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247.108.33\lib\03_環境戦略G\環境活動チーム\07 環境みどり促進部会\R5\第４回\08WEB掲載用（議事、資料）\HP掲載用\"/>
    </mc:Choice>
  </mc:AlternateContent>
  <xr:revisionPtr revIDLastSave="0" documentId="13_ncr:1_{CC57885D-C943-424B-BA55-8894EDF9EE77}" xr6:coauthVersionLast="47" xr6:coauthVersionMax="47" xr10:uidLastSave="{00000000-0000-0000-0000-000000000000}"/>
  <bookViews>
    <workbookView xWindow="360" yWindow="570" windowWidth="19010" windowHeight="10050" xr2:uid="{00000000-000D-0000-FFFF-FFFF00000000}"/>
  </bookViews>
  <sheets>
    <sheet name="推移" sheetId="6" r:id="rId1"/>
  </sheets>
  <definedNames>
    <definedName name="_xlnm.Print_Area" localSheetId="0">推移!$A$1:$P$50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6" i="6" l="1"/>
  <c r="L6" i="6"/>
  <c r="M8" i="6" l="1"/>
  <c r="P8" i="6" s="1"/>
  <c r="O7" i="6" l="1"/>
  <c r="N7" i="6" s="1"/>
  <c r="L7" i="6"/>
  <c r="K7" i="6" l="1"/>
  <c r="N6" i="6"/>
  <c r="K6" i="6"/>
  <c r="J6" i="6"/>
  <c r="J8" i="6" l="1"/>
  <c r="L8" i="6" s="1"/>
  <c r="O8" i="6" s="1"/>
  <c r="K8" i="6" l="1"/>
  <c r="N8" i="6" s="1"/>
</calcChain>
</file>

<file path=xl/sharedStrings.xml><?xml version="1.0" encoding="utf-8"?>
<sst xmlns="http://schemas.openxmlformats.org/spreadsheetml/2006/main" count="59" uniqueCount="44">
  <si>
    <t>歳出
（事業執行額）</t>
    <rPh sb="0" eb="2">
      <t>サイシュツ</t>
    </rPh>
    <rPh sb="4" eb="6">
      <t>ジギョウ</t>
    </rPh>
    <rPh sb="6" eb="8">
      <t>シッコウ</t>
    </rPh>
    <rPh sb="8" eb="9">
      <t>ガク</t>
    </rPh>
    <phoneticPr fontId="3"/>
  </si>
  <si>
    <t>基金残高</t>
    <rPh sb="0" eb="2">
      <t>キキン</t>
    </rPh>
    <rPh sb="2" eb="4">
      <t>ザンダカ</t>
    </rPh>
    <phoneticPr fontId="3"/>
  </si>
  <si>
    <t>主な基金活用事業</t>
    <rPh sb="0" eb="1">
      <t>オモ</t>
    </rPh>
    <rPh sb="2" eb="4">
      <t>キキン</t>
    </rPh>
    <rPh sb="4" eb="6">
      <t>カツヨウ</t>
    </rPh>
    <rPh sb="6" eb="8">
      <t>ジギョウ</t>
    </rPh>
    <phoneticPr fontId="3"/>
  </si>
  <si>
    <t>平成29年度
（実績額）</t>
    <rPh sb="0" eb="2">
      <t>ヘイセイ</t>
    </rPh>
    <rPh sb="4" eb="6">
      <t>ネンド</t>
    </rPh>
    <phoneticPr fontId="3"/>
  </si>
  <si>
    <t>平成30年度
（実績額）</t>
    <rPh sb="0" eb="2">
      <t>ヘイセイ</t>
    </rPh>
    <rPh sb="4" eb="6">
      <t>ネンド</t>
    </rPh>
    <phoneticPr fontId="3"/>
  </si>
  <si>
    <t>歳入
（寄付金＋運用利息）</t>
    <rPh sb="0" eb="1">
      <t>トシ</t>
    </rPh>
    <rPh sb="1" eb="2">
      <t>ハイ</t>
    </rPh>
    <rPh sb="4" eb="7">
      <t>キフキン</t>
    </rPh>
    <rPh sb="8" eb="10">
      <t>ウンヨウ</t>
    </rPh>
    <rPh sb="10" eb="12">
      <t>リソク</t>
    </rPh>
    <phoneticPr fontId="3"/>
  </si>
  <si>
    <t>環境活動を担う
人材の育成</t>
    <rPh sb="0" eb="2">
      <t>カンキョウ</t>
    </rPh>
    <rPh sb="2" eb="4">
      <t>カツドウ</t>
    </rPh>
    <rPh sb="5" eb="6">
      <t>ニナ</t>
    </rPh>
    <rPh sb="8" eb="10">
      <t>ジンザイ</t>
    </rPh>
    <rPh sb="11" eb="13">
      <t>イクセイ</t>
    </rPh>
    <phoneticPr fontId="3"/>
  </si>
  <si>
    <t>協働による
環境活動の推進</t>
    <rPh sb="0" eb="2">
      <t>キョウドウ</t>
    </rPh>
    <rPh sb="6" eb="8">
      <t>カンキョウ</t>
    </rPh>
    <rPh sb="8" eb="10">
      <t>カツドウ</t>
    </rPh>
    <rPh sb="11" eb="13">
      <t>スイシン</t>
    </rPh>
    <phoneticPr fontId="3"/>
  </si>
  <si>
    <t>暮らしやすく快適な
都市環境の創造</t>
    <rPh sb="0" eb="1">
      <t>ク</t>
    </rPh>
    <rPh sb="6" eb="8">
      <t>カイテキ</t>
    </rPh>
    <rPh sb="10" eb="12">
      <t>トシ</t>
    </rPh>
    <rPh sb="12" eb="14">
      <t>カンキョウ</t>
    </rPh>
    <rPh sb="15" eb="17">
      <t>ソウゾウ</t>
    </rPh>
    <phoneticPr fontId="3"/>
  </si>
  <si>
    <t>地域環境活動を広げる府民共同発電補助事業（H28～H30終了）</t>
    <rPh sb="0" eb="2">
      <t>チイキ</t>
    </rPh>
    <rPh sb="2" eb="4">
      <t>カンキョウ</t>
    </rPh>
    <rPh sb="4" eb="6">
      <t>カツドウ</t>
    </rPh>
    <rPh sb="7" eb="8">
      <t>ヒロ</t>
    </rPh>
    <rPh sb="10" eb="12">
      <t>フミン</t>
    </rPh>
    <rPh sb="12" eb="14">
      <t>キョウドウ</t>
    </rPh>
    <rPh sb="14" eb="16">
      <t>ハツデン</t>
    </rPh>
    <rPh sb="16" eb="18">
      <t>ホジョ</t>
    </rPh>
    <rPh sb="18" eb="20">
      <t>ジギョウ</t>
    </rPh>
    <rPh sb="28" eb="30">
      <t>シュウリョウ</t>
    </rPh>
    <phoneticPr fontId="3"/>
  </si>
  <si>
    <t>幼児環境教育指導者プログラム強化事業（H29新規：単年度終了）</t>
    <rPh sb="0" eb="2">
      <t>ヨウジ</t>
    </rPh>
    <rPh sb="2" eb="4">
      <t>カンキョウ</t>
    </rPh>
    <rPh sb="4" eb="6">
      <t>キョウイク</t>
    </rPh>
    <rPh sb="6" eb="9">
      <t>シドウシャ</t>
    </rPh>
    <rPh sb="14" eb="16">
      <t>キョウカ</t>
    </rPh>
    <rPh sb="16" eb="18">
      <t>ジギョウ</t>
    </rPh>
    <rPh sb="22" eb="24">
      <t>シンキ</t>
    </rPh>
    <rPh sb="25" eb="28">
      <t>タンネンド</t>
    </rPh>
    <rPh sb="28" eb="30">
      <t>シュウリョウ</t>
    </rPh>
    <phoneticPr fontId="3"/>
  </si>
  <si>
    <t>令和元年度
（実績額）</t>
    <rPh sb="0" eb="2">
      <t>レイワ</t>
    </rPh>
    <rPh sb="2" eb="3">
      <t>ガン</t>
    </rPh>
    <rPh sb="3" eb="5">
      <t>ネンド</t>
    </rPh>
    <rPh sb="7" eb="9">
      <t>ジッセキ</t>
    </rPh>
    <rPh sb="9" eb="10">
      <t>ガク</t>
    </rPh>
    <phoneticPr fontId="3"/>
  </si>
  <si>
    <t>クールスポットモデル拠点推進事業（H28～R1終了）</t>
    <rPh sb="10" eb="12">
      <t>キョテン</t>
    </rPh>
    <rPh sb="12" eb="14">
      <t>スイシン</t>
    </rPh>
    <rPh sb="14" eb="16">
      <t>ジギョウ</t>
    </rPh>
    <rPh sb="23" eb="25">
      <t>シュウリョウ</t>
    </rPh>
    <phoneticPr fontId="3"/>
  </si>
  <si>
    <t>環境教育用歴史映像作成事業
（R1新規：単年度終了）</t>
    <rPh sb="0" eb="2">
      <t>カンキョウ</t>
    </rPh>
    <rPh sb="2" eb="5">
      <t>キョウイクヨウ</t>
    </rPh>
    <rPh sb="5" eb="7">
      <t>レキシ</t>
    </rPh>
    <rPh sb="7" eb="9">
      <t>エイゾウ</t>
    </rPh>
    <rPh sb="9" eb="11">
      <t>サクセイ</t>
    </rPh>
    <rPh sb="11" eb="13">
      <t>ジギョウ</t>
    </rPh>
    <rPh sb="17" eb="19">
      <t>シンキ</t>
    </rPh>
    <rPh sb="20" eb="23">
      <t>タンネンド</t>
    </rPh>
    <rPh sb="23" eb="25">
      <t>シュウリョウ</t>
    </rPh>
    <phoneticPr fontId="3"/>
  </si>
  <si>
    <t>環境交流パートナーシップ事業（H28～R1終了）</t>
    <rPh sb="0" eb="2">
      <t>カンキョウ</t>
    </rPh>
    <rPh sb="2" eb="4">
      <t>コウリュウ</t>
    </rPh>
    <rPh sb="12" eb="14">
      <t>ジギョウ</t>
    </rPh>
    <rPh sb="21" eb="23">
      <t>シュウリョウ</t>
    </rPh>
    <phoneticPr fontId="3"/>
  </si>
  <si>
    <t>プラスチック対策推進事業（R1～R２終了予定）</t>
    <rPh sb="6" eb="8">
      <t>タイサク</t>
    </rPh>
    <rPh sb="8" eb="10">
      <t>スイシン</t>
    </rPh>
    <rPh sb="10" eb="12">
      <t>ジギョウ</t>
    </rPh>
    <rPh sb="18" eb="20">
      <t>シュウリョウ</t>
    </rPh>
    <rPh sb="20" eb="22">
      <t>ヨテイ</t>
    </rPh>
    <phoneticPr fontId="3"/>
  </si>
  <si>
    <t>ローカルアジェンダ21推進事業、府民会議運営事業、家庭の省エネルギー行動推進事業等</t>
    <rPh sb="11" eb="13">
      <t>スイシン</t>
    </rPh>
    <rPh sb="13" eb="15">
      <t>ジギョウ</t>
    </rPh>
    <rPh sb="16" eb="18">
      <t>フミン</t>
    </rPh>
    <rPh sb="18" eb="20">
      <t>カイギ</t>
    </rPh>
    <rPh sb="20" eb="22">
      <t>ウンエイ</t>
    </rPh>
    <rPh sb="22" eb="24">
      <t>ジギョウ</t>
    </rPh>
    <rPh sb="25" eb="27">
      <t>カテイ</t>
    </rPh>
    <rPh sb="28" eb="29">
      <t>ショウ</t>
    </rPh>
    <rPh sb="34" eb="36">
      <t>コウドウ</t>
    </rPh>
    <rPh sb="36" eb="38">
      <t>スイシン</t>
    </rPh>
    <rPh sb="38" eb="40">
      <t>ジギョウ</t>
    </rPh>
    <rPh sb="40" eb="41">
      <t>ナド</t>
    </rPh>
    <phoneticPr fontId="3"/>
  </si>
  <si>
    <t>暑さから身を守る３つの習慣・普及促進事業（R１～）</t>
    <phoneticPr fontId="3"/>
  </si>
  <si>
    <t>⇒継続</t>
    <rPh sb="1" eb="3">
      <t>ケイゾク</t>
    </rPh>
    <phoneticPr fontId="3"/>
  </si>
  <si>
    <r>
      <rPr>
        <sz val="12"/>
        <color theme="1"/>
        <rFont val="HGPｺﾞｼｯｸM"/>
        <family val="3"/>
        <charset val="128"/>
      </rPr>
      <t>※令和３年度新規</t>
    </r>
    <r>
      <rPr>
        <sz val="14"/>
        <color theme="1"/>
        <rFont val="HGPｺﾞｼｯｸM"/>
        <family val="3"/>
        <charset val="128"/>
      </rPr>
      <t xml:space="preserve">
　・</t>
    </r>
    <r>
      <rPr>
        <sz val="12"/>
        <color theme="1"/>
        <rFont val="HGPｺﾞｼｯｸM"/>
        <family val="3"/>
        <charset val="128"/>
      </rPr>
      <t>おおさか気候変動適応・普及強化事業</t>
    </r>
    <rPh sb="1" eb="3">
      <t>レイワ</t>
    </rPh>
    <rPh sb="4" eb="6">
      <t>ネンド</t>
    </rPh>
    <rPh sb="6" eb="8">
      <t>シンキ</t>
    </rPh>
    <rPh sb="15" eb="17">
      <t>キコウ</t>
    </rPh>
    <rPh sb="17" eb="19">
      <t>ヘンドウ</t>
    </rPh>
    <rPh sb="19" eb="21">
      <t>テキオウ</t>
    </rPh>
    <rPh sb="22" eb="24">
      <t>フキュウ</t>
    </rPh>
    <rPh sb="24" eb="26">
      <t>キョウカ</t>
    </rPh>
    <rPh sb="26" eb="28">
      <t>ジギョウ</t>
    </rPh>
    <phoneticPr fontId="3"/>
  </si>
  <si>
    <t>温暖化「適応」推進事業（H29～R２終了予定）</t>
    <phoneticPr fontId="3"/>
  </si>
  <si>
    <t>地中熱普及促進のための調査事業
（H29新規：単年度終了）</t>
    <rPh sb="0" eb="2">
      <t>チチュウ</t>
    </rPh>
    <rPh sb="2" eb="3">
      <t>ネツ</t>
    </rPh>
    <rPh sb="3" eb="5">
      <t>フキュウ</t>
    </rPh>
    <rPh sb="5" eb="7">
      <t>ソクシン</t>
    </rPh>
    <rPh sb="11" eb="13">
      <t>チョウサ</t>
    </rPh>
    <rPh sb="13" eb="15">
      <t>ジギョウ</t>
    </rPh>
    <rPh sb="20" eb="22">
      <t>シンキ</t>
    </rPh>
    <rPh sb="23" eb="26">
      <t>タンネンド</t>
    </rPh>
    <rPh sb="26" eb="28">
      <t>シュウリョウ</t>
    </rPh>
    <phoneticPr fontId="3"/>
  </si>
  <si>
    <r>
      <t>リサイクル社会推進事業</t>
    </r>
    <r>
      <rPr>
        <sz val="10"/>
        <color theme="1"/>
        <rFont val="HGPｺﾞｼｯｸM"/>
        <family val="3"/>
        <charset val="128"/>
      </rPr>
      <t>（所管替えに伴い府民会議運営事業から分離）</t>
    </r>
    <rPh sb="12" eb="14">
      <t>ショカン</t>
    </rPh>
    <rPh sb="14" eb="15">
      <t>ガ</t>
    </rPh>
    <rPh sb="17" eb="18">
      <t>トモナ</t>
    </rPh>
    <rPh sb="19" eb="21">
      <t>フミン</t>
    </rPh>
    <rPh sb="21" eb="23">
      <t>カイギ</t>
    </rPh>
    <rPh sb="23" eb="25">
      <t>ウンエイ</t>
    </rPh>
    <rPh sb="25" eb="27">
      <t>ジギョウ</t>
    </rPh>
    <rPh sb="29" eb="31">
      <t>ブンリ</t>
    </rPh>
    <phoneticPr fontId="3"/>
  </si>
  <si>
    <t>環境エネルギー技術シーズ等調査事業　※R2事業中止</t>
    <rPh sb="21" eb="23">
      <t>ジギョウ</t>
    </rPh>
    <rPh sb="23" eb="25">
      <t>チュウシ</t>
    </rPh>
    <phoneticPr fontId="3"/>
  </si>
  <si>
    <t>⇒R3事業終了予定</t>
    <rPh sb="3" eb="5">
      <t>ジギョウ</t>
    </rPh>
    <rPh sb="5" eb="7">
      <t>シュウリョウ</t>
    </rPh>
    <rPh sb="7" eb="9">
      <t>ヨテイ</t>
    </rPh>
    <phoneticPr fontId="3"/>
  </si>
  <si>
    <t>使い捨てプラスチックごみ対策推進事業</t>
    <phoneticPr fontId="3"/>
  </si>
  <si>
    <t>気候変動適応普及強化事業
（R３新規）</t>
    <rPh sb="16" eb="18">
      <t>シンキ</t>
    </rPh>
    <phoneticPr fontId="3"/>
  </si>
  <si>
    <t>環境データ「見る」「知る」「活かす」推進事業　※R2事業中止</t>
    <rPh sb="0" eb="2">
      <t>カンキョウ</t>
    </rPh>
    <rPh sb="6" eb="7">
      <t>ミ</t>
    </rPh>
    <rPh sb="10" eb="11">
      <t>シ</t>
    </rPh>
    <rPh sb="14" eb="15">
      <t>イ</t>
    </rPh>
    <rPh sb="18" eb="20">
      <t>スイシン</t>
    </rPh>
    <rPh sb="20" eb="22">
      <t>ジギョウ</t>
    </rPh>
    <rPh sb="26" eb="28">
      <t>ジギョウ</t>
    </rPh>
    <rPh sb="28" eb="30">
      <t>チュウシ</t>
    </rPh>
    <phoneticPr fontId="3"/>
  </si>
  <si>
    <t>食品ロス削減府民運動推進事業
（R2単年度）　※事業中止</t>
    <rPh sb="18" eb="21">
      <t>タンネンド</t>
    </rPh>
    <rPh sb="24" eb="26">
      <t>ジギョウ</t>
    </rPh>
    <rPh sb="26" eb="28">
      <t>チュウシ</t>
    </rPh>
    <phoneticPr fontId="3"/>
  </si>
  <si>
    <t>家庭の省エネエコライフスタイル推進事業（H30～R3）　※R2事業中止</t>
    <rPh sb="0" eb="2">
      <t>カテイ</t>
    </rPh>
    <rPh sb="3" eb="4">
      <t>ショウ</t>
    </rPh>
    <rPh sb="15" eb="17">
      <t>スイシン</t>
    </rPh>
    <rPh sb="17" eb="19">
      <t>ジギョウ</t>
    </rPh>
    <rPh sb="31" eb="33">
      <t>ジギョウ</t>
    </rPh>
    <rPh sb="33" eb="35">
      <t>チュウシ</t>
    </rPh>
    <phoneticPr fontId="3"/>
  </si>
  <si>
    <t>「豊かな大阪湾」の創出に向けた環境改善啓発事業（R1～Ｒ３）　※R2事業中止</t>
    <rPh sb="1" eb="2">
      <t>ユタ</t>
    </rPh>
    <rPh sb="4" eb="6">
      <t>オオサカ</t>
    </rPh>
    <rPh sb="6" eb="7">
      <t>ワン</t>
    </rPh>
    <rPh sb="9" eb="11">
      <t>ソウシュツ</t>
    </rPh>
    <rPh sb="12" eb="13">
      <t>ム</t>
    </rPh>
    <rPh sb="15" eb="17">
      <t>カンキョウ</t>
    </rPh>
    <rPh sb="17" eb="19">
      <t>カイゼン</t>
    </rPh>
    <rPh sb="19" eb="21">
      <t>ケイハツ</t>
    </rPh>
    <rPh sb="21" eb="23">
      <t>ジギョウ</t>
    </rPh>
    <rPh sb="34" eb="36">
      <t>ジギョウ</t>
    </rPh>
    <rPh sb="36" eb="38">
      <t>チュウシ</t>
    </rPh>
    <phoneticPr fontId="3"/>
  </si>
  <si>
    <t>「おおさかプラスチックごみゼロ宣言」推進事業（Ｒ３新規）</t>
    <rPh sb="25" eb="27">
      <t>シンキ</t>
    </rPh>
    <phoneticPr fontId="3"/>
  </si>
  <si>
    <t>⇒継続（Ｒ３事業名変更）</t>
    <rPh sb="1" eb="3">
      <t>ケイゾク</t>
    </rPh>
    <rPh sb="6" eb="8">
      <t>ジギョウ</t>
    </rPh>
    <rPh sb="8" eb="9">
      <t>メイ</t>
    </rPh>
    <rPh sb="9" eb="11">
      <t>ヘンコウ</t>
    </rPh>
    <phoneticPr fontId="3"/>
  </si>
  <si>
    <t>⇒R４予定
　地球温暖化防止活動推進員機能強化事業
　・職域別スペシャリスト啓発人材育成
　・オンラインコミュニティ形成能力向上</t>
    <rPh sb="3" eb="5">
      <t>ヨテイ</t>
    </rPh>
    <phoneticPr fontId="3"/>
  </si>
  <si>
    <t>令和２年度
（実績額）</t>
    <rPh sb="0" eb="2">
      <t>レイワ</t>
    </rPh>
    <rPh sb="3" eb="5">
      <t>ネンド</t>
    </rPh>
    <rPh sb="7" eb="9">
      <t>ジッセキ</t>
    </rPh>
    <rPh sb="9" eb="10">
      <t>ガク</t>
    </rPh>
    <phoneticPr fontId="3"/>
  </si>
  <si>
    <t>令和３年度
（実績額）</t>
    <rPh sb="0" eb="2">
      <t>レイワ</t>
    </rPh>
    <rPh sb="3" eb="5">
      <t>ネンド</t>
    </rPh>
    <rPh sb="7" eb="9">
      <t>ジッセキ</t>
    </rPh>
    <rPh sb="9" eb="10">
      <t>ガク</t>
    </rPh>
    <phoneticPr fontId="3"/>
  </si>
  <si>
    <t>環境保全活動事業</t>
    <rPh sb="0" eb="2">
      <t>カンキョウ</t>
    </rPh>
    <rPh sb="2" eb="4">
      <t>ホゼン</t>
    </rPh>
    <rPh sb="4" eb="6">
      <t>カツドウ</t>
    </rPh>
    <rPh sb="6" eb="8">
      <t>ジギョウ</t>
    </rPh>
    <phoneticPr fontId="3"/>
  </si>
  <si>
    <t>環境保全基金の推移について</t>
    <rPh sb="0" eb="2">
      <t>カンキョウ</t>
    </rPh>
    <rPh sb="2" eb="4">
      <t>ホゼン</t>
    </rPh>
    <rPh sb="4" eb="6">
      <t>キキン</t>
    </rPh>
    <rPh sb="7" eb="9">
      <t>スイイ</t>
    </rPh>
    <phoneticPr fontId="3"/>
  </si>
  <si>
    <t>脱炭素化促進事業</t>
    <rPh sb="0" eb="3">
      <t>ダツタンソ</t>
    </rPh>
    <rPh sb="3" eb="4">
      <t>カ</t>
    </rPh>
    <rPh sb="4" eb="6">
      <t>ソクシン</t>
    </rPh>
    <rPh sb="6" eb="8">
      <t>ジギョウ</t>
    </rPh>
    <phoneticPr fontId="3"/>
  </si>
  <si>
    <t>令和４年度
（実績額）</t>
    <rPh sb="0" eb="2">
      <t>レイワ</t>
    </rPh>
    <rPh sb="3" eb="5">
      <t>ネンド</t>
    </rPh>
    <rPh sb="7" eb="9">
      <t>ジッセキ</t>
    </rPh>
    <rPh sb="9" eb="10">
      <t>ガク</t>
    </rPh>
    <rPh sb="10" eb="11">
      <t>ジツガク</t>
    </rPh>
    <phoneticPr fontId="3"/>
  </si>
  <si>
    <t>令和４年度（実績額）</t>
    <rPh sb="0" eb="2">
      <t>レイワ</t>
    </rPh>
    <rPh sb="3" eb="5">
      <t>ネンド</t>
    </rPh>
    <rPh sb="6" eb="8">
      <t>ジッセキ</t>
    </rPh>
    <rPh sb="8" eb="9">
      <t>ガク</t>
    </rPh>
    <rPh sb="9" eb="10">
      <t>ジツガク</t>
    </rPh>
    <phoneticPr fontId="3"/>
  </si>
  <si>
    <t>令和５年度
（見込額）</t>
    <rPh sb="0" eb="2">
      <t>レイワ</t>
    </rPh>
    <rPh sb="3" eb="5">
      <t>ネンド</t>
    </rPh>
    <rPh sb="7" eb="9">
      <t>ミコミ</t>
    </rPh>
    <rPh sb="9" eb="10">
      <t>ガク</t>
    </rPh>
    <rPh sb="10" eb="11">
      <t>ジツガク</t>
    </rPh>
    <phoneticPr fontId="3"/>
  </si>
  <si>
    <t>※令和４・５年度の金額にはカーボンニュートラル技術開発実証事業に係る寄附・事業費を含めていない</t>
    <rPh sb="1" eb="3">
      <t>レイワ</t>
    </rPh>
    <rPh sb="6" eb="8">
      <t>ネンド</t>
    </rPh>
    <rPh sb="9" eb="11">
      <t>キンガク</t>
    </rPh>
    <rPh sb="23" eb="27">
      <t>ギジュツカイハツ</t>
    </rPh>
    <rPh sb="27" eb="29">
      <t>ジッショウ</t>
    </rPh>
    <rPh sb="29" eb="31">
      <t>ジギョウ</t>
    </rPh>
    <rPh sb="32" eb="33">
      <t>カカ</t>
    </rPh>
    <rPh sb="34" eb="36">
      <t>キフ</t>
    </rPh>
    <rPh sb="37" eb="40">
      <t>ジギョウヒ</t>
    </rPh>
    <rPh sb="41" eb="42">
      <t>フク</t>
    </rPh>
    <phoneticPr fontId="3"/>
  </si>
  <si>
    <t>令和５年度（見込額）</t>
    <rPh sb="0" eb="2">
      <t>レイワ</t>
    </rPh>
    <rPh sb="3" eb="5">
      <t>ネンド</t>
    </rPh>
    <rPh sb="6" eb="8">
      <t>ミコミ</t>
    </rPh>
    <rPh sb="8" eb="9">
      <t>サンガク</t>
    </rPh>
    <rPh sb="9" eb="10">
      <t>ジツガク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</si>
</sst>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6"/>
      <color rgb="FFFF0000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sz val="16"/>
      <name val="HGPｺﾞｼｯｸM"/>
      <family val="3"/>
      <charset val="128"/>
    </font>
    <font>
      <sz val="11"/>
      <name val="ＭＳ Ｐゴシック"/>
      <family val="3"/>
      <charset val="128"/>
    </font>
    <font>
      <b/>
      <sz val="16"/>
      <color theme="0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dashed">
        <color auto="1"/>
      </top>
      <bottom style="thin">
        <color auto="1"/>
      </bottom>
      <diagonal style="thin">
        <color auto="1"/>
      </diagonal>
    </border>
    <border diagonalUp="1">
      <left/>
      <right/>
      <top style="dashed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 diagonalUp="1">
      <left style="thin">
        <color auto="1"/>
      </left>
      <right/>
      <top/>
      <bottom style="dashed">
        <color auto="1"/>
      </bottom>
      <diagonal style="thin">
        <color auto="1"/>
      </diagonal>
    </border>
    <border diagonalUp="1">
      <left/>
      <right/>
      <top/>
      <bottom style="dashed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2" fillId="0" borderId="11" xfId="0" applyFont="1" applyBorder="1" applyAlignment="1">
      <alignment vertical="center"/>
    </xf>
    <xf numFmtId="38" fontId="5" fillId="3" borderId="0" xfId="1" applyFont="1" applyFill="1" applyBorder="1" applyAlignment="1">
      <alignment horizontal="left" vertical="center" wrapText="1" shrinkToFit="1"/>
    </xf>
    <xf numFmtId="0" fontId="5" fillId="3" borderId="0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 wrapText="1"/>
    </xf>
    <xf numFmtId="38" fontId="2" fillId="0" borderId="4" xfId="1" applyFont="1" applyBorder="1" applyAlignment="1">
      <alignment horizontal="left" vertical="center" shrinkToFit="1"/>
    </xf>
    <xf numFmtId="3" fontId="2" fillId="0" borderId="6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right" vertical="center"/>
    </xf>
    <xf numFmtId="38" fontId="6" fillId="0" borderId="4" xfId="1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3" fontId="5" fillId="0" borderId="12" xfId="0" applyNumberFormat="1" applyFont="1" applyBorder="1" applyAlignment="1">
      <alignment horizontal="right" vertical="center"/>
    </xf>
    <xf numFmtId="38" fontId="2" fillId="0" borderId="4" xfId="1" applyFont="1" applyBorder="1" applyAlignment="1">
      <alignment horizontal="center" vertical="center" shrinkToFit="1"/>
    </xf>
    <xf numFmtId="38" fontId="7" fillId="0" borderId="4" xfId="1" applyFont="1" applyBorder="1" applyAlignment="1">
      <alignment horizontal="left" vertical="center" wrapText="1" shrinkToFit="1"/>
    </xf>
    <xf numFmtId="0" fontId="5" fillId="0" borderId="13" xfId="0" applyFont="1" applyFill="1" applyBorder="1" applyAlignment="1">
      <alignment horizontal="center" vertical="center" wrapText="1"/>
    </xf>
    <xf numFmtId="38" fontId="6" fillId="0" borderId="13" xfId="1" applyFont="1" applyBorder="1" applyAlignment="1">
      <alignment horizontal="center" vertical="center" wrapText="1" shrinkToFit="1"/>
    </xf>
    <xf numFmtId="38" fontId="10" fillId="0" borderId="8" xfId="1" applyNumberFormat="1" applyFont="1" applyBorder="1" applyAlignment="1">
      <alignment horizontal="right" vertical="center"/>
    </xf>
    <xf numFmtId="38" fontId="10" fillId="0" borderId="1" xfId="1" applyNumberFormat="1" applyFont="1" applyBorder="1" applyAlignment="1">
      <alignment horizontal="right" vertical="center"/>
    </xf>
    <xf numFmtId="38" fontId="11" fillId="5" borderId="8" xfId="1" applyNumberFormat="1" applyFont="1" applyFill="1" applyBorder="1" applyAlignment="1">
      <alignment horizontal="right" vertical="center"/>
    </xf>
    <xf numFmtId="38" fontId="11" fillId="5" borderId="33" xfId="1" applyNumberFormat="1" applyFont="1" applyFill="1" applyBorder="1" applyAlignment="1">
      <alignment horizontal="right" vertical="center"/>
    </xf>
    <xf numFmtId="38" fontId="10" fillId="0" borderId="31" xfId="1" applyNumberFormat="1" applyFont="1" applyBorder="1" applyAlignment="1">
      <alignment horizontal="right" vertical="center"/>
    </xf>
    <xf numFmtId="38" fontId="10" fillId="0" borderId="32" xfId="1" applyNumberFormat="1" applyFont="1" applyBorder="1" applyAlignment="1">
      <alignment horizontal="right" vertical="center"/>
    </xf>
    <xf numFmtId="38" fontId="11" fillId="5" borderId="31" xfId="1" applyNumberFormat="1" applyFont="1" applyFill="1" applyBorder="1" applyAlignment="1">
      <alignment horizontal="right" vertical="center"/>
    </xf>
    <xf numFmtId="38" fontId="11" fillId="5" borderId="34" xfId="1" applyNumberFormat="1" applyFont="1" applyFill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8" fontId="6" fillId="3" borderId="3" xfId="1" applyFont="1" applyFill="1" applyBorder="1" applyAlignment="1">
      <alignment horizontal="left" vertical="center" wrapText="1" shrinkToFit="1"/>
    </xf>
    <xf numFmtId="38" fontId="6" fillId="3" borderId="3" xfId="1" applyFont="1" applyFill="1" applyBorder="1" applyAlignment="1">
      <alignment horizontal="left" vertical="center" shrinkToFit="1"/>
    </xf>
    <xf numFmtId="3" fontId="5" fillId="4" borderId="6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38" fontId="5" fillId="0" borderId="20" xfId="1" applyFont="1" applyFill="1" applyBorder="1" applyAlignment="1">
      <alignment horizontal="center" vertical="center" shrinkToFit="1"/>
    </xf>
    <xf numFmtId="38" fontId="5" fillId="0" borderId="21" xfId="1" applyFont="1" applyFill="1" applyBorder="1" applyAlignment="1">
      <alignment horizontal="center" vertical="center" shrinkToFit="1"/>
    </xf>
    <xf numFmtId="3" fontId="5" fillId="0" borderId="16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0" fontId="12" fillId="2" borderId="25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38" fontId="13" fillId="0" borderId="8" xfId="1" applyNumberFormat="1" applyFont="1" applyFill="1" applyBorder="1" applyAlignment="1">
      <alignment horizontal="right" vertical="center"/>
    </xf>
    <xf numFmtId="38" fontId="13" fillId="0" borderId="1" xfId="1" applyNumberFormat="1" applyFont="1" applyFill="1" applyBorder="1" applyAlignment="1">
      <alignment horizontal="right" vertical="center"/>
    </xf>
    <xf numFmtId="38" fontId="13" fillId="0" borderId="31" xfId="1" applyNumberFormat="1" applyFont="1" applyFill="1" applyBorder="1" applyAlignment="1">
      <alignment horizontal="right" vertical="center"/>
    </xf>
    <xf numFmtId="38" fontId="13" fillId="0" borderId="32" xfId="1" applyNumberFormat="1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vertical="center" wrapText="1"/>
    </xf>
    <xf numFmtId="0" fontId="12" fillId="2" borderId="25" xfId="0" applyFont="1" applyFill="1" applyBorder="1" applyAlignment="1">
      <alignment horizontal="center" vertical="center"/>
    </xf>
    <xf numFmtId="38" fontId="2" fillId="0" borderId="0" xfId="0" applyNumberFormat="1" applyFont="1">
      <alignment vertical="center"/>
    </xf>
    <xf numFmtId="38" fontId="11" fillId="5" borderId="9" xfId="1" applyFont="1" applyFill="1" applyBorder="1" applyAlignment="1">
      <alignment horizontal="right" vertical="center"/>
    </xf>
    <xf numFmtId="38" fontId="11" fillId="5" borderId="29" xfId="1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0" fontId="15" fillId="4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/>
    </xf>
    <xf numFmtId="3" fontId="5" fillId="0" borderId="6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0" fontId="10" fillId="0" borderId="2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textRotation="255" wrapText="1"/>
    </xf>
    <xf numFmtId="0" fontId="5" fillId="0" borderId="5" xfId="0" applyFont="1" applyBorder="1" applyAlignment="1">
      <alignment horizontal="center" vertical="center" textRotation="255" wrapText="1"/>
    </xf>
    <xf numFmtId="38" fontId="5" fillId="0" borderId="18" xfId="1" applyFont="1" applyFill="1" applyBorder="1" applyAlignment="1">
      <alignment horizontal="left" vertical="center" shrinkToFit="1"/>
    </xf>
    <xf numFmtId="38" fontId="5" fillId="0" borderId="19" xfId="1" applyFont="1" applyFill="1" applyBorder="1" applyAlignment="1">
      <alignment horizontal="left" vertical="center" shrinkToFit="1"/>
    </xf>
    <xf numFmtId="0" fontId="5" fillId="0" borderId="3" xfId="0" applyFont="1" applyBorder="1" applyAlignment="1">
      <alignment horizontal="center" vertical="center" textRotation="255" wrapText="1"/>
    </xf>
    <xf numFmtId="38" fontId="5" fillId="0" borderId="13" xfId="1" applyFont="1" applyFill="1" applyBorder="1" applyAlignment="1">
      <alignment horizontal="left" vertical="center" shrinkToFit="1"/>
    </xf>
    <xf numFmtId="38" fontId="5" fillId="0" borderId="14" xfId="1" applyFont="1" applyFill="1" applyBorder="1" applyAlignment="1">
      <alignment horizontal="left" vertical="center" shrinkToFit="1"/>
    </xf>
    <xf numFmtId="38" fontId="5" fillId="0" borderId="20" xfId="1" applyFont="1" applyFill="1" applyBorder="1" applyAlignment="1">
      <alignment horizontal="center" vertical="center" shrinkToFit="1"/>
    </xf>
    <xf numFmtId="38" fontId="5" fillId="0" borderId="21" xfId="1" applyFont="1" applyFill="1" applyBorder="1" applyAlignment="1">
      <alignment horizontal="center" vertical="center" shrinkToFit="1"/>
    </xf>
    <xf numFmtId="3" fontId="5" fillId="0" borderId="16" xfId="0" applyNumberFormat="1" applyFont="1" applyBorder="1" applyAlignment="1">
      <alignment horizontal="right" vertical="center"/>
    </xf>
    <xf numFmtId="3" fontId="5" fillId="0" borderId="17" xfId="0" applyNumberFormat="1" applyFont="1" applyBorder="1" applyAlignment="1">
      <alignment horizontal="right" vertical="center"/>
    </xf>
    <xf numFmtId="38" fontId="5" fillId="3" borderId="13" xfId="1" applyFont="1" applyFill="1" applyBorder="1" applyAlignment="1">
      <alignment horizontal="left" vertical="center" wrapText="1" shrinkToFit="1"/>
    </xf>
    <xf numFmtId="38" fontId="5" fillId="3" borderId="14" xfId="1" applyFont="1" applyFill="1" applyBorder="1" applyAlignment="1">
      <alignment horizontal="left" vertical="center" wrapText="1" shrinkToFi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3" fontId="5" fillId="4" borderId="6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38" fontId="6" fillId="3" borderId="3" xfId="1" applyFont="1" applyFill="1" applyBorder="1" applyAlignment="1">
      <alignment horizontal="left" vertical="center" wrapText="1" shrinkToFit="1"/>
    </xf>
    <xf numFmtId="38" fontId="6" fillId="3" borderId="3" xfId="1" applyFont="1" applyFill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66"/>
      <color rgb="FFFFCC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2000"/>
              <a:t>大阪府環境保全基金残高</a:t>
            </a:r>
          </a:p>
        </c:rich>
      </c:tx>
      <c:layout>
        <c:manualLayout>
          <c:xMode val="edge"/>
          <c:yMode val="edge"/>
          <c:x val="0.37340838012390903"/>
          <c:y val="3.51160245895123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089102321631364"/>
          <c:y val="0.14347799338187364"/>
          <c:w val="0.6888501282292574"/>
          <c:h val="0.68170918263305202"/>
        </c:manualLayout>
      </c:layout>
      <c:barChart>
        <c:barDir val="col"/>
        <c:grouping val="stacked"/>
        <c:varyColors val="0"/>
        <c:ser>
          <c:idx val="0"/>
          <c:order val="0"/>
          <c:tx>
            <c:v>環境保全活動事業資金枠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2BC-40CD-B67A-17C2CB0C3C7C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6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87B-4C09-8C17-60DCADF40A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推移!$H$50:$L$50</c:f>
              <c:strCache>
                <c:ptCount val="5"/>
                <c:pt idx="0">
                  <c:v>令和元年度
（実績額）</c:v>
                </c:pt>
                <c:pt idx="1">
                  <c:v>令和２年度
（実績額）</c:v>
                </c:pt>
                <c:pt idx="2">
                  <c:v>令和３年度
（実績額）</c:v>
                </c:pt>
                <c:pt idx="3">
                  <c:v>令和４年度
（実績額）</c:v>
                </c:pt>
                <c:pt idx="4">
                  <c:v>令和５年度
（見込額）</c:v>
                </c:pt>
              </c:strCache>
            </c:strRef>
          </c:cat>
          <c:val>
            <c:numRef>
              <c:f>(推移!$H$8,推移!$I$8,推移!$J$8,推移!$M$8,推移!$P$8)</c:f>
              <c:numCache>
                <c:formatCode>#,##0_);[Red]\(#,##0\)</c:formatCode>
                <c:ptCount val="5"/>
                <c:pt idx="0">
                  <c:v>1780596349</c:v>
                </c:pt>
                <c:pt idx="1">
                  <c:v>1782379999</c:v>
                </c:pt>
                <c:pt idx="2">
                  <c:v>1757502666</c:v>
                </c:pt>
                <c:pt idx="3">
                  <c:v>349423395</c:v>
                </c:pt>
                <c:pt idx="4">
                  <c:v>284816261.69999999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7B-4C09-8C17-60DCADF40AAF}"/>
            </c:ext>
          </c:extLst>
        </c:ser>
        <c:ser>
          <c:idx val="3"/>
          <c:order val="3"/>
          <c:tx>
            <c:strRef>
              <c:f>推移!$L$5</c:f>
              <c:strCache>
                <c:ptCount val="1"/>
                <c:pt idx="0">
                  <c:v>脱炭素化促進事業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tx>
                <c:rich>
                  <a:bodyPr/>
                  <a:lstStyle/>
                  <a:p>
                    <a:r>
                      <a:rPr lang="en-US" altLang="ja-JP"/>
                      <a:t>1,280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2BC-40CD-B67A-17C2CB0C3C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推移!$H$50:$L$50</c:f>
              <c:strCache>
                <c:ptCount val="5"/>
                <c:pt idx="0">
                  <c:v>令和元年度
（実績額）</c:v>
                </c:pt>
                <c:pt idx="1">
                  <c:v>令和２年度
（実績額）</c:v>
                </c:pt>
                <c:pt idx="2">
                  <c:v>令和３年度
（実績額）</c:v>
                </c:pt>
                <c:pt idx="3">
                  <c:v>令和４年度
（実績額）</c:v>
                </c:pt>
                <c:pt idx="4">
                  <c:v>令和５年度
（見込額）</c:v>
                </c:pt>
              </c:strCache>
            </c:strRef>
          </c:cat>
          <c:val>
            <c:numRef>
              <c:f>(推移!$H$31,推移!$I$31,推移!$J$31,推移!$L$8,推移!$O$8)</c:f>
              <c:numCache>
                <c:formatCode>General</c:formatCode>
                <c:ptCount val="5"/>
                <c:pt idx="3" formatCode="#,##0_);[Red]\(#,##0\)">
                  <c:v>1369066261</c:v>
                </c:pt>
                <c:pt idx="4" formatCode="#,##0_);[Red]\(#,##0\)">
                  <c:v>1280660394.3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7B-4C09-8C17-60DCADF40A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200421424"/>
        <c:axId val="200430992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推移!$B$6</c15:sqref>
                        </c15:formulaRef>
                      </c:ext>
                    </c:extLst>
                    <c:strCache>
                      <c:ptCount val="1"/>
                      <c:pt idx="0">
                        <c:v>歳入
（寄付金＋運用利息）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推移!$H$50:$L$50</c15:sqref>
                        </c15:formulaRef>
                      </c:ext>
                    </c:extLst>
                    <c:strCache>
                      <c:ptCount val="5"/>
                      <c:pt idx="0">
                        <c:v>令和元年度
（実績額）</c:v>
                      </c:pt>
                      <c:pt idx="1">
                        <c:v>令和２年度
（実績額）</c:v>
                      </c:pt>
                      <c:pt idx="2">
                        <c:v>令和３年度
（実績額）</c:v>
                      </c:pt>
                      <c:pt idx="3">
                        <c:v>令和４年度
（実績額）</c:v>
                      </c:pt>
                      <c:pt idx="4">
                        <c:v>令和５年度
（見込額）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(推移!$F$6,推移!$G$6,推移!$H$6,推移!$I$6,推移!$J$6,推移!$O$6:$P$6)</c15:sqref>
                        </c15:formulaRef>
                      </c:ext>
                    </c:extLst>
                    <c:numCache>
                      <c:formatCode>#,##0_);[Red]\(#,##0\)</c:formatCode>
                      <c:ptCount val="5"/>
                      <c:pt idx="0">
                        <c:v>3861739</c:v>
                      </c:pt>
                      <c:pt idx="1">
                        <c:v>6204165</c:v>
                      </c:pt>
                      <c:pt idx="2">
                        <c:v>15437870</c:v>
                      </c:pt>
                      <c:pt idx="3">
                        <c:v>26234133.300000001</c:v>
                      </c:pt>
                      <c:pt idx="4">
                        <c:v>6496866.7000000002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A87B-4C09-8C17-60DCADF40AA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推移!$B$7</c15:sqref>
                        </c15:formulaRef>
                      </c:ext>
                    </c:extLst>
                    <c:strCache>
                      <c:ptCount val="1"/>
                      <c:pt idx="0">
                        <c:v>歳出
（事業執行額）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50" b="0" i="0" u="none" strike="noStrike" kern="1200" baseline="0"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推移!$H$50:$L$50</c15:sqref>
                        </c15:formulaRef>
                      </c:ext>
                    </c:extLst>
                    <c:strCache>
                      <c:ptCount val="5"/>
                      <c:pt idx="0">
                        <c:v>令和元年度
（実績額）</c:v>
                      </c:pt>
                      <c:pt idx="1">
                        <c:v>令和２年度
（実績額）</c:v>
                      </c:pt>
                      <c:pt idx="2">
                        <c:v>令和３年度
（実績額）</c:v>
                      </c:pt>
                      <c:pt idx="3">
                        <c:v>令和４年度
（実績額）</c:v>
                      </c:pt>
                      <c:pt idx="4">
                        <c:v>令和５年度
（見込額）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(推移!$F$7,推移!$G$7,推移!$H$7,推移!$I$7,推移!$J$7,推移!$O$7:$P$7)</c15:sqref>
                        </c15:formulaRef>
                      </c:ext>
                    </c:extLst>
                    <c:numCache>
                      <c:formatCode>#,##0_);[Red]\(#,##0\)</c:formatCode>
                      <c:ptCount val="5"/>
                      <c:pt idx="0">
                        <c:v>42408785</c:v>
                      </c:pt>
                      <c:pt idx="1">
                        <c:v>4420515</c:v>
                      </c:pt>
                      <c:pt idx="2">
                        <c:v>40315203</c:v>
                      </c:pt>
                      <c:pt idx="3">
                        <c:v>114640000</c:v>
                      </c:pt>
                      <c:pt idx="4">
                        <c:v>71104000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87B-4C09-8C17-60DCADF40AAF}"/>
                  </c:ext>
                </c:extLst>
              </c15:ser>
            </c15:filteredBarSeries>
          </c:ext>
        </c:extLst>
      </c:barChart>
      <c:catAx>
        <c:axId val="20042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430992"/>
        <c:crosses val="autoZero"/>
        <c:auto val="1"/>
        <c:lblAlgn val="ctr"/>
        <c:lblOffset val="100"/>
        <c:noMultiLvlLbl val="0"/>
      </c:catAx>
      <c:valAx>
        <c:axId val="200430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+mj-lt"/>
                    <a:ea typeface="+mn-ea"/>
                    <a:cs typeface="+mn-cs"/>
                  </a:defRPr>
                </a:pPr>
                <a:r>
                  <a:rPr lang="ja-JP" sz="1400">
                    <a:latin typeface="+mj-lt"/>
                  </a:rPr>
                  <a:t>基金残高</a:t>
                </a:r>
                <a:r>
                  <a:rPr lang="en-US" sz="1400">
                    <a:latin typeface="+mj-lt"/>
                  </a:rPr>
                  <a:t>[</a:t>
                </a:r>
                <a:r>
                  <a:rPr lang="ja-JP" sz="1400">
                    <a:latin typeface="+mj-lt"/>
                  </a:rPr>
                  <a:t>百万円</a:t>
                </a:r>
                <a:r>
                  <a:rPr lang="en-US" sz="1400">
                    <a:latin typeface="+mj-lt"/>
                  </a:rPr>
                  <a:t>]</a:t>
                </a:r>
                <a:endParaRPr lang="ja-JP" sz="1400">
                  <a:latin typeface="+mj-lt"/>
                </a:endParaRPr>
              </a:p>
            </c:rich>
          </c:tx>
          <c:layout>
            <c:manualLayout>
              <c:xMode val="edge"/>
              <c:yMode val="edge"/>
              <c:x val="8.8124485431908435E-3"/>
              <c:y val="0.32894037395801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+mj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421424"/>
        <c:crosses val="autoZero"/>
        <c:crossBetween val="between"/>
        <c:dispUnits>
          <c:builtInUnit val="millions"/>
        </c:dispUnits>
      </c:valAx>
      <c:spPr>
        <a:noFill/>
        <a:ln>
          <a:solidFill>
            <a:schemeClr val="bg1">
              <a:lumMod val="75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9286948465965057"/>
          <c:y val="0.34656162180451433"/>
          <c:w val="0.19936170441962897"/>
          <c:h val="0.16191817636145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5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1316181</xdr:colOff>
      <xdr:row>0</xdr:row>
      <xdr:rowOff>107156</xdr:rowOff>
    </xdr:from>
    <xdr:to>
      <xdr:col>15</xdr:col>
      <xdr:colOff>1316181</xdr:colOff>
      <xdr:row>0</xdr:row>
      <xdr:rowOff>488156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546531" y="107156"/>
          <a:ext cx="16573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資料１</a:t>
          </a:r>
          <a:r>
            <a:rPr kumimoji="1" lang="en-US" altLang="ja-JP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‐</a:t>
          </a:r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１</a:t>
          </a:r>
          <a:endParaRPr kumimoji="1" lang="en-US" altLang="ja-JP" sz="1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15</xdr:col>
      <xdr:colOff>186163</xdr:colOff>
      <xdr:row>1</xdr:row>
      <xdr:rowOff>207817</xdr:rowOff>
    </xdr:from>
    <xdr:to>
      <xdr:col>16</xdr:col>
      <xdr:colOff>51954</xdr:colOff>
      <xdr:row>2</xdr:row>
      <xdr:rowOff>17318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6101572" y="727362"/>
          <a:ext cx="1528337" cy="363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(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単位：円）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633998</xdr:colOff>
      <xdr:row>34</xdr:row>
      <xdr:rowOff>67016</xdr:rowOff>
    </xdr:from>
    <xdr:to>
      <xdr:col>14</xdr:col>
      <xdr:colOff>432955</xdr:colOff>
      <xdr:row>48</xdr:row>
      <xdr:rowOff>2701639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1530186</xdr:colOff>
      <xdr:row>47</xdr:row>
      <xdr:rowOff>61708</xdr:rowOff>
    </xdr:from>
    <xdr:ext cx="2073195" cy="69326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457959" y="8183935"/>
          <a:ext cx="2073195" cy="6932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400"/>
            <a:t>※</a:t>
          </a:r>
          <a:r>
            <a:rPr kumimoji="1" lang="ja-JP" altLang="en-US" sz="1400"/>
            <a:t>令和４年度から資金　</a:t>
          </a:r>
          <a:endParaRPr kumimoji="1" lang="en-US" altLang="ja-JP" sz="1400"/>
        </a:p>
        <a:p>
          <a:r>
            <a:rPr kumimoji="1" lang="ja-JP" altLang="en-US" sz="1400"/>
            <a:t>　枠を上記２枠に分割</a:t>
          </a:r>
        </a:p>
      </xdr:txBody>
    </xdr:sp>
    <xdr:clientData/>
  </xdr:oneCellAnchor>
  <xdr:oneCellAnchor>
    <xdr:from>
      <xdr:col>8</xdr:col>
      <xdr:colOff>568865</xdr:colOff>
      <xdr:row>38</xdr:row>
      <xdr:rowOff>26639</xdr:rowOff>
    </xdr:from>
    <xdr:ext cx="708039" cy="37414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AF3ED41-505F-4926-9445-BDD0F0715EC9}"/>
            </a:ext>
          </a:extLst>
        </xdr:cNvPr>
        <xdr:cNvSpPr txBox="1"/>
      </xdr:nvSpPr>
      <xdr:spPr>
        <a:xfrm>
          <a:off x="4846456" y="6122639"/>
          <a:ext cx="70803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800"/>
            <a:t>1,781</a:t>
          </a:r>
          <a:endParaRPr kumimoji="1" lang="ja-JP" altLang="en-US" sz="1800"/>
        </a:p>
      </xdr:txBody>
    </xdr:sp>
    <xdr:clientData/>
  </xdr:oneCellAnchor>
  <xdr:oneCellAnchor>
    <xdr:from>
      <xdr:col>9</xdr:col>
      <xdr:colOff>468537</xdr:colOff>
      <xdr:row>38</xdr:row>
      <xdr:rowOff>11021</xdr:rowOff>
    </xdr:from>
    <xdr:ext cx="708039" cy="374141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7221893-BC95-4A00-A262-E49743E0282D}"/>
            </a:ext>
          </a:extLst>
        </xdr:cNvPr>
        <xdr:cNvSpPr txBox="1"/>
      </xdr:nvSpPr>
      <xdr:spPr>
        <a:xfrm>
          <a:off x="6408673" y="6107021"/>
          <a:ext cx="70803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800"/>
            <a:t>1,782</a:t>
          </a:r>
          <a:endParaRPr kumimoji="1" lang="ja-JP" altLang="en-US" sz="1800"/>
        </a:p>
      </xdr:txBody>
    </xdr:sp>
    <xdr:clientData/>
  </xdr:oneCellAnchor>
  <xdr:oneCellAnchor>
    <xdr:from>
      <xdr:col>10</xdr:col>
      <xdr:colOff>374822</xdr:colOff>
      <xdr:row>38</xdr:row>
      <xdr:rowOff>55155</xdr:rowOff>
    </xdr:from>
    <xdr:ext cx="794556" cy="374141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861CEA52-6C1F-46DF-BB16-0D4AEE5717C2}"/>
            </a:ext>
          </a:extLst>
        </xdr:cNvPr>
        <xdr:cNvSpPr txBox="1"/>
      </xdr:nvSpPr>
      <xdr:spPr>
        <a:xfrm>
          <a:off x="7977504" y="6151155"/>
          <a:ext cx="794556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800"/>
            <a:t>1,758</a:t>
          </a:r>
          <a:endParaRPr kumimoji="1" lang="ja-JP" altLang="en-US" sz="1800"/>
        </a:p>
      </xdr:txBody>
    </xdr:sp>
    <xdr:clientData/>
  </xdr:oneCellAnchor>
  <xdr:oneCellAnchor>
    <xdr:from>
      <xdr:col>11</xdr:col>
      <xdr:colOff>284070</xdr:colOff>
      <xdr:row>38</xdr:row>
      <xdr:rowOff>127955</xdr:rowOff>
    </xdr:from>
    <xdr:ext cx="708039" cy="374141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21D7AAE9-0677-4027-BE62-6E45AFF081F8}"/>
            </a:ext>
          </a:extLst>
        </xdr:cNvPr>
        <xdr:cNvSpPr txBox="1"/>
      </xdr:nvSpPr>
      <xdr:spPr>
        <a:xfrm>
          <a:off x="9549297" y="6223955"/>
          <a:ext cx="70803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800"/>
            <a:t>1,718</a:t>
          </a:r>
          <a:endParaRPr kumimoji="1" lang="ja-JP" altLang="en-US" sz="1800"/>
        </a:p>
      </xdr:txBody>
    </xdr:sp>
    <xdr:clientData/>
  </xdr:oneCellAnchor>
  <xdr:oneCellAnchor>
    <xdr:from>
      <xdr:col>12</xdr:col>
      <xdr:colOff>228814</xdr:colOff>
      <xdr:row>39</xdr:row>
      <xdr:rowOff>212966</xdr:rowOff>
    </xdr:from>
    <xdr:ext cx="708039" cy="374141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E852A9D1-991C-40F0-96CC-D0FA29E225DA}"/>
            </a:ext>
          </a:extLst>
        </xdr:cNvPr>
        <xdr:cNvSpPr txBox="1"/>
      </xdr:nvSpPr>
      <xdr:spPr>
        <a:xfrm>
          <a:off x="11156587" y="6534102"/>
          <a:ext cx="708039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800"/>
            <a:t>1,565</a:t>
          </a:r>
          <a:endParaRPr kumimoji="1" lang="ja-JP" altLang="en-US" sz="18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50"/>
  <sheetViews>
    <sheetView tabSelected="1" view="pageBreakPreview" topLeftCell="A2" zoomScale="55" zoomScaleNormal="85" zoomScaleSheetLayoutView="55" workbookViewId="0">
      <selection activeCell="J4" sqref="J4:J5"/>
    </sheetView>
  </sheetViews>
  <sheetFormatPr defaultColWidth="2.83203125" defaultRowHeight="16.5" x14ac:dyDescent="0.55000000000000004"/>
  <cols>
    <col min="1" max="1" width="2.75" style="1" customWidth="1"/>
    <col min="2" max="3" width="8.25" style="1" customWidth="1"/>
    <col min="4" max="4" width="7" style="1" customWidth="1"/>
    <col min="5" max="5" width="8.25" style="1" customWidth="1"/>
    <col min="6" max="7" width="22.33203125" style="1" hidden="1" customWidth="1"/>
    <col min="8" max="16" width="21.75" style="1" customWidth="1"/>
    <col min="17" max="17" width="41" style="1" customWidth="1"/>
    <col min="18" max="16384" width="2.83203125" style="1"/>
  </cols>
  <sheetData>
    <row r="1" spans="2:17" ht="41.25" customHeight="1" x14ac:dyDescent="0.55000000000000004"/>
    <row r="2" spans="2:17" ht="44.25" customHeight="1" x14ac:dyDescent="0.55000000000000004">
      <c r="B2" s="55" t="s">
        <v>37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2:17" ht="3.75" customHeight="1" thickBot="1" x14ac:dyDescent="0.6"/>
    <row r="4" spans="2:17" s="2" customFormat="1" ht="36" customHeight="1" x14ac:dyDescent="0.55000000000000004">
      <c r="B4" s="56"/>
      <c r="C4" s="57"/>
      <c r="D4" s="57"/>
      <c r="E4" s="58"/>
      <c r="F4" s="62" t="s">
        <v>3</v>
      </c>
      <c r="G4" s="62" t="s">
        <v>4</v>
      </c>
      <c r="H4" s="62" t="s">
        <v>11</v>
      </c>
      <c r="I4" s="62" t="s">
        <v>34</v>
      </c>
      <c r="J4" s="62" t="s">
        <v>35</v>
      </c>
      <c r="K4" s="41"/>
      <c r="L4" s="49" t="s">
        <v>40</v>
      </c>
      <c r="M4" s="48"/>
      <c r="N4" s="41"/>
      <c r="O4" s="49" t="s">
        <v>43</v>
      </c>
      <c r="P4" s="48"/>
      <c r="Q4" s="3"/>
    </row>
    <row r="5" spans="2:17" s="2" customFormat="1" ht="25.5" customHeight="1" x14ac:dyDescent="0.55000000000000004">
      <c r="B5" s="59"/>
      <c r="C5" s="60"/>
      <c r="D5" s="60"/>
      <c r="E5" s="61"/>
      <c r="F5" s="63"/>
      <c r="G5" s="63"/>
      <c r="H5" s="63"/>
      <c r="I5" s="63"/>
      <c r="J5" s="63"/>
      <c r="K5" s="42"/>
      <c r="L5" s="9" t="s">
        <v>38</v>
      </c>
      <c r="M5" s="43" t="s">
        <v>36</v>
      </c>
      <c r="N5" s="42"/>
      <c r="O5" s="9" t="s">
        <v>38</v>
      </c>
      <c r="P5" s="43" t="s">
        <v>36</v>
      </c>
      <c r="Q5" s="3"/>
    </row>
    <row r="6" spans="2:17" ht="62.25" customHeight="1" x14ac:dyDescent="0.55000000000000004">
      <c r="B6" s="68" t="s">
        <v>5</v>
      </c>
      <c r="C6" s="69"/>
      <c r="D6" s="69"/>
      <c r="E6" s="70"/>
      <c r="F6" s="21">
        <v>3453227</v>
      </c>
      <c r="G6" s="21">
        <v>3609223</v>
      </c>
      <c r="H6" s="21">
        <v>3861739</v>
      </c>
      <c r="I6" s="21">
        <v>6204165</v>
      </c>
      <c r="J6" s="22">
        <f>14972691+465179</f>
        <v>15437870</v>
      </c>
      <c r="K6" s="44">
        <f>L6+M6</f>
        <v>27474945</v>
      </c>
      <c r="L6" s="44">
        <f>521176698+386697-500000000</f>
        <v>21563395</v>
      </c>
      <c r="M6" s="45">
        <f>5826395+85155</f>
        <v>5911550</v>
      </c>
      <c r="N6" s="51">
        <f>O6+P6</f>
        <v>32731000</v>
      </c>
      <c r="O6" s="23">
        <v>26234133.300000001</v>
      </c>
      <c r="P6" s="24">
        <v>6496866.7000000002</v>
      </c>
      <c r="Q6" s="4"/>
    </row>
    <row r="7" spans="2:17" ht="62.25" customHeight="1" x14ac:dyDescent="0.55000000000000004">
      <c r="B7" s="68" t="s">
        <v>0</v>
      </c>
      <c r="C7" s="69"/>
      <c r="D7" s="69"/>
      <c r="E7" s="70"/>
      <c r="F7" s="21">
        <v>16394908</v>
      </c>
      <c r="G7" s="21">
        <v>18231763</v>
      </c>
      <c r="H7" s="21">
        <v>42408785</v>
      </c>
      <c r="I7" s="21">
        <v>4420515</v>
      </c>
      <c r="J7" s="22">
        <v>40315203</v>
      </c>
      <c r="K7" s="44">
        <f>L7+M7</f>
        <v>66487955</v>
      </c>
      <c r="L7" s="44">
        <f>292295800-282296000</f>
        <v>9999800</v>
      </c>
      <c r="M7" s="45">
        <v>56488155</v>
      </c>
      <c r="N7" s="51">
        <f>O7+P7</f>
        <v>185744000</v>
      </c>
      <c r="O7" s="23">
        <f>914640000-800000000</f>
        <v>114640000</v>
      </c>
      <c r="P7" s="24">
        <v>71104000</v>
      </c>
      <c r="Q7" s="4"/>
    </row>
    <row r="8" spans="2:17" ht="63" customHeight="1" thickBot="1" x14ac:dyDescent="0.6">
      <c r="B8" s="71" t="s">
        <v>1</v>
      </c>
      <c r="C8" s="72"/>
      <c r="D8" s="72"/>
      <c r="E8" s="73"/>
      <c r="F8" s="25">
        <v>1833765935</v>
      </c>
      <c r="G8" s="25">
        <v>1819143395</v>
      </c>
      <c r="H8" s="25">
        <v>1780596349</v>
      </c>
      <c r="I8" s="25">
        <v>1782379999</v>
      </c>
      <c r="J8" s="26">
        <f>I8+J6-J7</f>
        <v>1757502666</v>
      </c>
      <c r="K8" s="26">
        <f>J8+K6-K7</f>
        <v>1718489656</v>
      </c>
      <c r="L8" s="46">
        <f>J8-400000000+L6-L7</f>
        <v>1369066261</v>
      </c>
      <c r="M8" s="47">
        <f>400000000-M7+M6</f>
        <v>349423395</v>
      </c>
      <c r="N8" s="52">
        <f>K8+N6-N7</f>
        <v>1565476656</v>
      </c>
      <c r="O8" s="27">
        <f>L8+O6-O7</f>
        <v>1280660394.3</v>
      </c>
      <c r="P8" s="28">
        <f>M8-P7+P6</f>
        <v>284816261.69999999</v>
      </c>
      <c r="Q8" s="4"/>
    </row>
    <row r="9" spans="2:17" ht="30" hidden="1" customHeight="1" x14ac:dyDescent="0.55000000000000004">
      <c r="B9" s="74" t="s">
        <v>2</v>
      </c>
      <c r="C9" s="75"/>
      <c r="D9" s="75"/>
      <c r="E9" s="78" t="s">
        <v>6</v>
      </c>
      <c r="F9" s="80" t="s">
        <v>14</v>
      </c>
      <c r="G9" s="81"/>
      <c r="H9" s="81"/>
      <c r="I9" s="37"/>
      <c r="J9" s="37"/>
      <c r="K9" s="38"/>
      <c r="L9" s="85"/>
      <c r="M9" s="86"/>
      <c r="N9" s="38"/>
      <c r="O9" s="85"/>
      <c r="P9" s="86"/>
      <c r="Q9" s="4"/>
    </row>
    <row r="10" spans="2:17" ht="25" hidden="1" customHeight="1" x14ac:dyDescent="0.55000000000000004">
      <c r="B10" s="74"/>
      <c r="C10" s="75"/>
      <c r="D10" s="75"/>
      <c r="E10" s="78"/>
      <c r="F10" s="29">
        <v>1299999</v>
      </c>
      <c r="G10" s="29">
        <v>1242000</v>
      </c>
      <c r="H10" s="29">
        <v>2362800</v>
      </c>
      <c r="I10" s="39"/>
      <c r="J10" s="39"/>
      <c r="K10" s="40"/>
      <c r="L10" s="87"/>
      <c r="M10" s="88"/>
      <c r="N10" s="40"/>
      <c r="O10" s="87"/>
      <c r="P10" s="88"/>
      <c r="Q10" s="4"/>
    </row>
    <row r="11" spans="2:17" ht="36" hidden="1" customHeight="1" x14ac:dyDescent="0.55000000000000004">
      <c r="B11" s="74"/>
      <c r="C11" s="75"/>
      <c r="D11" s="75"/>
      <c r="E11" s="78"/>
      <c r="F11" s="20" t="s">
        <v>10</v>
      </c>
      <c r="G11" s="89" t="s">
        <v>29</v>
      </c>
      <c r="H11" s="90"/>
      <c r="I11" s="90"/>
      <c r="J11" s="90"/>
      <c r="K11" s="6"/>
      <c r="L11" s="6"/>
      <c r="M11" s="6"/>
      <c r="N11" s="6"/>
      <c r="O11" s="6"/>
      <c r="P11" s="6"/>
      <c r="Q11" s="64" t="s">
        <v>33</v>
      </c>
    </row>
    <row r="12" spans="2:17" ht="25" hidden="1" customHeight="1" x14ac:dyDescent="0.55000000000000004">
      <c r="B12" s="74"/>
      <c r="C12" s="75"/>
      <c r="D12" s="75"/>
      <c r="E12" s="78"/>
      <c r="F12" s="11">
        <v>4500000</v>
      </c>
      <c r="G12" s="29">
        <v>4562280</v>
      </c>
      <c r="H12" s="29">
        <v>3704693</v>
      </c>
      <c r="I12" s="29">
        <v>0</v>
      </c>
      <c r="J12" s="29">
        <v>4335000</v>
      </c>
      <c r="K12" s="30"/>
      <c r="L12" s="66">
        <v>4335000</v>
      </c>
      <c r="M12" s="67"/>
      <c r="N12" s="30"/>
      <c r="O12" s="66">
        <v>4335000</v>
      </c>
      <c r="P12" s="67"/>
      <c r="Q12" s="65"/>
    </row>
    <row r="13" spans="2:17" ht="36" hidden="1" customHeight="1" x14ac:dyDescent="0.55000000000000004">
      <c r="B13" s="74"/>
      <c r="C13" s="75"/>
      <c r="D13" s="75"/>
      <c r="E13" s="78"/>
      <c r="F13" s="17"/>
      <c r="G13" s="17"/>
      <c r="H13" s="18" t="s">
        <v>13</v>
      </c>
      <c r="I13" s="89" t="s">
        <v>23</v>
      </c>
      <c r="J13" s="90"/>
      <c r="K13" s="6"/>
      <c r="L13" s="6"/>
      <c r="M13" s="6"/>
      <c r="N13" s="6"/>
      <c r="O13" s="6"/>
      <c r="P13" s="6"/>
      <c r="Q13" s="4" t="s">
        <v>18</v>
      </c>
    </row>
    <row r="14" spans="2:17" ht="25" hidden="1" customHeight="1" x14ac:dyDescent="0.55000000000000004">
      <c r="B14" s="74"/>
      <c r="C14" s="75"/>
      <c r="D14" s="75"/>
      <c r="E14" s="79"/>
      <c r="F14" s="11"/>
      <c r="G14" s="11"/>
      <c r="H14" s="11">
        <v>4980320</v>
      </c>
      <c r="I14" s="29">
        <v>0</v>
      </c>
      <c r="J14" s="29">
        <v>16259000</v>
      </c>
      <c r="K14" s="30"/>
      <c r="L14" s="66">
        <v>16259000</v>
      </c>
      <c r="M14" s="67"/>
      <c r="N14" s="30"/>
      <c r="O14" s="66">
        <v>16259000</v>
      </c>
      <c r="P14" s="67"/>
      <c r="Q14" s="4"/>
    </row>
    <row r="15" spans="2:17" ht="30" hidden="1" customHeight="1" x14ac:dyDescent="0.55000000000000004">
      <c r="B15" s="74"/>
      <c r="C15" s="75"/>
      <c r="D15" s="75"/>
      <c r="E15" s="82" t="s">
        <v>7</v>
      </c>
      <c r="F15" s="91" t="s">
        <v>16</v>
      </c>
      <c r="G15" s="92"/>
      <c r="H15" s="92"/>
      <c r="I15" s="92"/>
      <c r="J15" s="92"/>
      <c r="K15" s="7"/>
      <c r="L15" s="7"/>
      <c r="M15" s="7"/>
      <c r="N15" s="7"/>
      <c r="O15" s="7"/>
      <c r="P15" s="7"/>
      <c r="Q15" s="4" t="s">
        <v>18</v>
      </c>
    </row>
    <row r="16" spans="2:17" ht="25" hidden="1" customHeight="1" x14ac:dyDescent="0.55000000000000004">
      <c r="B16" s="74"/>
      <c r="C16" s="75"/>
      <c r="D16" s="75"/>
      <c r="E16" s="78"/>
      <c r="F16" s="29">
        <v>3318819</v>
      </c>
      <c r="G16" s="29">
        <v>2605703</v>
      </c>
      <c r="H16" s="29">
        <v>2110372</v>
      </c>
      <c r="I16" s="29">
        <v>795618</v>
      </c>
      <c r="J16" s="29">
        <v>7273000</v>
      </c>
      <c r="K16" s="30"/>
      <c r="L16" s="66">
        <v>7273000</v>
      </c>
      <c r="M16" s="67"/>
      <c r="N16" s="30"/>
      <c r="O16" s="66">
        <v>7273000</v>
      </c>
      <c r="P16" s="67"/>
      <c r="Q16" s="4"/>
    </row>
    <row r="17" spans="2:17" ht="30" hidden="1" customHeight="1" x14ac:dyDescent="0.55000000000000004">
      <c r="B17" s="74"/>
      <c r="C17" s="75"/>
      <c r="D17" s="75"/>
      <c r="E17" s="78"/>
      <c r="F17" s="93" t="s">
        <v>9</v>
      </c>
      <c r="G17" s="94"/>
      <c r="H17" s="93" t="s">
        <v>15</v>
      </c>
      <c r="I17" s="94"/>
      <c r="J17" s="35" t="s">
        <v>25</v>
      </c>
      <c r="K17" s="36"/>
      <c r="L17" s="91" t="s">
        <v>25</v>
      </c>
      <c r="M17" s="92"/>
      <c r="N17" s="36"/>
      <c r="O17" s="91" t="s">
        <v>25</v>
      </c>
      <c r="P17" s="92"/>
      <c r="Q17" s="4" t="s">
        <v>32</v>
      </c>
    </row>
    <row r="18" spans="2:17" ht="25" hidden="1" customHeight="1" x14ac:dyDescent="0.55000000000000004">
      <c r="B18" s="74"/>
      <c r="C18" s="75"/>
      <c r="D18" s="75"/>
      <c r="E18" s="78"/>
      <c r="F18" s="29">
        <v>2000000</v>
      </c>
      <c r="G18" s="29">
        <v>1844000</v>
      </c>
      <c r="H18" s="29">
        <v>2181458</v>
      </c>
      <c r="I18" s="29">
        <v>49970</v>
      </c>
      <c r="J18" s="29">
        <v>7300000</v>
      </c>
      <c r="K18" s="30"/>
      <c r="L18" s="66">
        <v>7300000</v>
      </c>
      <c r="M18" s="67"/>
      <c r="N18" s="30"/>
      <c r="O18" s="66">
        <v>7300000</v>
      </c>
      <c r="P18" s="67"/>
      <c r="Q18" s="5"/>
    </row>
    <row r="19" spans="2:17" ht="30" hidden="1" customHeight="1" x14ac:dyDescent="0.55000000000000004">
      <c r="B19" s="74"/>
      <c r="C19" s="75"/>
      <c r="D19" s="75"/>
      <c r="E19" s="78"/>
      <c r="F19" s="10"/>
      <c r="G19" s="10"/>
      <c r="H19" s="91" t="s">
        <v>30</v>
      </c>
      <c r="I19" s="92"/>
      <c r="J19" s="92"/>
      <c r="K19" s="7"/>
      <c r="L19" s="7"/>
      <c r="M19" s="7"/>
      <c r="N19" s="7"/>
      <c r="O19" s="7"/>
      <c r="P19" s="7"/>
      <c r="Q19" s="4" t="s">
        <v>24</v>
      </c>
    </row>
    <row r="20" spans="2:17" ht="25" hidden="1" customHeight="1" x14ac:dyDescent="0.55000000000000004">
      <c r="B20" s="74"/>
      <c r="C20" s="75"/>
      <c r="D20" s="75"/>
      <c r="E20" s="78"/>
      <c r="F20" s="11"/>
      <c r="G20" s="11"/>
      <c r="H20" s="11">
        <v>3642845</v>
      </c>
      <c r="I20" s="29">
        <v>0</v>
      </c>
      <c r="J20" s="29">
        <v>7433000</v>
      </c>
      <c r="K20" s="30"/>
      <c r="L20" s="66">
        <v>7433000</v>
      </c>
      <c r="M20" s="67"/>
      <c r="N20" s="30"/>
      <c r="O20" s="66">
        <v>7433000</v>
      </c>
      <c r="P20" s="67"/>
      <c r="Q20" s="4"/>
    </row>
    <row r="21" spans="2:17" ht="25" hidden="1" customHeight="1" x14ac:dyDescent="0.55000000000000004">
      <c r="B21" s="74"/>
      <c r="C21" s="75"/>
      <c r="D21" s="75"/>
      <c r="E21" s="78"/>
      <c r="F21" s="10"/>
      <c r="G21" s="10"/>
      <c r="H21" s="19"/>
      <c r="I21" s="91" t="s">
        <v>22</v>
      </c>
      <c r="J21" s="92"/>
      <c r="K21" s="7"/>
      <c r="L21" s="7"/>
      <c r="M21" s="7"/>
      <c r="N21" s="7"/>
      <c r="O21" s="7"/>
      <c r="P21" s="7"/>
      <c r="Q21" s="4" t="s">
        <v>18</v>
      </c>
    </row>
    <row r="22" spans="2:17" ht="25" hidden="1" customHeight="1" x14ac:dyDescent="0.55000000000000004">
      <c r="B22" s="74"/>
      <c r="C22" s="75"/>
      <c r="D22" s="75"/>
      <c r="E22" s="78"/>
      <c r="F22" s="11"/>
      <c r="G22" s="11"/>
      <c r="H22" s="11"/>
      <c r="I22" s="29">
        <v>41580</v>
      </c>
      <c r="J22" s="29">
        <v>58000</v>
      </c>
      <c r="K22" s="30"/>
      <c r="L22" s="66">
        <v>58000</v>
      </c>
      <c r="M22" s="67"/>
      <c r="N22" s="30"/>
      <c r="O22" s="66">
        <v>58000</v>
      </c>
      <c r="P22" s="67"/>
      <c r="Q22" s="4"/>
    </row>
    <row r="23" spans="2:17" ht="36" hidden="1" customHeight="1" x14ac:dyDescent="0.55000000000000004">
      <c r="B23" s="74"/>
      <c r="C23" s="75"/>
      <c r="D23" s="75"/>
      <c r="E23" s="78"/>
      <c r="F23" s="10"/>
      <c r="G23" s="10"/>
      <c r="H23" s="10"/>
      <c r="I23" s="13" t="s">
        <v>28</v>
      </c>
      <c r="J23" s="31" t="s">
        <v>31</v>
      </c>
      <c r="K23" s="32"/>
      <c r="L23" s="97" t="s">
        <v>31</v>
      </c>
      <c r="M23" s="98"/>
      <c r="N23" s="32"/>
      <c r="O23" s="97" t="s">
        <v>31</v>
      </c>
      <c r="P23" s="98"/>
      <c r="Q23" s="4"/>
    </row>
    <row r="24" spans="2:17" ht="25" hidden="1" customHeight="1" x14ac:dyDescent="0.55000000000000004">
      <c r="B24" s="74"/>
      <c r="C24" s="75"/>
      <c r="D24" s="75"/>
      <c r="E24" s="78"/>
      <c r="F24" s="11"/>
      <c r="G24" s="11"/>
      <c r="H24" s="11"/>
      <c r="I24" s="29">
        <v>0</v>
      </c>
      <c r="J24" s="33">
        <v>2901000</v>
      </c>
      <c r="K24" s="34"/>
      <c r="L24" s="95">
        <v>2901000</v>
      </c>
      <c r="M24" s="96"/>
      <c r="N24" s="34"/>
      <c r="O24" s="95">
        <v>2901000</v>
      </c>
      <c r="P24" s="96"/>
      <c r="Q24" s="4"/>
    </row>
    <row r="25" spans="2:17" ht="36" hidden="1" customHeight="1" x14ac:dyDescent="0.55000000000000004">
      <c r="B25" s="74"/>
      <c r="C25" s="75"/>
      <c r="D25" s="75"/>
      <c r="E25" s="82" t="s">
        <v>8</v>
      </c>
      <c r="F25" s="83" t="s">
        <v>12</v>
      </c>
      <c r="G25" s="84"/>
      <c r="H25" s="84"/>
      <c r="I25" s="91" t="s">
        <v>27</v>
      </c>
      <c r="J25" s="92"/>
      <c r="K25" s="7"/>
      <c r="L25" s="7"/>
      <c r="M25" s="7"/>
      <c r="N25" s="7"/>
      <c r="O25" s="7"/>
      <c r="P25" s="7"/>
      <c r="Q25" s="4" t="s">
        <v>18</v>
      </c>
    </row>
    <row r="26" spans="2:17" ht="25" hidden="1" customHeight="1" x14ac:dyDescent="0.55000000000000004">
      <c r="B26" s="74"/>
      <c r="C26" s="75"/>
      <c r="D26" s="75"/>
      <c r="E26" s="78"/>
      <c r="F26" s="29">
        <v>963000</v>
      </c>
      <c r="G26" s="29">
        <v>3618000</v>
      </c>
      <c r="H26" s="29">
        <v>18012000</v>
      </c>
      <c r="I26" s="16">
        <v>0</v>
      </c>
      <c r="J26" s="29">
        <v>1150000</v>
      </c>
      <c r="K26" s="30"/>
      <c r="L26" s="66">
        <v>1150000</v>
      </c>
      <c r="M26" s="67"/>
      <c r="N26" s="30"/>
      <c r="O26" s="66">
        <v>1150000</v>
      </c>
      <c r="P26" s="67"/>
      <c r="Q26" s="4"/>
    </row>
    <row r="27" spans="2:17" ht="36" hidden="1" customHeight="1" x14ac:dyDescent="0.55000000000000004">
      <c r="B27" s="74"/>
      <c r="C27" s="75"/>
      <c r="D27" s="75"/>
      <c r="E27" s="78"/>
      <c r="F27" s="99" t="s">
        <v>20</v>
      </c>
      <c r="G27" s="100"/>
      <c r="H27" s="100"/>
      <c r="I27" s="100"/>
      <c r="J27" s="35" t="s">
        <v>26</v>
      </c>
      <c r="K27" s="36"/>
      <c r="L27" s="91" t="s">
        <v>26</v>
      </c>
      <c r="M27" s="92"/>
      <c r="N27" s="36"/>
      <c r="O27" s="91" t="s">
        <v>26</v>
      </c>
      <c r="P27" s="92"/>
      <c r="Q27" s="101" t="s">
        <v>19</v>
      </c>
    </row>
    <row r="28" spans="2:17" ht="25" hidden="1" customHeight="1" x14ac:dyDescent="0.55000000000000004">
      <c r="B28" s="74"/>
      <c r="C28" s="75"/>
      <c r="D28" s="75"/>
      <c r="E28" s="78"/>
      <c r="F28" s="12">
        <v>4313090</v>
      </c>
      <c r="G28" s="29">
        <v>4359780</v>
      </c>
      <c r="H28" s="29">
        <v>4390843</v>
      </c>
      <c r="I28" s="29">
        <v>3422577</v>
      </c>
      <c r="J28" s="29">
        <v>2570000</v>
      </c>
      <c r="K28" s="30"/>
      <c r="L28" s="66">
        <v>2570000</v>
      </c>
      <c r="M28" s="67"/>
      <c r="N28" s="30"/>
      <c r="O28" s="66">
        <v>2570000</v>
      </c>
      <c r="P28" s="67"/>
      <c r="Q28" s="102"/>
    </row>
    <row r="29" spans="2:17" ht="36" hidden="1" customHeight="1" x14ac:dyDescent="0.55000000000000004">
      <c r="B29" s="74"/>
      <c r="C29" s="75"/>
      <c r="D29" s="75"/>
      <c r="E29" s="78"/>
      <c r="F29" s="14" t="s">
        <v>21</v>
      </c>
      <c r="G29" s="15"/>
      <c r="H29" s="103" t="s">
        <v>17</v>
      </c>
      <c r="I29" s="104"/>
      <c r="J29" s="104"/>
      <c r="K29" s="8"/>
      <c r="L29" s="8"/>
      <c r="M29" s="8"/>
      <c r="N29" s="8"/>
      <c r="O29" s="8"/>
      <c r="P29" s="8"/>
      <c r="Q29" s="4" t="s">
        <v>18</v>
      </c>
    </row>
    <row r="30" spans="2:17" ht="25" hidden="1" customHeight="1" x14ac:dyDescent="0.55000000000000004">
      <c r="B30" s="76"/>
      <c r="C30" s="77"/>
      <c r="D30" s="77"/>
      <c r="E30" s="79"/>
      <c r="F30" s="12">
        <v>0</v>
      </c>
      <c r="G30" s="29"/>
      <c r="H30" s="29">
        <v>1023454</v>
      </c>
      <c r="I30" s="29">
        <v>110770</v>
      </c>
      <c r="J30" s="29">
        <v>349000</v>
      </c>
      <c r="K30" s="30"/>
      <c r="L30" s="66">
        <v>349000</v>
      </c>
      <c r="M30" s="67"/>
      <c r="N30" s="30"/>
      <c r="O30" s="66">
        <v>349000</v>
      </c>
      <c r="P30" s="67"/>
      <c r="Q30" s="4"/>
    </row>
    <row r="31" spans="2:17" x14ac:dyDescent="0.55000000000000004">
      <c r="L31" s="1" t="s">
        <v>42</v>
      </c>
    </row>
    <row r="32" spans="2:17" x14ac:dyDescent="0.55000000000000004">
      <c r="I32" s="50"/>
      <c r="J32" s="50"/>
      <c r="K32" s="50"/>
    </row>
    <row r="49" spans="3:12" ht="263.25" customHeight="1" x14ac:dyDescent="0.55000000000000004">
      <c r="C49" s="53"/>
      <c r="D49" s="53"/>
      <c r="E49" s="53"/>
      <c r="F49" s="53"/>
      <c r="G49" s="53"/>
      <c r="H49" s="53"/>
      <c r="I49" s="53"/>
      <c r="J49" s="53"/>
      <c r="K49" s="53"/>
      <c r="L49" s="53"/>
    </row>
    <row r="50" spans="3:12" ht="18.75" customHeight="1" x14ac:dyDescent="0.55000000000000004">
      <c r="C50" s="53"/>
      <c r="D50" s="53"/>
      <c r="E50" s="53"/>
      <c r="F50" s="53"/>
      <c r="G50" s="53"/>
      <c r="H50" s="54" t="s">
        <v>11</v>
      </c>
      <c r="I50" s="54" t="s">
        <v>34</v>
      </c>
      <c r="J50" s="54" t="s">
        <v>35</v>
      </c>
      <c r="K50" s="54" t="s">
        <v>39</v>
      </c>
      <c r="L50" s="54" t="s">
        <v>41</v>
      </c>
    </row>
  </sheetData>
  <mergeCells count="58">
    <mergeCell ref="Q27:Q28"/>
    <mergeCell ref="L28:M28"/>
    <mergeCell ref="O28:P28"/>
    <mergeCell ref="H29:J29"/>
    <mergeCell ref="L30:M30"/>
    <mergeCell ref="O30:P30"/>
    <mergeCell ref="I25:J25"/>
    <mergeCell ref="L26:M26"/>
    <mergeCell ref="O26:P26"/>
    <mergeCell ref="F27:I27"/>
    <mergeCell ref="L27:M27"/>
    <mergeCell ref="O27:P27"/>
    <mergeCell ref="I13:J13"/>
    <mergeCell ref="L14:M14"/>
    <mergeCell ref="O14:P14"/>
    <mergeCell ref="L24:M24"/>
    <mergeCell ref="O24:P24"/>
    <mergeCell ref="O17:P17"/>
    <mergeCell ref="L18:M18"/>
    <mergeCell ref="O18:P18"/>
    <mergeCell ref="I21:J21"/>
    <mergeCell ref="L22:M22"/>
    <mergeCell ref="O22:P22"/>
    <mergeCell ref="L23:M23"/>
    <mergeCell ref="O23:P23"/>
    <mergeCell ref="E15:E24"/>
    <mergeCell ref="F15:J15"/>
    <mergeCell ref="L16:M16"/>
    <mergeCell ref="O16:P16"/>
    <mergeCell ref="F17:G17"/>
    <mergeCell ref="H17:I17"/>
    <mergeCell ref="L17:M17"/>
    <mergeCell ref="H19:J19"/>
    <mergeCell ref="L20:M20"/>
    <mergeCell ref="O20:P20"/>
    <mergeCell ref="Q11:Q12"/>
    <mergeCell ref="L12:M12"/>
    <mergeCell ref="O12:P12"/>
    <mergeCell ref="B6:E6"/>
    <mergeCell ref="B7:E7"/>
    <mergeCell ref="B8:E8"/>
    <mergeCell ref="B9:D30"/>
    <mergeCell ref="E9:E14"/>
    <mergeCell ref="F9:H9"/>
    <mergeCell ref="E25:E30"/>
    <mergeCell ref="F25:H25"/>
    <mergeCell ref="L9:M9"/>
    <mergeCell ref="O9:P9"/>
    <mergeCell ref="L10:M10"/>
    <mergeCell ref="O10:P10"/>
    <mergeCell ref="G11:J11"/>
    <mergeCell ref="B2:P2"/>
    <mergeCell ref="B4:E5"/>
    <mergeCell ref="F4:F5"/>
    <mergeCell ref="G4:G5"/>
    <mergeCell ref="H4:H5"/>
    <mergeCell ref="I4:I5"/>
    <mergeCell ref="J4:J5"/>
  </mergeCells>
  <phoneticPr fontId="3"/>
  <pageMargins left="0.11811023622047245" right="0.11811023622047245" top="0.35433070866141736" bottom="0.35433070866141736" header="0.31496062992125984" footer="0.31496062992125984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</vt:lpstr>
      <vt:lpstr>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大阪府</cp:lastModifiedBy>
  <cp:lastPrinted>2023-10-23T07:11:51Z</cp:lastPrinted>
  <dcterms:created xsi:type="dcterms:W3CDTF">2019-10-17T06:15:48Z</dcterms:created>
  <dcterms:modified xsi:type="dcterms:W3CDTF">2023-10-24T07:08:22Z</dcterms:modified>
</cp:coreProperties>
</file>