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G0000SV1NS701\d11594$\doc\11_小中高G\在宅（安田）\東日本\"/>
    </mc:Choice>
  </mc:AlternateContent>
  <xr:revisionPtr revIDLastSave="0" documentId="13_ncr:1_{93045645-D1C0-4BFB-B960-5D04D7F715C5}" xr6:coauthVersionLast="47" xr6:coauthVersionMax="47" xr10:uidLastSave="{00000000-0000-0000-0000-000000000000}"/>
  <bookViews>
    <workbookView xWindow="-108" yWindow="-108" windowWidth="23256" windowHeight="13896" tabRatio="807" firstSheet="4" activeTab="11" xr2:uid="{00000000-000D-0000-FFFF-FFFF00000000}"/>
  </bookViews>
  <sheets>
    <sheet name="小学校" sheetId="8" r:id="rId1"/>
    <sheet name="中学校" sheetId="7" r:id="rId2"/>
    <sheet name="中等教育学校前期課程" sheetId="9" r:id="rId3"/>
    <sheet name="高等学校" sheetId="11" r:id="rId4"/>
    <sheet name="中等教育学校後期課程" sheetId="10" r:id="rId5"/>
    <sheet name="専修学校高等課程" sheetId="6" r:id="rId6"/>
    <sheet name="専修学校専門課程" sheetId="25" r:id="rId7"/>
    <sheet name="専修学校一般課程" sheetId="26" r:id="rId8"/>
    <sheet name="各種学校" sheetId="27" r:id="rId9"/>
    <sheet name="各種・外国人・小学校" sheetId="19" r:id="rId10"/>
    <sheet name="各種・外国人・中学校" sheetId="20" r:id="rId11"/>
    <sheet name="各種・外国人・高校" sheetId="21" r:id="rId12"/>
  </sheets>
  <definedNames>
    <definedName name="_xlnm.Print_Area" localSheetId="11">各種・外国人・高校!$C$1:$X$45</definedName>
    <definedName name="_xlnm.Print_Area" localSheetId="9">各種・外国人・小学校!$C$1:$X$45</definedName>
    <definedName name="_xlnm.Print_Area" localSheetId="10">各種・外国人・中学校!$C$1:$X$45</definedName>
    <definedName name="_xlnm.Print_Area" localSheetId="8">各種学校!$C$1:$X$44</definedName>
    <definedName name="_xlnm.Print_Area" localSheetId="3">高等学校!$C$1:$X$46</definedName>
    <definedName name="_xlnm.Print_Area" localSheetId="0">小学校!$C$1:$X$45</definedName>
    <definedName name="_xlnm.Print_Area" localSheetId="7">専修学校一般課程!$C$1:$X$44</definedName>
    <definedName name="_xlnm.Print_Area" localSheetId="5">専修学校高等課程!$C$1:$X$46</definedName>
    <definedName name="_xlnm.Print_Area" localSheetId="6">専修学校専門課程!$C$1:$X$44</definedName>
    <definedName name="_xlnm.Print_Area" localSheetId="1">中学校!$C$1:$X$45</definedName>
    <definedName name="_xlnm.Print_Area" localSheetId="4">中等教育学校後期課程!$C$1:$X$46</definedName>
    <definedName name="_xlnm.Print_Area" localSheetId="2">中等教育学校前期課程!$C$1:$X$45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 i="8" l="1"/>
  <c r="R41" i="21"/>
  <c r="T28" i="27"/>
  <c r="T28" i="26"/>
  <c r="T28" i="25"/>
  <c r="Z19" i="21"/>
  <c r="P27" i="6" l="1"/>
  <c r="L27" i="6"/>
  <c r="H27" i="6"/>
  <c r="T27" i="6" s="1"/>
  <c r="T25" i="6"/>
  <c r="H29" i="6" l="1"/>
  <c r="J13" i="21"/>
  <c r="Z19" i="20"/>
  <c r="J13" i="20"/>
  <c r="Z19" i="19"/>
  <c r="J13" i="19"/>
  <c r="J13" i="27"/>
  <c r="Z19" i="27"/>
  <c r="Z19" i="26"/>
  <c r="J13" i="26"/>
  <c r="Z19" i="25"/>
  <c r="J13" i="25"/>
  <c r="Z19" i="6"/>
  <c r="J13" i="6"/>
  <c r="Z19" i="10"/>
  <c r="Z19" i="11"/>
  <c r="J13" i="10"/>
  <c r="J13" i="11"/>
  <c r="Z19" i="9"/>
  <c r="J13" i="9"/>
  <c r="Z19" i="7"/>
  <c r="J13" i="7"/>
  <c r="Z19" i="8" l="1"/>
  <c r="J13" i="8"/>
  <c r="H41" i="27" l="1"/>
  <c r="N41" i="27" s="1"/>
  <c r="T30" i="27"/>
  <c r="D37" i="27" s="1"/>
  <c r="L37" i="27" s="1"/>
  <c r="D41" i="27" s="1"/>
  <c r="P27" i="27"/>
  <c r="P29" i="27" s="1"/>
  <c r="L27" i="27"/>
  <c r="L29" i="27" s="1"/>
  <c r="H27" i="27"/>
  <c r="H29" i="27" s="1"/>
  <c r="T29" i="27" s="1"/>
  <c r="T25" i="27"/>
  <c r="K18" i="27"/>
  <c r="Z17" i="27" s="1"/>
  <c r="Z16" i="27"/>
  <c r="H41" i="26"/>
  <c r="N41" i="26" s="1"/>
  <c r="T30" i="26"/>
  <c r="D37" i="26" s="1"/>
  <c r="L37" i="26" s="1"/>
  <c r="D41" i="26" s="1"/>
  <c r="P27" i="26"/>
  <c r="P29" i="26" s="1"/>
  <c r="L27" i="26"/>
  <c r="L29" i="26" s="1"/>
  <c r="H27" i="26"/>
  <c r="H29" i="26" s="1"/>
  <c r="T29" i="26" s="1"/>
  <c r="T25" i="26"/>
  <c r="K18" i="26"/>
  <c r="Z18" i="26" s="1"/>
  <c r="Z17" i="26"/>
  <c r="Z16" i="26"/>
  <c r="Z20" i="26" s="1"/>
  <c r="Y41" i="26" s="1"/>
  <c r="R41" i="26" s="1"/>
  <c r="H41" i="25"/>
  <c r="N41" i="25" s="1"/>
  <c r="T30" i="25"/>
  <c r="D37" i="25" s="1"/>
  <c r="L37" i="25" s="1"/>
  <c r="D41" i="25" s="1"/>
  <c r="P27" i="25"/>
  <c r="P29" i="25" s="1"/>
  <c r="L27" i="25"/>
  <c r="L29" i="25" s="1"/>
  <c r="H27" i="25"/>
  <c r="T25" i="25"/>
  <c r="K18" i="25"/>
  <c r="Z18" i="25" s="1"/>
  <c r="Z17" i="25"/>
  <c r="Z16" i="25"/>
  <c r="T30" i="8"/>
  <c r="H27" i="8"/>
  <c r="H29" i="8"/>
  <c r="T30" i="10"/>
  <c r="T28" i="10"/>
  <c r="T28" i="8"/>
  <c r="T28" i="7"/>
  <c r="T28" i="9"/>
  <c r="T30" i="11"/>
  <c r="D37" i="11" s="1"/>
  <c r="L37" i="11" s="1"/>
  <c r="D41" i="11" s="1"/>
  <c r="H41" i="21"/>
  <c r="N41" i="21" s="1"/>
  <c r="L43" i="21" s="1"/>
  <c r="T30" i="21"/>
  <c r="D37" i="21"/>
  <c r="L37" i="21" s="1"/>
  <c r="D41" i="21" s="1"/>
  <c r="T28" i="21"/>
  <c r="P27" i="21"/>
  <c r="P29" i="21" s="1"/>
  <c r="L27" i="21"/>
  <c r="L29" i="21" s="1"/>
  <c r="H27" i="21"/>
  <c r="H29" i="21" s="1"/>
  <c r="T25" i="21"/>
  <c r="K18" i="21"/>
  <c r="Z17" i="21" s="1"/>
  <c r="Z16" i="21"/>
  <c r="H40" i="20"/>
  <c r="N40" i="20"/>
  <c r="L42" i="20" s="1"/>
  <c r="T30" i="20"/>
  <c r="D36" i="20" s="1"/>
  <c r="L36" i="20" s="1"/>
  <c r="D40" i="20" s="1"/>
  <c r="P27" i="20"/>
  <c r="P29" i="20"/>
  <c r="L27" i="20"/>
  <c r="L29" i="20" s="1"/>
  <c r="H27" i="20"/>
  <c r="H29" i="20" s="1"/>
  <c r="T29" i="20" s="1"/>
  <c r="T25" i="20"/>
  <c r="K18" i="20"/>
  <c r="Z18" i="20" s="1"/>
  <c r="Z16" i="20"/>
  <c r="H40" i="19"/>
  <c r="N40" i="19" s="1"/>
  <c r="L42" i="19" s="1"/>
  <c r="T30" i="19"/>
  <c r="D36" i="19" s="1"/>
  <c r="L36" i="19" s="1"/>
  <c r="D40" i="19" s="1"/>
  <c r="P27" i="19"/>
  <c r="P29" i="19" s="1"/>
  <c r="L27" i="19"/>
  <c r="L29" i="19" s="1"/>
  <c r="H27" i="19"/>
  <c r="H29" i="19" s="1"/>
  <c r="T25" i="19"/>
  <c r="K18" i="19"/>
  <c r="Z17" i="19" s="1"/>
  <c r="Z16" i="19"/>
  <c r="Z16" i="8"/>
  <c r="Z20" i="8" s="1"/>
  <c r="Y40" i="8" s="1"/>
  <c r="Z16" i="7"/>
  <c r="Z20" i="7" s="1"/>
  <c r="Y40" i="7" s="1"/>
  <c r="Z16" i="9"/>
  <c r="Z16" i="11"/>
  <c r="Z16" i="10"/>
  <c r="Z20" i="10" s="1"/>
  <c r="Y41" i="10" s="1"/>
  <c r="Z17" i="10"/>
  <c r="Z16" i="6"/>
  <c r="K18" i="6"/>
  <c r="Z17" i="6" s="1"/>
  <c r="Z18" i="6"/>
  <c r="K18" i="10"/>
  <c r="Z18" i="10"/>
  <c r="K18" i="11"/>
  <c r="Z18" i="11"/>
  <c r="K18" i="9"/>
  <c r="Z18" i="9" s="1"/>
  <c r="Z17" i="9"/>
  <c r="K18" i="7"/>
  <c r="Z18" i="7"/>
  <c r="K18" i="8"/>
  <c r="Z17" i="8"/>
  <c r="H41" i="11"/>
  <c r="N41" i="11"/>
  <c r="L43" i="11" s="1"/>
  <c r="T28" i="11"/>
  <c r="P27" i="11"/>
  <c r="P29" i="11"/>
  <c r="L27" i="11"/>
  <c r="H27" i="11"/>
  <c r="H29" i="11" s="1"/>
  <c r="T25" i="11"/>
  <c r="H41" i="10"/>
  <c r="N41" i="10" s="1"/>
  <c r="L43" i="10"/>
  <c r="D37" i="10"/>
  <c r="L37" i="10"/>
  <c r="D41" i="10"/>
  <c r="P27" i="10"/>
  <c r="P29" i="10"/>
  <c r="L27" i="10"/>
  <c r="L29" i="10" s="1"/>
  <c r="T29" i="10" s="1"/>
  <c r="H27" i="10"/>
  <c r="T27" i="10" s="1"/>
  <c r="H29" i="10"/>
  <c r="T25" i="10"/>
  <c r="H40" i="9"/>
  <c r="N40" i="9"/>
  <c r="L42" i="9"/>
  <c r="T30" i="9"/>
  <c r="D36" i="9" s="1"/>
  <c r="L36" i="9" s="1"/>
  <c r="D40" i="9" s="1"/>
  <c r="P27" i="9"/>
  <c r="P29" i="9"/>
  <c r="L27" i="9"/>
  <c r="L29" i="9"/>
  <c r="H27" i="9"/>
  <c r="T27" i="9" s="1"/>
  <c r="T25" i="9"/>
  <c r="H40" i="8"/>
  <c r="N40" i="8"/>
  <c r="D36" i="8"/>
  <c r="L36" i="8"/>
  <c r="D40" i="8"/>
  <c r="P27" i="8"/>
  <c r="P29" i="8"/>
  <c r="L27" i="8"/>
  <c r="L29" i="8" s="1"/>
  <c r="T29" i="8" s="1"/>
  <c r="T27" i="8"/>
  <c r="T25" i="8"/>
  <c r="H40" i="7"/>
  <c r="N40" i="7"/>
  <c r="L42" i="7"/>
  <c r="T30" i="7"/>
  <c r="D36" i="7"/>
  <c r="L36" i="7"/>
  <c r="D40" i="7"/>
  <c r="P27" i="7"/>
  <c r="P29" i="7"/>
  <c r="L27" i="7"/>
  <c r="T27" i="7" s="1"/>
  <c r="L29" i="7"/>
  <c r="T29" i="7" s="1"/>
  <c r="H27" i="7"/>
  <c r="H29" i="7"/>
  <c r="T25" i="7"/>
  <c r="H41" i="6"/>
  <c r="N41" i="6"/>
  <c r="L43" i="6"/>
  <c r="T30" i="6"/>
  <c r="D37" i="6" s="1"/>
  <c r="L37" i="6" s="1"/>
  <c r="D41" i="6" s="1"/>
  <c r="T28" i="6"/>
  <c r="P29" i="6"/>
  <c r="L29" i="6"/>
  <c r="T29" i="6"/>
  <c r="Z17" i="11"/>
  <c r="T27" i="20"/>
  <c r="Z18" i="8"/>
  <c r="Z17" i="7"/>
  <c r="Z17" i="20"/>
  <c r="T27" i="11" l="1"/>
  <c r="Z20" i="27"/>
  <c r="Y41" i="27" s="1"/>
  <c r="R41" i="27" s="1"/>
  <c r="R40" i="7"/>
  <c r="R40" i="9"/>
  <c r="Z20" i="6"/>
  <c r="Y41" i="6" s="1"/>
  <c r="H29" i="9"/>
  <c r="T29" i="9" s="1"/>
  <c r="Z20" i="20"/>
  <c r="Y40" i="20" s="1"/>
  <c r="R40" i="20" s="1"/>
  <c r="R41" i="6"/>
  <c r="Z20" i="11"/>
  <c r="Y41" i="11" s="1"/>
  <c r="R41" i="11" s="1"/>
  <c r="T27" i="25"/>
  <c r="H29" i="25"/>
  <c r="R40" i="8"/>
  <c r="R41" i="10"/>
  <c r="Z20" i="9"/>
  <c r="Y40" i="9" s="1"/>
  <c r="T29" i="21"/>
  <c r="Z20" i="25"/>
  <c r="Y41" i="25" s="1"/>
  <c r="R41" i="25" s="1"/>
  <c r="L29" i="11"/>
  <c r="T29" i="11" s="1"/>
  <c r="Z18" i="19"/>
  <c r="Z20" i="19" s="1"/>
  <c r="Y40" i="19" s="1"/>
  <c r="R40" i="19" s="1"/>
  <c r="T29" i="19"/>
  <c r="T27" i="19"/>
  <c r="Z18" i="21"/>
  <c r="Z20" i="21" s="1"/>
  <c r="Y41" i="21" s="1"/>
  <c r="T27" i="21"/>
  <c r="T29" i="25"/>
  <c r="Z18" i="27"/>
  <c r="T27" i="26"/>
  <c r="T2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2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200-000002000000}">
      <text>
        <r>
          <rPr>
            <sz val="11"/>
            <color indexed="81"/>
            <rFont val="MS P ゴシック"/>
            <family val="3"/>
            <charset val="128"/>
          </rPr>
          <t xml:space="preserve">政令指定都市在住であれば、「○」を選択
</t>
        </r>
      </text>
    </comment>
    <comment ref="H15" authorId="1" shapeId="0" xr:uid="{00000000-0006-0000-02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2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2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2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2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C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C00-000002000000}">
      <text>
        <r>
          <rPr>
            <sz val="11"/>
            <color indexed="81"/>
            <rFont val="MS P ゴシック"/>
            <family val="3"/>
            <charset val="128"/>
          </rPr>
          <t xml:space="preserve">政令指定都市在住であれば、「○」を選択
</t>
        </r>
      </text>
    </comment>
    <comment ref="H15" authorId="1" shapeId="0" xr:uid="{00000000-0006-0000-0C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C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C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t>
        </r>
        <r>
          <rPr>
            <sz val="12"/>
            <color indexed="81"/>
            <rFont val="ＭＳ Ｐゴシック"/>
            <family val="3"/>
            <charset val="128"/>
          </rPr>
          <t>等の額」欄に転記ください。</t>
        </r>
        <r>
          <rPr>
            <sz val="9"/>
            <color indexed="81"/>
            <rFont val="ＭＳ Ｐゴシック"/>
            <family val="3"/>
            <charset val="128"/>
          </rPr>
          <t xml:space="preserve">
</t>
        </r>
      </text>
    </comment>
    <comment ref="T30" authorId="1" shapeId="0" xr:uid="{00000000-0006-0000-0C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C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D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D00-000002000000}">
      <text>
        <r>
          <rPr>
            <sz val="11"/>
            <color indexed="81"/>
            <rFont val="MS P ゴシック"/>
            <family val="3"/>
            <charset val="128"/>
          </rPr>
          <t xml:space="preserve">政令指定都市在住であれば、「○」を選択
</t>
        </r>
      </text>
    </comment>
    <comment ref="H15" authorId="1" shapeId="0" xr:uid="{00000000-0006-0000-0D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D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D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t>
        </r>
        <r>
          <rPr>
            <sz val="12"/>
            <color indexed="81"/>
            <rFont val="ＭＳ Ｐゴシック"/>
            <family val="3"/>
            <charset val="128"/>
          </rPr>
          <t>等の額」欄に転記ください。</t>
        </r>
        <r>
          <rPr>
            <sz val="9"/>
            <color indexed="81"/>
            <rFont val="ＭＳ Ｐゴシック"/>
            <family val="3"/>
            <charset val="128"/>
          </rPr>
          <t xml:space="preserve">
</t>
        </r>
      </text>
    </comment>
    <comment ref="T30" authorId="1" shapeId="0" xr:uid="{00000000-0006-0000-0D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D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E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E00-000002000000}">
      <text>
        <r>
          <rPr>
            <sz val="11"/>
            <color indexed="81"/>
            <rFont val="MS P ゴシック"/>
            <family val="3"/>
            <charset val="128"/>
          </rPr>
          <t xml:space="preserve">政令指定都市在住であれば、「○」を選択
</t>
        </r>
      </text>
    </comment>
    <comment ref="H15" authorId="1" shapeId="0" xr:uid="{00000000-0006-0000-0E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E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E00-000005000000}">
      <text>
        <r>
          <rPr>
            <sz val="11"/>
            <color indexed="81"/>
            <rFont val="MS P ゴシック"/>
            <family val="3"/>
            <charset val="128"/>
          </rPr>
          <t>ここに表示される金額を事業計画書対象者一覧表の「納付すべき授業料等の額」欄に転記ください。</t>
        </r>
      </text>
    </comment>
    <comment ref="T29" authorId="0" shapeId="0" xr:uid="{00000000-0006-0000-0E00-000006000000}">
      <text/>
    </comment>
    <comment ref="T30" authorId="1" shapeId="0" xr:uid="{00000000-0006-0000-0E00-000007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E00-000008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3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300-000002000000}">
      <text>
        <r>
          <rPr>
            <sz val="11"/>
            <color indexed="81"/>
            <rFont val="MS P ゴシック"/>
            <family val="3"/>
            <charset val="128"/>
          </rPr>
          <t xml:space="preserve">政令指定都市在住であれば、「○」を選択
</t>
        </r>
      </text>
    </comment>
    <comment ref="H15" authorId="1" shapeId="0" xr:uid="{00000000-0006-0000-03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3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3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「納付すべき授業料等の額」</t>
        </r>
        <r>
          <rPr>
            <sz val="12"/>
            <color indexed="81"/>
            <rFont val="ＭＳ Ｐゴシック"/>
            <family val="3"/>
            <charset val="128"/>
          </rPr>
          <t>欄に転記ください。</t>
        </r>
        <r>
          <rPr>
            <sz val="9"/>
            <color indexed="81"/>
            <rFont val="ＭＳ Ｐゴシック"/>
            <family val="3"/>
            <charset val="128"/>
          </rPr>
          <t xml:space="preserve">
</t>
        </r>
      </text>
    </comment>
    <comment ref="T30" authorId="1" shapeId="0" xr:uid="{00000000-0006-0000-03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3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4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400-000002000000}">
      <text>
        <r>
          <rPr>
            <sz val="11"/>
            <color indexed="81"/>
            <rFont val="MS P ゴシック"/>
            <family val="3"/>
            <charset val="128"/>
          </rPr>
          <t xml:space="preserve">政令指定都市在住であれば、「○」を選択
</t>
        </r>
      </text>
    </comment>
    <comment ref="H15" authorId="1" shapeId="0" xr:uid="{00000000-0006-0000-04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4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text>
    </comment>
    <comment ref="T27" authorId="1" shapeId="0" xr:uid="{00000000-0006-0000-04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「納付すべき授業料等の額」</t>
        </r>
        <r>
          <rPr>
            <sz val="12"/>
            <color indexed="81"/>
            <rFont val="ＭＳ Ｐゴシック"/>
            <family val="3"/>
            <charset val="128"/>
          </rPr>
          <t>欄に転記ください。</t>
        </r>
        <r>
          <rPr>
            <sz val="9"/>
            <color indexed="81"/>
            <rFont val="ＭＳ Ｐゴシック"/>
            <family val="3"/>
            <charset val="128"/>
          </rPr>
          <t xml:space="preserve">
</t>
        </r>
      </text>
    </comment>
    <comment ref="T30" authorId="1" shapeId="0" xr:uid="{00000000-0006-0000-04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4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5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500-000002000000}">
      <text>
        <r>
          <rPr>
            <sz val="11"/>
            <color indexed="81"/>
            <rFont val="MS P ゴシック"/>
            <family val="3"/>
            <charset val="128"/>
          </rPr>
          <t xml:space="preserve">政令指定都市在住であれば、「○」を選択
</t>
        </r>
      </text>
    </comment>
    <comment ref="H15" authorId="1" shapeId="0" xr:uid="{00000000-0006-0000-05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5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5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5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5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6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600-000002000000}">
      <text>
        <r>
          <rPr>
            <sz val="11"/>
            <color indexed="81"/>
            <rFont val="MS P ゴシック"/>
            <family val="3"/>
            <charset val="128"/>
          </rPr>
          <t xml:space="preserve">政令指定都市在住であれば、「○」を選択
</t>
        </r>
      </text>
    </comment>
    <comment ref="H15" authorId="1" shapeId="0" xr:uid="{00000000-0006-0000-06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6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6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6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6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7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700-000002000000}">
      <text>
        <r>
          <rPr>
            <sz val="11"/>
            <color indexed="81"/>
            <rFont val="MS P ゴシック"/>
            <family val="3"/>
            <charset val="128"/>
          </rPr>
          <t xml:space="preserve">政令指定都市在住であれば、「○」を選択
</t>
        </r>
      </text>
    </comment>
    <comment ref="H15" authorId="1" shapeId="0" xr:uid="{00000000-0006-0000-07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7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7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7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7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8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800-000002000000}">
      <text>
        <r>
          <rPr>
            <sz val="11"/>
            <color indexed="81"/>
            <rFont val="MS P ゴシック"/>
            <family val="3"/>
            <charset val="128"/>
          </rPr>
          <t xml:space="preserve">政令指定都市在住であれば、「○」を選択
</t>
        </r>
      </text>
    </comment>
    <comment ref="H15" authorId="1" shapeId="0" xr:uid="{00000000-0006-0000-08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8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text>
    </comment>
    <comment ref="T27" authorId="0" shapeId="0" xr:uid="{00000000-0006-0000-08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8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8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9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900-000002000000}">
      <text>
        <r>
          <rPr>
            <sz val="11"/>
            <color indexed="81"/>
            <rFont val="MS P ゴシック"/>
            <family val="3"/>
            <charset val="128"/>
          </rPr>
          <t xml:space="preserve">政令指定都市在住であれば、「○」を選択
</t>
        </r>
      </text>
    </comment>
    <comment ref="H15" authorId="1" shapeId="0" xr:uid="{00000000-0006-0000-09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9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text>
    </comment>
    <comment ref="T27" authorId="0" shapeId="0" xr:uid="{00000000-0006-0000-0900-000005000000}">
      <text>
        <r>
          <rPr>
            <sz val="11"/>
            <color indexed="81"/>
            <rFont val="MS P ゴシック"/>
            <family val="3"/>
            <charset val="128"/>
          </rPr>
          <t>ここに表示される金額を事業計画書対象者一覧表の「納付すべき授業料等の額」欄に転記ください。</t>
        </r>
        <r>
          <rPr>
            <sz val="9"/>
            <color indexed="81"/>
            <rFont val="MS P ゴシック"/>
            <family val="3"/>
            <charset val="128"/>
          </rPr>
          <t xml:space="preserve">
</t>
        </r>
      </text>
    </comment>
    <comment ref="T30" authorId="1" shapeId="0" xr:uid="{00000000-0006-0000-09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9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A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A00-000002000000}">
      <text>
        <r>
          <rPr>
            <sz val="11"/>
            <color indexed="81"/>
            <rFont val="MS P ゴシック"/>
            <family val="3"/>
            <charset val="128"/>
          </rPr>
          <t xml:space="preserve">政令指定都市在住であれば、「○」を選択
</t>
        </r>
      </text>
    </comment>
    <comment ref="H15" authorId="1" shapeId="0" xr:uid="{00000000-0006-0000-0A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A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A00-000005000000}">
      <text>
        <r>
          <rPr>
            <sz val="11"/>
            <color indexed="81"/>
            <rFont val="MS P ゴシック"/>
            <family val="3"/>
            <charset val="128"/>
          </rPr>
          <t>ここに表示される金額を事業計画書対象者一覧表の「納付すべき授業料等の額」欄に転記ください。</t>
        </r>
        <r>
          <rPr>
            <sz val="9"/>
            <color indexed="81"/>
            <rFont val="MS P ゴシック"/>
            <family val="3"/>
            <charset val="128"/>
          </rPr>
          <t xml:space="preserve">
</t>
        </r>
      </text>
    </comment>
    <comment ref="T30" authorId="1" shapeId="0" xr:uid="{00000000-0006-0000-0A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A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sharedStrings.xml><?xml version="1.0" encoding="utf-8"?>
<sst xmlns="http://schemas.openxmlformats.org/spreadsheetml/2006/main" count="1789" uniqueCount="126">
  <si>
    <t>学年組番号</t>
    <rPh sb="0" eb="2">
      <t>ガクネン</t>
    </rPh>
    <rPh sb="2" eb="3">
      <t>クミ</t>
    </rPh>
    <rPh sb="3" eb="5">
      <t>バンゴウ</t>
    </rPh>
    <phoneticPr fontId="2"/>
  </si>
  <si>
    <t>学校名</t>
    <rPh sb="0" eb="2">
      <t>ガッコウ</t>
    </rPh>
    <rPh sb="2" eb="3">
      <t>メイ</t>
    </rPh>
    <phoneticPr fontId="2"/>
  </si>
  <si>
    <t>円</t>
    <rPh sb="0" eb="1">
      <t>エン</t>
    </rPh>
    <phoneticPr fontId="2"/>
  </si>
  <si>
    <t>入学料</t>
    <rPh sb="0" eb="2">
      <t>ニュウガク</t>
    </rPh>
    <rPh sb="2" eb="3">
      <t>リョウ</t>
    </rPh>
    <phoneticPr fontId="2"/>
  </si>
  <si>
    <t>授業料</t>
    <rPh sb="0" eb="2">
      <t>ジュギョウ</t>
    </rPh>
    <rPh sb="2" eb="3">
      <t>リョウ</t>
    </rPh>
    <phoneticPr fontId="2"/>
  </si>
  <si>
    <t>施設整備費等</t>
    <rPh sb="0" eb="2">
      <t>シセツ</t>
    </rPh>
    <rPh sb="2" eb="6">
      <t>セイビヒトウ</t>
    </rPh>
    <phoneticPr fontId="2"/>
  </si>
  <si>
    <t>合計額</t>
    <rPh sb="0" eb="2">
      <t>ゴウケイ</t>
    </rPh>
    <rPh sb="2" eb="3">
      <t>ガク</t>
    </rPh>
    <phoneticPr fontId="2"/>
  </si>
  <si>
    <t>補助対象月数</t>
    <rPh sb="0" eb="2">
      <t>ホジョ</t>
    </rPh>
    <rPh sb="2" eb="4">
      <t>タイショウ</t>
    </rPh>
    <rPh sb="4" eb="6">
      <t>ツキスウ</t>
    </rPh>
    <phoneticPr fontId="2"/>
  </si>
  <si>
    <t>控除額</t>
    <rPh sb="0" eb="2">
      <t>コウジョ</t>
    </rPh>
    <rPh sb="2" eb="3">
      <t>ガク</t>
    </rPh>
    <phoneticPr fontId="2"/>
  </si>
  <si>
    <t>学校種</t>
    <rPh sb="0" eb="2">
      <t>ガッコウ</t>
    </rPh>
    <rPh sb="2" eb="3">
      <t>シュ</t>
    </rPh>
    <phoneticPr fontId="2"/>
  </si>
  <si>
    <t>補助対象経費</t>
    <rPh sb="0" eb="2">
      <t>ホジョ</t>
    </rPh>
    <rPh sb="2" eb="4">
      <t>タイショウ</t>
    </rPh>
    <rPh sb="4" eb="6">
      <t>ケイヒ</t>
    </rPh>
    <phoneticPr fontId="2"/>
  </si>
  <si>
    <t>補助率</t>
    <rPh sb="0" eb="3">
      <t>ホジョリツ</t>
    </rPh>
    <phoneticPr fontId="2"/>
  </si>
  <si>
    <t>補助対象額</t>
    <rPh sb="0" eb="2">
      <t>ホジョ</t>
    </rPh>
    <rPh sb="2" eb="4">
      <t>タイショウ</t>
    </rPh>
    <rPh sb="4" eb="5">
      <t>ガク</t>
    </rPh>
    <phoneticPr fontId="2"/>
  </si>
  <si>
    <t>補助限度額Ａ</t>
    <rPh sb="0" eb="2">
      <t>ホジョ</t>
    </rPh>
    <rPh sb="2" eb="4">
      <t>ゲンド</t>
    </rPh>
    <rPh sb="4" eb="5">
      <t>ガク</t>
    </rPh>
    <phoneticPr fontId="2"/>
  </si>
  <si>
    <t>減免事由</t>
    <rPh sb="0" eb="2">
      <t>ゲンメン</t>
    </rPh>
    <rPh sb="2" eb="4">
      <t>ジユウ</t>
    </rPh>
    <phoneticPr fontId="2"/>
  </si>
  <si>
    <t>補助限度額Ｂ</t>
    <rPh sb="0" eb="2">
      <t>ホジョ</t>
    </rPh>
    <rPh sb="2" eb="4">
      <t>ゲンド</t>
    </rPh>
    <rPh sb="4" eb="5">
      <t>ガク</t>
    </rPh>
    <phoneticPr fontId="2"/>
  </si>
  <si>
    <t>補助金額</t>
    <rPh sb="0" eb="3">
      <t>ホジョキン</t>
    </rPh>
    <rPh sb="3" eb="4">
      <t>ガク</t>
    </rPh>
    <phoneticPr fontId="2"/>
  </si>
  <si>
    <t>月</t>
    <rPh sb="0" eb="1">
      <t>ツキ</t>
    </rPh>
    <phoneticPr fontId="2"/>
  </si>
  <si>
    <t>／12月</t>
    <rPh sb="3" eb="4">
      <t>ツキ</t>
    </rPh>
    <phoneticPr fontId="2"/>
  </si>
  <si>
    <t>／</t>
    <phoneticPr fontId="2"/>
  </si>
  <si>
    <t>補助限度額Ａと補助限度額Ｂの小さい方の額</t>
    <rPh sb="0" eb="2">
      <t>ホジョ</t>
    </rPh>
    <rPh sb="2" eb="4">
      <t>ゲンド</t>
    </rPh>
    <rPh sb="4" eb="5">
      <t>ガク</t>
    </rPh>
    <rPh sb="7" eb="9">
      <t>ホジョ</t>
    </rPh>
    <rPh sb="9" eb="11">
      <t>ゲンド</t>
    </rPh>
    <rPh sb="11" eb="12">
      <t>ガク</t>
    </rPh>
    <rPh sb="14" eb="15">
      <t>チイ</t>
    </rPh>
    <rPh sb="17" eb="18">
      <t>ホウ</t>
    </rPh>
    <rPh sb="19" eb="20">
      <t>ガク</t>
    </rPh>
    <phoneticPr fontId="2"/>
  </si>
  <si>
    <t>年</t>
    <rPh sb="0" eb="1">
      <t>ネン</t>
    </rPh>
    <phoneticPr fontId="2"/>
  </si>
  <si>
    <t>組</t>
    <rPh sb="0" eb="1">
      <t>クミ</t>
    </rPh>
    <phoneticPr fontId="2"/>
  </si>
  <si>
    <t>号</t>
    <rPh sb="0" eb="1">
      <t>ゴウ</t>
    </rPh>
    <phoneticPr fontId="2"/>
  </si>
  <si>
    <t>生徒等氏名</t>
    <rPh sb="0" eb="3">
      <t>セイトトウ</t>
    </rPh>
    <rPh sb="3" eb="5">
      <t>シメイ</t>
    </rPh>
    <phoneticPr fontId="2"/>
  </si>
  <si>
    <t>生徒等の在籍期間</t>
    <rPh sb="0" eb="3">
      <t>セイトトウ</t>
    </rPh>
    <rPh sb="4" eb="6">
      <t>ザイセキ</t>
    </rPh>
    <rPh sb="6" eb="8">
      <t>キカン</t>
    </rPh>
    <phoneticPr fontId="2"/>
  </si>
  <si>
    <t>月</t>
    <rPh sb="0" eb="1">
      <t>ガツ</t>
    </rPh>
    <phoneticPr fontId="2"/>
  </si>
  <si>
    <t>日</t>
    <rPh sb="0" eb="1">
      <t>ニチ</t>
    </rPh>
    <phoneticPr fontId="2"/>
  </si>
  <si>
    <t>～</t>
    <phoneticPr fontId="2"/>
  </si>
  <si>
    <t>家計支持者氏名</t>
    <rPh sb="0" eb="2">
      <t>カケイ</t>
    </rPh>
    <rPh sb="2" eb="4">
      <t>シジ</t>
    </rPh>
    <rPh sb="4" eb="5">
      <t>シャ</t>
    </rPh>
    <rPh sb="5" eb="7">
      <t>シメイ</t>
    </rPh>
    <phoneticPr fontId="2"/>
  </si>
  <si>
    <t>姓</t>
    <rPh sb="0" eb="1">
      <t>セイ</t>
    </rPh>
    <phoneticPr fontId="2"/>
  </si>
  <si>
    <t>名</t>
    <rPh sb="0" eb="1">
      <t>メイ</t>
    </rPh>
    <phoneticPr fontId="2"/>
  </si>
  <si>
    <t>学科・コース名</t>
    <rPh sb="0" eb="2">
      <t>ガッカ</t>
    </rPh>
    <rPh sb="6" eb="7">
      <t>メイ</t>
    </rPh>
    <phoneticPr fontId="2"/>
  </si>
  <si>
    <t>減免事由該当期間</t>
    <rPh sb="0" eb="2">
      <t>ゲンメン</t>
    </rPh>
    <rPh sb="2" eb="4">
      <t>ジユウ</t>
    </rPh>
    <rPh sb="4" eb="6">
      <t>ガイトウ</t>
    </rPh>
    <rPh sb="6" eb="8">
      <t>キカン</t>
    </rPh>
    <phoneticPr fontId="2"/>
  </si>
  <si>
    <t>専修学校高等課程</t>
    <rPh sb="0" eb="2">
      <t>センシュウ</t>
    </rPh>
    <rPh sb="2" eb="4">
      <t>ガッコウ</t>
    </rPh>
    <rPh sb="4" eb="6">
      <t>コウトウ</t>
    </rPh>
    <rPh sb="6" eb="8">
      <t>カテイ</t>
    </rPh>
    <phoneticPr fontId="2"/>
  </si>
  <si>
    <t>補助対象期間</t>
    <rPh sb="0" eb="2">
      <t>ホジョ</t>
    </rPh>
    <rPh sb="2" eb="4">
      <t>タイショウ</t>
    </rPh>
    <rPh sb="4" eb="6">
      <t>キカン</t>
    </rPh>
    <phoneticPr fontId="2"/>
  </si>
  <si>
    <t>家計支持者の減免事由</t>
    <rPh sb="0" eb="2">
      <t>カケイ</t>
    </rPh>
    <rPh sb="2" eb="4">
      <t>シジ</t>
    </rPh>
    <rPh sb="4" eb="5">
      <t>シャ</t>
    </rPh>
    <rPh sb="6" eb="8">
      <t>ゲンメン</t>
    </rPh>
    <rPh sb="8" eb="10">
      <t>ジユウ</t>
    </rPh>
    <phoneticPr fontId="2"/>
  </si>
  <si>
    <t>高等学校</t>
    <rPh sb="0" eb="2">
      <t>コウトウ</t>
    </rPh>
    <rPh sb="2" eb="4">
      <t>ガッコウ</t>
    </rPh>
    <phoneticPr fontId="2"/>
  </si>
  <si>
    <t>※３号該当の場合右欄を記入</t>
    <rPh sb="2" eb="3">
      <t>ゴウ</t>
    </rPh>
    <rPh sb="3" eb="5">
      <t>ガイトウ</t>
    </rPh>
    <rPh sb="6" eb="8">
      <t>バアイ</t>
    </rPh>
    <rPh sb="8" eb="9">
      <t>ミギ</t>
    </rPh>
    <rPh sb="9" eb="10">
      <t>ラン</t>
    </rPh>
    <rPh sb="11" eb="13">
      <t>キニュウ</t>
    </rPh>
    <phoneticPr fontId="2"/>
  </si>
  <si>
    <t>家計支持者の住所（被災時）</t>
    <rPh sb="0" eb="2">
      <t>カケイ</t>
    </rPh>
    <rPh sb="2" eb="4">
      <t>シジ</t>
    </rPh>
    <rPh sb="4" eb="5">
      <t>シャ</t>
    </rPh>
    <rPh sb="6" eb="8">
      <t>ジュウショ</t>
    </rPh>
    <rPh sb="9" eb="11">
      <t>ヒサイ</t>
    </rPh>
    <rPh sb="11" eb="12">
      <t>ジ</t>
    </rPh>
    <phoneticPr fontId="2"/>
  </si>
  <si>
    <t>家計支持者の住所（現在）</t>
    <rPh sb="0" eb="2">
      <t>カケイ</t>
    </rPh>
    <rPh sb="2" eb="4">
      <t>シジ</t>
    </rPh>
    <rPh sb="4" eb="5">
      <t>シャ</t>
    </rPh>
    <rPh sb="6" eb="8">
      <t>ジュウショ</t>
    </rPh>
    <rPh sb="9" eb="11">
      <t>ゲンザイ</t>
    </rPh>
    <phoneticPr fontId="2"/>
  </si>
  <si>
    <t>生徒等の居所（現在）</t>
    <rPh sb="0" eb="2">
      <t>セイト</t>
    </rPh>
    <rPh sb="2" eb="3">
      <t>トウ</t>
    </rPh>
    <rPh sb="4" eb="6">
      <t>キョショ</t>
    </rPh>
    <rPh sb="7" eb="9">
      <t>ゲンザイ</t>
    </rPh>
    <phoneticPr fontId="2"/>
  </si>
  <si>
    <t>※控除する就学支援金の額は補助対象期間に係る就学支援金の額を記入ください。</t>
    <rPh sb="1" eb="3">
      <t>コウジョ</t>
    </rPh>
    <rPh sb="5" eb="7">
      <t>シュウガク</t>
    </rPh>
    <rPh sb="7" eb="9">
      <t>シエン</t>
    </rPh>
    <rPh sb="9" eb="10">
      <t>キン</t>
    </rPh>
    <rPh sb="11" eb="12">
      <t>ガク</t>
    </rPh>
    <rPh sb="13" eb="15">
      <t>ホジョ</t>
    </rPh>
    <rPh sb="15" eb="17">
      <t>タイショウ</t>
    </rPh>
    <rPh sb="17" eb="19">
      <t>キカン</t>
    </rPh>
    <rPh sb="20" eb="21">
      <t>カカ</t>
    </rPh>
    <rPh sb="22" eb="24">
      <t>シュウガク</t>
    </rPh>
    <rPh sb="24" eb="26">
      <t>シエン</t>
    </rPh>
    <rPh sb="26" eb="27">
      <t>キン</t>
    </rPh>
    <rPh sb="28" eb="29">
      <t>ガク</t>
    </rPh>
    <rPh sb="30" eb="32">
      <t>キニュウ</t>
    </rPh>
    <phoneticPr fontId="2"/>
  </si>
  <si>
    <t>※学校による減免額は「減免対象経費」の範囲内とします。</t>
    <rPh sb="1" eb="3">
      <t>ガッコウ</t>
    </rPh>
    <rPh sb="6" eb="8">
      <t>ゲンメン</t>
    </rPh>
    <rPh sb="8" eb="9">
      <t>ガク</t>
    </rPh>
    <rPh sb="11" eb="13">
      <t>ゲンメン</t>
    </rPh>
    <rPh sb="13" eb="15">
      <t>タイショウ</t>
    </rPh>
    <rPh sb="15" eb="17">
      <t>ケイヒ</t>
    </rPh>
    <rPh sb="19" eb="22">
      <t>ハンイナイ</t>
    </rPh>
    <phoneticPr fontId="2"/>
  </si>
  <si>
    <t>補助対象経費
（学校による減免額）</t>
    <rPh sb="0" eb="2">
      <t>ホジョ</t>
    </rPh>
    <rPh sb="2" eb="4">
      <t>タイショウ</t>
    </rPh>
    <rPh sb="4" eb="6">
      <t>ケイヒ</t>
    </rPh>
    <rPh sb="8" eb="10">
      <t>ガッコウ</t>
    </rPh>
    <rPh sb="13" eb="15">
      <t>ゲンメン</t>
    </rPh>
    <rPh sb="15" eb="16">
      <t>ガク</t>
    </rPh>
    <phoneticPr fontId="2"/>
  </si>
  <si>
    <t>授業料等の額（年額）</t>
    <rPh sb="0" eb="2">
      <t>ジュギョウ</t>
    </rPh>
    <rPh sb="2" eb="4">
      <t>リョウトウ</t>
    </rPh>
    <rPh sb="5" eb="6">
      <t>ガク</t>
    </rPh>
    <rPh sb="7" eb="9">
      <t>ネンガク</t>
    </rPh>
    <phoneticPr fontId="2"/>
  </si>
  <si>
    <t>●算出プロセス１（補助対象経費の算出）</t>
    <rPh sb="1" eb="3">
      <t>サンシュツ</t>
    </rPh>
    <rPh sb="9" eb="11">
      <t>ホジョ</t>
    </rPh>
    <rPh sb="11" eb="13">
      <t>タイショウ</t>
    </rPh>
    <rPh sb="13" eb="15">
      <t>ケイヒ</t>
    </rPh>
    <rPh sb="16" eb="18">
      <t>サンシュツ</t>
    </rPh>
    <phoneticPr fontId="2"/>
  </si>
  <si>
    <t>●算出プロセス２（補助率による補正）</t>
    <rPh sb="1" eb="3">
      <t>サンシュツ</t>
    </rPh>
    <rPh sb="9" eb="11">
      <t>ホジョ</t>
    </rPh>
    <rPh sb="11" eb="12">
      <t>リツ</t>
    </rPh>
    <rPh sb="15" eb="17">
      <t>ホセイ</t>
    </rPh>
    <phoneticPr fontId="2"/>
  </si>
  <si>
    <t>●算出プロセス３（補助限度額による補正）</t>
    <rPh sb="1" eb="3">
      <t>サンシュツ</t>
    </rPh>
    <rPh sb="9" eb="11">
      <t>ホジョ</t>
    </rPh>
    <rPh sb="11" eb="13">
      <t>ゲンド</t>
    </rPh>
    <rPh sb="13" eb="14">
      <t>ガク</t>
    </rPh>
    <rPh sb="17" eb="19">
      <t>ホセイ</t>
    </rPh>
    <phoneticPr fontId="2"/>
  </si>
  <si>
    <t>●生徒等及び家計支持者に関する事項</t>
    <rPh sb="1" eb="3">
      <t>セイト</t>
    </rPh>
    <rPh sb="3" eb="4">
      <t>トウ</t>
    </rPh>
    <rPh sb="4" eb="5">
      <t>オヨ</t>
    </rPh>
    <rPh sb="6" eb="8">
      <t>カケイ</t>
    </rPh>
    <rPh sb="8" eb="11">
      <t>シジシャ</t>
    </rPh>
    <rPh sb="12" eb="13">
      <t>カン</t>
    </rPh>
    <rPh sb="15" eb="17">
      <t>ジコウ</t>
    </rPh>
    <phoneticPr fontId="2"/>
  </si>
  <si>
    <r>
      <t>該当　　　</t>
    </r>
    <r>
      <rPr>
        <sz val="11"/>
        <color indexed="10"/>
        <rFont val="ＭＳ Ｐゴシック"/>
        <family val="3"/>
        <charset val="128"/>
      </rPr>
      <t>※減免事由が４号該当である場合は別紙「被災状況申立書」を提出してください</t>
    </r>
    <rPh sb="0" eb="2">
      <t>ガイトウ</t>
    </rPh>
    <rPh sb="6" eb="8">
      <t>ゲンメン</t>
    </rPh>
    <rPh sb="8" eb="10">
      <t>ジユウ</t>
    </rPh>
    <rPh sb="12" eb="13">
      <t>ゴウ</t>
    </rPh>
    <rPh sb="13" eb="15">
      <t>ガイトウ</t>
    </rPh>
    <rPh sb="18" eb="20">
      <t>バアイ</t>
    </rPh>
    <rPh sb="21" eb="23">
      <t>ベッシ</t>
    </rPh>
    <rPh sb="24" eb="26">
      <t>ヒサイ</t>
    </rPh>
    <rPh sb="26" eb="28">
      <t>ジョウキョウ</t>
    </rPh>
    <rPh sb="28" eb="31">
      <t>モウシタテショ</t>
    </rPh>
    <rPh sb="33" eb="35">
      <t>テイシュツ</t>
    </rPh>
    <phoneticPr fontId="2"/>
  </si>
  <si>
    <t>※算出プロセス３は全て自動反映・自動計算セルになります。</t>
    <rPh sb="11" eb="13">
      <t>ジドウ</t>
    </rPh>
    <rPh sb="13" eb="15">
      <t>ハンエイ</t>
    </rPh>
    <phoneticPr fontId="2"/>
  </si>
  <si>
    <t>※算出プロセス２は全て自動計算セルになります。</t>
    <rPh sb="1" eb="3">
      <t>サンシュツ</t>
    </rPh>
    <rPh sb="9" eb="10">
      <t>スベ</t>
    </rPh>
    <rPh sb="11" eb="13">
      <t>ジドウ</t>
    </rPh>
    <rPh sb="13" eb="15">
      <t>ケイサン</t>
    </rPh>
    <phoneticPr fontId="2"/>
  </si>
  <si>
    <r>
      <t>※</t>
    </r>
    <r>
      <rPr>
        <b/>
        <sz val="11"/>
        <color indexed="10"/>
        <rFont val="ＭＳ Ｐゴシック"/>
        <family val="3"/>
        <charset val="128"/>
      </rPr>
      <t>□</t>
    </r>
    <r>
      <rPr>
        <sz val="11"/>
        <rFont val="ＭＳ Ｐゴシック"/>
        <family val="3"/>
        <charset val="128"/>
      </rPr>
      <t>内には必要な数字・金額を直接記載ください。（</t>
    </r>
    <r>
      <rPr>
        <b/>
        <sz val="11"/>
        <color indexed="10"/>
        <rFont val="ＭＳ Ｐゴシック"/>
        <family val="3"/>
        <charset val="128"/>
      </rPr>
      <t>□</t>
    </r>
    <r>
      <rPr>
        <sz val="11"/>
        <rFont val="ＭＳ Ｐゴシック"/>
        <family val="3"/>
        <charset val="128"/>
      </rPr>
      <t>以外の欄は記入禁止箇所又は自動計算セルになります。）</t>
    </r>
    <rPh sb="2" eb="3">
      <t>ナイ</t>
    </rPh>
    <rPh sb="5" eb="7">
      <t>ヒツヨウ</t>
    </rPh>
    <rPh sb="8" eb="10">
      <t>スウジ</t>
    </rPh>
    <rPh sb="11" eb="13">
      <t>キンガク</t>
    </rPh>
    <rPh sb="14" eb="16">
      <t>チョクセツ</t>
    </rPh>
    <rPh sb="16" eb="18">
      <t>キサイ</t>
    </rPh>
    <rPh sb="25" eb="27">
      <t>イガイ</t>
    </rPh>
    <rPh sb="28" eb="29">
      <t>ラン</t>
    </rPh>
    <rPh sb="30" eb="32">
      <t>キニュウ</t>
    </rPh>
    <rPh sb="32" eb="34">
      <t>キンシ</t>
    </rPh>
    <rPh sb="34" eb="36">
      <t>カショ</t>
    </rPh>
    <rPh sb="36" eb="37">
      <t>マタ</t>
    </rPh>
    <rPh sb="38" eb="40">
      <t>ジドウ</t>
    </rPh>
    <rPh sb="40" eb="42">
      <t>ケイサン</t>
    </rPh>
    <phoneticPr fontId="2"/>
  </si>
  <si>
    <t>※必ず各空欄に必要な情報を記載ください。</t>
    <rPh sb="1" eb="2">
      <t>カナラ</t>
    </rPh>
    <rPh sb="3" eb="4">
      <t>カク</t>
    </rPh>
    <rPh sb="4" eb="6">
      <t>クウラン</t>
    </rPh>
    <rPh sb="7" eb="9">
      <t>ヒツヨウ</t>
    </rPh>
    <rPh sb="10" eb="12">
      <t>ジョウホウ</t>
    </rPh>
    <rPh sb="13" eb="15">
      <t>キサイ</t>
    </rPh>
    <phoneticPr fontId="2"/>
  </si>
  <si>
    <t>中学校</t>
    <rPh sb="0" eb="3">
      <t>チュウガッコウ</t>
    </rPh>
    <phoneticPr fontId="2"/>
  </si>
  <si>
    <t>小学校</t>
    <rPh sb="0" eb="3">
      <t>ショウガッコウ</t>
    </rPh>
    <phoneticPr fontId="2"/>
  </si>
  <si>
    <t>中等教育学校前期課程</t>
    <rPh sb="0" eb="2">
      <t>チュウトウ</t>
    </rPh>
    <rPh sb="2" eb="4">
      <t>キョウイク</t>
    </rPh>
    <rPh sb="4" eb="6">
      <t>ガッコウ</t>
    </rPh>
    <rPh sb="6" eb="8">
      <t>ゼンキ</t>
    </rPh>
    <rPh sb="8" eb="10">
      <t>カテイ</t>
    </rPh>
    <phoneticPr fontId="2"/>
  </si>
  <si>
    <t>中等教育学校後期課程</t>
    <rPh sb="0" eb="2">
      <t>チュウトウ</t>
    </rPh>
    <rPh sb="2" eb="4">
      <t>キョウイク</t>
    </rPh>
    <rPh sb="4" eb="6">
      <t>ガッコウ</t>
    </rPh>
    <rPh sb="6" eb="8">
      <t>コウキ</t>
    </rPh>
    <rPh sb="8" eb="10">
      <t>カテイ</t>
    </rPh>
    <phoneticPr fontId="2"/>
  </si>
  <si>
    <t>専修学校専門課程</t>
    <rPh sb="0" eb="2">
      <t>センシュウ</t>
    </rPh>
    <rPh sb="2" eb="4">
      <t>ガッコウ</t>
    </rPh>
    <rPh sb="4" eb="6">
      <t>センモン</t>
    </rPh>
    <rPh sb="6" eb="8">
      <t>カテイ</t>
    </rPh>
    <phoneticPr fontId="2"/>
  </si>
  <si>
    <t>専修学校一般課程</t>
    <rPh sb="0" eb="2">
      <t>センシュウ</t>
    </rPh>
    <rPh sb="2" eb="4">
      <t>ガッコウ</t>
    </rPh>
    <rPh sb="4" eb="6">
      <t>イッパン</t>
    </rPh>
    <rPh sb="6" eb="8">
      <t>カテイ</t>
    </rPh>
    <phoneticPr fontId="2"/>
  </si>
  <si>
    <t>各種学校</t>
    <rPh sb="0" eb="2">
      <t>カクシュ</t>
    </rPh>
    <rPh sb="2" eb="4">
      <t>ガッコウ</t>
    </rPh>
    <phoneticPr fontId="2"/>
  </si>
  <si>
    <r>
      <t>※</t>
    </r>
    <r>
      <rPr>
        <b/>
        <sz val="11"/>
        <color indexed="10"/>
        <rFont val="ＭＳ Ｐゴシック"/>
        <family val="3"/>
        <charset val="128"/>
      </rPr>
      <t>□</t>
    </r>
    <r>
      <rPr>
        <sz val="11"/>
        <rFont val="ＭＳ Ｐゴシック"/>
        <family val="3"/>
        <charset val="128"/>
      </rPr>
      <t>内には必要な数字・金額を直接記載ください。（</t>
    </r>
    <r>
      <rPr>
        <b/>
        <sz val="11"/>
        <color indexed="10"/>
        <rFont val="ＭＳ Ｐゴシック"/>
        <family val="3"/>
        <charset val="128"/>
      </rPr>
      <t>□</t>
    </r>
    <r>
      <rPr>
        <sz val="11"/>
        <rFont val="ＭＳ Ｐゴシック"/>
        <family val="3"/>
        <charset val="128"/>
      </rPr>
      <t>以外の欄は記入禁止箇所又は自動計算セルになります。）</t>
    </r>
    <rPh sb="2" eb="3">
      <t>ナイ</t>
    </rPh>
    <rPh sb="5" eb="7">
      <t>ヒツヨウ</t>
    </rPh>
    <rPh sb="8" eb="10">
      <t>スウジ</t>
    </rPh>
    <rPh sb="11" eb="13">
      <t>キンガク</t>
    </rPh>
    <rPh sb="14" eb="16">
      <t>チョクセツ</t>
    </rPh>
    <rPh sb="16" eb="18">
      <t>キサイ</t>
    </rPh>
    <rPh sb="25" eb="27">
      <t>イガイ</t>
    </rPh>
    <rPh sb="28" eb="29">
      <t>ラン</t>
    </rPh>
    <rPh sb="30" eb="32">
      <t>キニュウ</t>
    </rPh>
    <rPh sb="32" eb="34">
      <t>キンシ</t>
    </rPh>
    <rPh sb="34" eb="36">
      <t>カショ</t>
    </rPh>
    <rPh sb="36" eb="37">
      <t>マタ</t>
    </rPh>
    <rPh sb="38" eb="40">
      <t>ジドウ</t>
    </rPh>
    <rPh sb="40" eb="42">
      <t>ケイサン</t>
    </rPh>
    <phoneticPr fontId="2"/>
  </si>
  <si>
    <t>減免対象経費</t>
    <rPh sb="0" eb="2">
      <t>ゲンメン</t>
    </rPh>
    <rPh sb="2" eb="4">
      <t>タイショウ</t>
    </rPh>
    <rPh sb="4" eb="6">
      <t>ケイヒ</t>
    </rPh>
    <phoneticPr fontId="2"/>
  </si>
  <si>
    <t>納付すべき授業料等の額
（補助対象月数補正後）</t>
    <rPh sb="0" eb="2">
      <t>ノウフ</t>
    </rPh>
    <rPh sb="5" eb="7">
      <t>ジュギョウ</t>
    </rPh>
    <rPh sb="7" eb="9">
      <t>リョウトウ</t>
    </rPh>
    <rPh sb="10" eb="11">
      <t>ガク</t>
    </rPh>
    <rPh sb="13" eb="15">
      <t>ホジョ</t>
    </rPh>
    <rPh sb="15" eb="17">
      <t>タイショウ</t>
    </rPh>
    <rPh sb="17" eb="19">
      <t>ツキスウ</t>
    </rPh>
    <rPh sb="19" eb="21">
      <t>ホセイ</t>
    </rPh>
    <rPh sb="21" eb="22">
      <t>ゴ</t>
    </rPh>
    <phoneticPr fontId="2"/>
  </si>
  <si>
    <t>納付すべき授業料等の額
（補助対象月数補正後）</t>
    <rPh sb="0" eb="2">
      <t>ノウフ</t>
    </rPh>
    <rPh sb="13" eb="15">
      <t>ホジョ</t>
    </rPh>
    <rPh sb="15" eb="17">
      <t>タイショウ</t>
    </rPh>
    <rPh sb="17" eb="19">
      <t>ツキスウ</t>
    </rPh>
    <rPh sb="19" eb="21">
      <t>ホセイ</t>
    </rPh>
    <rPh sb="21" eb="22">
      <t>ゴ</t>
    </rPh>
    <phoneticPr fontId="2"/>
  </si>
  <si>
    <t>【H22総所得金額】</t>
    <rPh sb="4" eb="5">
      <t>ソウ</t>
    </rPh>
    <rPh sb="5" eb="7">
      <t>ショトク</t>
    </rPh>
    <rPh sb="7" eb="8">
      <t>キン</t>
    </rPh>
    <rPh sb="8" eb="9">
      <t>ガク</t>
    </rPh>
    <phoneticPr fontId="2"/>
  </si>
  <si>
    <t>【H22年課税総所得金額】</t>
    <rPh sb="4" eb="5">
      <t>ネン</t>
    </rPh>
    <rPh sb="5" eb="7">
      <t>カゼイ</t>
    </rPh>
    <rPh sb="7" eb="8">
      <t>ソウ</t>
    </rPh>
    <rPh sb="8" eb="10">
      <t>ショトク</t>
    </rPh>
    <rPh sb="10" eb="11">
      <t>キン</t>
    </rPh>
    <rPh sb="11" eb="12">
      <t>ガク</t>
    </rPh>
    <phoneticPr fontId="2"/>
  </si>
  <si>
    <t>人</t>
    <rPh sb="0" eb="1">
      <t>ニン</t>
    </rPh>
    <phoneticPr fontId="2"/>
  </si>
  <si>
    <t>【基準課税総所得金額】</t>
    <rPh sb="1" eb="3">
      <t>キジュン</t>
    </rPh>
    <rPh sb="3" eb="5">
      <t>カゼイ</t>
    </rPh>
    <rPh sb="5" eb="8">
      <t>ソウショトク</t>
    </rPh>
    <rPh sb="8" eb="9">
      <t>キン</t>
    </rPh>
    <rPh sb="9" eb="10">
      <t>ガク</t>
    </rPh>
    <phoneticPr fontId="2"/>
  </si>
  <si>
    <t>16歳以上19歳未満</t>
    <rPh sb="2" eb="5">
      <t>サイイジョウ</t>
    </rPh>
    <rPh sb="7" eb="8">
      <t>サイ</t>
    </rPh>
    <rPh sb="8" eb="10">
      <t>ミマン</t>
    </rPh>
    <phoneticPr fontId="2"/>
  </si>
  <si>
    <t>0歳以上16歳未満</t>
    <rPh sb="1" eb="2">
      <t>サイ</t>
    </rPh>
    <rPh sb="2" eb="4">
      <t>イジョウ</t>
    </rPh>
    <rPh sb="6" eb="9">
      <t>サイミマン</t>
    </rPh>
    <phoneticPr fontId="2"/>
  </si>
  <si>
    <t>【扶養親族数】</t>
    <rPh sb="1" eb="3">
      <t>フヨウ</t>
    </rPh>
    <rPh sb="3" eb="5">
      <t>シンゾク</t>
    </rPh>
    <rPh sb="5" eb="6">
      <t>スウ</t>
    </rPh>
    <phoneticPr fontId="2"/>
  </si>
  <si>
    <t>判定</t>
  </si>
  <si>
    <t>平成22年課税総所得金額 ＞ 基準課税総所得金額</t>
    <phoneticPr fontId="2"/>
  </si>
  <si>
    <t>判定式</t>
    <rPh sb="0" eb="2">
      <t>ハンテイ</t>
    </rPh>
    <rPh sb="2" eb="3">
      <t>シキ</t>
    </rPh>
    <phoneticPr fontId="2"/>
  </si>
  <si>
    <t>控除額
（就学支援金等）</t>
    <rPh sb="0" eb="2">
      <t>コウジョ</t>
    </rPh>
    <rPh sb="2" eb="3">
      <t>ガク</t>
    </rPh>
    <rPh sb="5" eb="7">
      <t>シュウガク</t>
    </rPh>
    <rPh sb="7" eb="9">
      <t>シエン</t>
    </rPh>
    <rPh sb="9" eb="10">
      <t>キン</t>
    </rPh>
    <rPh sb="10" eb="11">
      <t>トウ</t>
    </rPh>
    <phoneticPr fontId="2"/>
  </si>
  <si>
    <t>控除額（就学支援金等）</t>
    <rPh sb="0" eb="2">
      <t>コウジョ</t>
    </rPh>
    <rPh sb="2" eb="3">
      <t>ガク</t>
    </rPh>
    <rPh sb="4" eb="6">
      <t>シュウガク</t>
    </rPh>
    <rPh sb="6" eb="8">
      <t>シエン</t>
    </rPh>
    <rPh sb="8" eb="9">
      <t>キン</t>
    </rPh>
    <rPh sb="9" eb="10">
      <t>トウ</t>
    </rPh>
    <phoneticPr fontId="2"/>
  </si>
  <si>
    <t>※幼稚園、小学校、中学校及び高等学校に類する課程を有する外国人学校を除く</t>
    <rPh sb="1" eb="4">
      <t>ヨウチエン</t>
    </rPh>
    <rPh sb="5" eb="8">
      <t>ショウガッコウ</t>
    </rPh>
    <rPh sb="9" eb="12">
      <t>チュウガッコウ</t>
    </rPh>
    <rPh sb="12" eb="13">
      <t>オヨ</t>
    </rPh>
    <rPh sb="14" eb="16">
      <t>コウトウ</t>
    </rPh>
    <rPh sb="16" eb="18">
      <t>ガッコウ</t>
    </rPh>
    <rPh sb="19" eb="20">
      <t>ルイ</t>
    </rPh>
    <rPh sb="22" eb="24">
      <t>カテイ</t>
    </rPh>
    <rPh sb="25" eb="26">
      <t>ユウ</t>
    </rPh>
    <rPh sb="28" eb="30">
      <t>ガイコク</t>
    </rPh>
    <rPh sb="30" eb="31">
      <t>ジン</t>
    </rPh>
    <rPh sb="31" eb="33">
      <t>ガッコウ</t>
    </rPh>
    <rPh sb="34" eb="35">
      <t>ノゾ</t>
    </rPh>
    <phoneticPr fontId="2"/>
  </si>
  <si>
    <t>※小学校に類する課程を有する外国人学校</t>
    <rPh sb="1" eb="4">
      <t>ショウガッコウ</t>
    </rPh>
    <rPh sb="5" eb="6">
      <t>ルイ</t>
    </rPh>
    <rPh sb="8" eb="10">
      <t>カテイ</t>
    </rPh>
    <rPh sb="11" eb="12">
      <t>ユウ</t>
    </rPh>
    <rPh sb="14" eb="16">
      <t>ガイコク</t>
    </rPh>
    <rPh sb="16" eb="17">
      <t>ジン</t>
    </rPh>
    <rPh sb="17" eb="19">
      <t>ガッコウ</t>
    </rPh>
    <phoneticPr fontId="2"/>
  </si>
  <si>
    <t>各種・外国人・小学校</t>
    <rPh sb="0" eb="2">
      <t>カクシュ</t>
    </rPh>
    <rPh sb="3" eb="5">
      <t>ガイコク</t>
    </rPh>
    <rPh sb="5" eb="6">
      <t>ジン</t>
    </rPh>
    <rPh sb="7" eb="10">
      <t>ショウガッコウ</t>
    </rPh>
    <phoneticPr fontId="2"/>
  </si>
  <si>
    <t>※中学校に類する課程を有する外国人学校</t>
    <rPh sb="1" eb="4">
      <t>チュウガッコウ</t>
    </rPh>
    <rPh sb="5" eb="6">
      <t>ルイ</t>
    </rPh>
    <rPh sb="8" eb="10">
      <t>カテイ</t>
    </rPh>
    <rPh sb="11" eb="12">
      <t>ユウ</t>
    </rPh>
    <rPh sb="14" eb="16">
      <t>ガイコク</t>
    </rPh>
    <rPh sb="16" eb="17">
      <t>ジン</t>
    </rPh>
    <rPh sb="17" eb="19">
      <t>ガッコウ</t>
    </rPh>
    <phoneticPr fontId="2"/>
  </si>
  <si>
    <t>各種・外国人・中学校</t>
    <rPh sb="0" eb="2">
      <t>カクシュ</t>
    </rPh>
    <rPh sb="3" eb="5">
      <t>ガイコク</t>
    </rPh>
    <rPh sb="5" eb="6">
      <t>ジン</t>
    </rPh>
    <rPh sb="7" eb="10">
      <t>チュウガッコウ</t>
    </rPh>
    <phoneticPr fontId="2"/>
  </si>
  <si>
    <t>※高等学校に類する課程を有する外国人学校</t>
    <rPh sb="1" eb="3">
      <t>コウトウ</t>
    </rPh>
    <rPh sb="3" eb="5">
      <t>ガッコウ</t>
    </rPh>
    <rPh sb="6" eb="7">
      <t>ルイ</t>
    </rPh>
    <rPh sb="9" eb="11">
      <t>カテイ</t>
    </rPh>
    <rPh sb="12" eb="13">
      <t>ユウ</t>
    </rPh>
    <rPh sb="15" eb="17">
      <t>ガイコク</t>
    </rPh>
    <rPh sb="17" eb="18">
      <t>ジン</t>
    </rPh>
    <rPh sb="18" eb="20">
      <t>ガッコウ</t>
    </rPh>
    <phoneticPr fontId="2"/>
  </si>
  <si>
    <t>各種・外国人・高校</t>
    <rPh sb="0" eb="2">
      <t>カクシュ</t>
    </rPh>
    <rPh sb="3" eb="5">
      <t>ガイコク</t>
    </rPh>
    <rPh sb="5" eb="6">
      <t>ジン</t>
    </rPh>
    <rPh sb="7" eb="9">
      <t>コウコウ</t>
    </rPh>
    <phoneticPr fontId="2"/>
  </si>
  <si>
    <t>※控除する就学支援金等の額は補助対象期間に係る就学支援金等の額を記入ください。</t>
    <rPh sb="1" eb="3">
      <t>コウジョ</t>
    </rPh>
    <rPh sb="5" eb="7">
      <t>シュウガク</t>
    </rPh>
    <rPh sb="7" eb="9">
      <t>シエン</t>
    </rPh>
    <rPh sb="9" eb="10">
      <t>キン</t>
    </rPh>
    <rPh sb="10" eb="11">
      <t>トウ</t>
    </rPh>
    <rPh sb="12" eb="13">
      <t>ガク</t>
    </rPh>
    <rPh sb="14" eb="16">
      <t>ホジョ</t>
    </rPh>
    <rPh sb="16" eb="18">
      <t>タイショウ</t>
    </rPh>
    <rPh sb="18" eb="20">
      <t>キカン</t>
    </rPh>
    <rPh sb="21" eb="22">
      <t>カカ</t>
    </rPh>
    <rPh sb="23" eb="25">
      <t>シュウガク</t>
    </rPh>
    <rPh sb="25" eb="27">
      <t>シエン</t>
    </rPh>
    <rPh sb="27" eb="28">
      <t>キン</t>
    </rPh>
    <rPh sb="28" eb="29">
      <t>トウ</t>
    </rPh>
    <rPh sb="30" eb="31">
      <t>ガク</t>
    </rPh>
    <rPh sb="32" eb="34">
      <t>キニュウ</t>
    </rPh>
    <phoneticPr fontId="2"/>
  </si>
  <si>
    <r>
      <t xml:space="preserve">控除額
</t>
    </r>
    <r>
      <rPr>
        <sz val="9"/>
        <rFont val="ＭＳ Ｐゴシック"/>
        <family val="3"/>
        <charset val="128"/>
      </rPr>
      <t>（修学支援実証事業費補助金）</t>
    </r>
    <rPh sb="0" eb="2">
      <t>コウジョ</t>
    </rPh>
    <rPh sb="2" eb="3">
      <t>ガク</t>
    </rPh>
    <rPh sb="5" eb="7">
      <t>シュウガク</t>
    </rPh>
    <rPh sb="7" eb="9">
      <t>シエン</t>
    </rPh>
    <rPh sb="9" eb="11">
      <t>ジッショウ</t>
    </rPh>
    <rPh sb="11" eb="14">
      <t>ジギョウヒ</t>
    </rPh>
    <rPh sb="14" eb="17">
      <t>ホジョキン</t>
    </rPh>
    <phoneticPr fontId="2"/>
  </si>
  <si>
    <t>～</t>
    <phoneticPr fontId="2"/>
  </si>
  <si>
    <t>平成22年課税総所得金額 ＞ 基準課税総所得金額</t>
    <phoneticPr fontId="2"/>
  </si>
  <si>
    <t>～</t>
    <phoneticPr fontId="2"/>
  </si>
  <si>
    <t>～</t>
    <phoneticPr fontId="2"/>
  </si>
  <si>
    <t>／</t>
    <phoneticPr fontId="2"/>
  </si>
  <si>
    <t>～</t>
    <phoneticPr fontId="2"/>
  </si>
  <si>
    <t>～</t>
    <phoneticPr fontId="2"/>
  </si>
  <si>
    <t>／</t>
    <phoneticPr fontId="2"/>
  </si>
  <si>
    <t>※補助対象期間は、生徒等の在籍期間と減免事由該当期間の重複期間を基に算出・記入ください。（事務処理要領４頁参照）</t>
    <rPh sb="1" eb="3">
      <t>ホジョ</t>
    </rPh>
    <rPh sb="3" eb="5">
      <t>タイショウ</t>
    </rPh>
    <rPh sb="5" eb="7">
      <t>キカン</t>
    </rPh>
    <rPh sb="9" eb="11">
      <t>セイト</t>
    </rPh>
    <rPh sb="11" eb="12">
      <t>トウ</t>
    </rPh>
    <rPh sb="13" eb="15">
      <t>ザイセキ</t>
    </rPh>
    <rPh sb="15" eb="17">
      <t>キカン</t>
    </rPh>
    <rPh sb="18" eb="20">
      <t>ゲンメン</t>
    </rPh>
    <rPh sb="20" eb="22">
      <t>ジユウ</t>
    </rPh>
    <rPh sb="22" eb="24">
      <t>ガイトウ</t>
    </rPh>
    <rPh sb="24" eb="26">
      <t>キカン</t>
    </rPh>
    <rPh sb="27" eb="29">
      <t>チョウフク</t>
    </rPh>
    <rPh sb="29" eb="31">
      <t>キカン</t>
    </rPh>
    <rPh sb="32" eb="33">
      <t>モト</t>
    </rPh>
    <rPh sb="34" eb="36">
      <t>サンシュツ</t>
    </rPh>
    <rPh sb="37" eb="39">
      <t>キニュウ</t>
    </rPh>
    <phoneticPr fontId="2"/>
  </si>
  <si>
    <t>※補助対象月数は、補助対象期間に係る月数を記入ください。（事務処理要領４頁参照）</t>
    <rPh sb="1" eb="3">
      <t>ホジョ</t>
    </rPh>
    <rPh sb="3" eb="5">
      <t>タイショウ</t>
    </rPh>
    <rPh sb="5" eb="7">
      <t>ゲッスウ</t>
    </rPh>
    <rPh sb="16" eb="17">
      <t>カカ</t>
    </rPh>
    <rPh sb="21" eb="23">
      <t>キニュウ</t>
    </rPh>
    <phoneticPr fontId="2"/>
  </si>
  <si>
    <t>　　福島県</t>
    <phoneticPr fontId="2"/>
  </si>
  <si>
    <t>家計支持者の年収</t>
    <rPh sb="0" eb="2">
      <t>カケイ</t>
    </rPh>
    <rPh sb="2" eb="5">
      <t>シジシャ</t>
    </rPh>
    <rPh sb="6" eb="8">
      <t>ネンシュウ</t>
    </rPh>
    <phoneticPr fontId="2"/>
  </si>
  <si>
    <t>【計算額】</t>
    <rPh sb="1" eb="3">
      <t>ケイサン</t>
    </rPh>
    <rPh sb="3" eb="4">
      <t>ガク</t>
    </rPh>
    <phoneticPr fontId="2"/>
  </si>
  <si>
    <t>円</t>
    <rPh sb="0" eb="1">
      <t>エン</t>
    </rPh>
    <phoneticPr fontId="2"/>
  </si>
  <si>
    <t>【政令指定都市在住】</t>
    <rPh sb="1" eb="3">
      <t>セイレイ</t>
    </rPh>
    <rPh sb="3" eb="5">
      <t>シテイ</t>
    </rPh>
    <rPh sb="5" eb="7">
      <t>トシ</t>
    </rPh>
    <rPh sb="7" eb="9">
      <t>ザイジュウ</t>
    </rPh>
    <phoneticPr fontId="2"/>
  </si>
  <si>
    <t>○</t>
    <phoneticPr fontId="2"/>
  </si>
  <si>
    <t>年収５９０万円未満</t>
    <rPh sb="0" eb="2">
      <t>ネンシュウ</t>
    </rPh>
    <rPh sb="5" eb="7">
      <t>マンエン</t>
    </rPh>
    <rPh sb="7" eb="9">
      <t>ミマン</t>
    </rPh>
    <phoneticPr fontId="2"/>
  </si>
  <si>
    <r>
      <t xml:space="preserve">控除額
</t>
    </r>
    <r>
      <rPr>
        <sz val="9"/>
        <rFont val="ＭＳ Ｐゴシック"/>
        <family val="3"/>
        <charset val="128"/>
        <scheme val="minor"/>
      </rPr>
      <t>(授業料等減免）</t>
    </r>
    <rPh sb="0" eb="2">
      <t>コウジョ</t>
    </rPh>
    <rPh sb="2" eb="3">
      <t>ガク</t>
    </rPh>
    <rPh sb="5" eb="8">
      <t>ジュギョウリョウ</t>
    </rPh>
    <rPh sb="8" eb="9">
      <t>トウ</t>
    </rPh>
    <rPh sb="9" eb="11">
      <t>ゲンメン</t>
    </rPh>
    <phoneticPr fontId="2"/>
  </si>
  <si>
    <t>令和７年度生徒別補助金額算定表（小学校用）</t>
    <rPh sb="3" eb="5">
      <t>ネンド</t>
    </rPh>
    <rPh sb="5" eb="7">
      <t>セイト</t>
    </rPh>
    <rPh sb="7" eb="8">
      <t>ベツ</t>
    </rPh>
    <rPh sb="8" eb="11">
      <t>ホジョキン</t>
    </rPh>
    <rPh sb="11" eb="12">
      <t>ガク</t>
    </rPh>
    <rPh sb="12" eb="14">
      <t>サンテイ</t>
    </rPh>
    <rPh sb="14" eb="15">
      <t>ヒョウ</t>
    </rPh>
    <rPh sb="16" eb="19">
      <t>ショウガッコウ</t>
    </rPh>
    <rPh sb="19" eb="20">
      <t>ヨウ</t>
    </rPh>
    <phoneticPr fontId="2"/>
  </si>
  <si>
    <t>【R７年度課税標準額】</t>
    <rPh sb="3" eb="4">
      <t>ネン</t>
    </rPh>
    <rPh sb="4" eb="5">
      <t>ド</t>
    </rPh>
    <rPh sb="5" eb="7">
      <t>カゼイ</t>
    </rPh>
    <rPh sb="7" eb="9">
      <t>ヒョウジュン</t>
    </rPh>
    <rPh sb="9" eb="10">
      <t>ガク</t>
    </rPh>
    <phoneticPr fontId="2"/>
  </si>
  <si>
    <t>【R７年度市町村民税調整控除額】</t>
    <rPh sb="3" eb="4">
      <t>ネン</t>
    </rPh>
    <rPh sb="4" eb="5">
      <t>ド</t>
    </rPh>
    <rPh sb="5" eb="8">
      <t>シチョウソン</t>
    </rPh>
    <rPh sb="8" eb="9">
      <t>ミン</t>
    </rPh>
    <rPh sb="9" eb="10">
      <t>ゼイ</t>
    </rPh>
    <rPh sb="10" eb="12">
      <t>チョウセイ</t>
    </rPh>
    <rPh sb="12" eb="14">
      <t>コウジョ</t>
    </rPh>
    <rPh sb="14" eb="15">
      <t>ガク</t>
    </rPh>
    <phoneticPr fontId="2"/>
  </si>
  <si>
    <t>【R７総所得金額】</t>
    <rPh sb="3" eb="4">
      <t>ソウ</t>
    </rPh>
    <rPh sb="4" eb="6">
      <t>ショトク</t>
    </rPh>
    <rPh sb="6" eb="7">
      <t>キン</t>
    </rPh>
    <rPh sb="7" eb="8">
      <t>ガク</t>
    </rPh>
    <phoneticPr fontId="2"/>
  </si>
  <si>
    <t>【R７課税総所得金額】</t>
    <rPh sb="3" eb="5">
      <t>カゼイ</t>
    </rPh>
    <rPh sb="5" eb="6">
      <t>ソウ</t>
    </rPh>
    <rPh sb="6" eb="8">
      <t>ショトク</t>
    </rPh>
    <rPh sb="8" eb="9">
      <t>キン</t>
    </rPh>
    <rPh sb="9" eb="10">
      <t>ガク</t>
    </rPh>
    <phoneticPr fontId="2"/>
  </si>
  <si>
    <t>令和７年課税総所得金額 ≦ 基準課税総所得金額</t>
    <phoneticPr fontId="2"/>
  </si>
  <si>
    <t>令和７年度生徒別補助金額算定表（中学校用）</t>
    <rPh sb="3" eb="5">
      <t>ネンド</t>
    </rPh>
    <rPh sb="5" eb="7">
      <t>セイト</t>
    </rPh>
    <rPh sb="7" eb="8">
      <t>ベツ</t>
    </rPh>
    <rPh sb="8" eb="11">
      <t>ホジョキン</t>
    </rPh>
    <rPh sb="11" eb="12">
      <t>ガク</t>
    </rPh>
    <rPh sb="12" eb="14">
      <t>サンテイ</t>
    </rPh>
    <rPh sb="14" eb="15">
      <t>ヒョウ</t>
    </rPh>
    <rPh sb="16" eb="19">
      <t>チュウガッコウ</t>
    </rPh>
    <rPh sb="19" eb="20">
      <t>ヨウ</t>
    </rPh>
    <phoneticPr fontId="2"/>
  </si>
  <si>
    <t>令和７年総所得金額 ≦ 平成22年総所得金額 × 1/2</t>
    <phoneticPr fontId="2"/>
  </si>
  <si>
    <t>令和７年度生徒別補助金額算定表（中等教育学校前期課程用）</t>
    <rPh sb="3" eb="5">
      <t>ネンド</t>
    </rPh>
    <rPh sb="5" eb="7">
      <t>セイト</t>
    </rPh>
    <rPh sb="7" eb="8">
      <t>ベツ</t>
    </rPh>
    <rPh sb="8" eb="11">
      <t>ホジョキン</t>
    </rPh>
    <rPh sb="11" eb="12">
      <t>ガク</t>
    </rPh>
    <rPh sb="12" eb="14">
      <t>サンテイ</t>
    </rPh>
    <rPh sb="14" eb="15">
      <t>ヒョウ</t>
    </rPh>
    <rPh sb="16" eb="18">
      <t>チュウトウ</t>
    </rPh>
    <rPh sb="18" eb="20">
      <t>キョウイク</t>
    </rPh>
    <rPh sb="20" eb="22">
      <t>ガッコウ</t>
    </rPh>
    <rPh sb="22" eb="24">
      <t>ゼンキ</t>
    </rPh>
    <rPh sb="24" eb="26">
      <t>カテイ</t>
    </rPh>
    <rPh sb="26" eb="27">
      <t>ヨウ</t>
    </rPh>
    <phoneticPr fontId="2"/>
  </si>
  <si>
    <t>令和７年度生徒別補助金額算定表（高等学校用）</t>
    <rPh sb="3" eb="5">
      <t>ネンド</t>
    </rPh>
    <rPh sb="5" eb="7">
      <t>セイト</t>
    </rPh>
    <rPh sb="7" eb="8">
      <t>ベツ</t>
    </rPh>
    <rPh sb="8" eb="11">
      <t>ホジョキン</t>
    </rPh>
    <rPh sb="11" eb="12">
      <t>ガク</t>
    </rPh>
    <rPh sb="12" eb="14">
      <t>サンテイ</t>
    </rPh>
    <rPh sb="14" eb="15">
      <t>ヒョウ</t>
    </rPh>
    <rPh sb="16" eb="18">
      <t>コウトウ</t>
    </rPh>
    <rPh sb="18" eb="20">
      <t>ガッコウ</t>
    </rPh>
    <rPh sb="20" eb="21">
      <t>ヨウ</t>
    </rPh>
    <phoneticPr fontId="2"/>
  </si>
  <si>
    <t>令和７年度生徒別補助金額算定表（中等教育学校後期課程用）</t>
    <rPh sb="3" eb="5">
      <t>ネンド</t>
    </rPh>
    <rPh sb="5" eb="7">
      <t>セイト</t>
    </rPh>
    <rPh sb="7" eb="8">
      <t>ベツ</t>
    </rPh>
    <rPh sb="8" eb="11">
      <t>ホジョキン</t>
    </rPh>
    <rPh sb="11" eb="12">
      <t>ガク</t>
    </rPh>
    <rPh sb="12" eb="14">
      <t>サンテイ</t>
    </rPh>
    <rPh sb="14" eb="15">
      <t>ヒョウ</t>
    </rPh>
    <rPh sb="16" eb="18">
      <t>チュウトウ</t>
    </rPh>
    <rPh sb="18" eb="20">
      <t>キョウイク</t>
    </rPh>
    <rPh sb="20" eb="22">
      <t>ガッコウ</t>
    </rPh>
    <rPh sb="22" eb="24">
      <t>コウキ</t>
    </rPh>
    <rPh sb="24" eb="26">
      <t>カテイ</t>
    </rPh>
    <rPh sb="26" eb="27">
      <t>ヨウ</t>
    </rPh>
    <phoneticPr fontId="2"/>
  </si>
  <si>
    <t>令和７年度生徒別補助金額算定表（専修学校高等課程用）</t>
    <rPh sb="3" eb="5">
      <t>ネンド</t>
    </rPh>
    <rPh sb="5" eb="7">
      <t>セイト</t>
    </rPh>
    <rPh sb="7" eb="8">
      <t>ベツ</t>
    </rPh>
    <rPh sb="8" eb="11">
      <t>ホジョキン</t>
    </rPh>
    <rPh sb="11" eb="12">
      <t>ガク</t>
    </rPh>
    <rPh sb="12" eb="14">
      <t>サンテイ</t>
    </rPh>
    <rPh sb="14" eb="15">
      <t>ヒョウ</t>
    </rPh>
    <rPh sb="16" eb="18">
      <t>センシュウ</t>
    </rPh>
    <rPh sb="18" eb="20">
      <t>ガッコウ</t>
    </rPh>
    <rPh sb="20" eb="22">
      <t>コウトウ</t>
    </rPh>
    <rPh sb="22" eb="24">
      <t>カテイ</t>
    </rPh>
    <rPh sb="24" eb="25">
      <t>ヨウ</t>
    </rPh>
    <phoneticPr fontId="2"/>
  </si>
  <si>
    <t>令和７年度生徒別補助金額算定表（専修学校専門課程用）</t>
    <rPh sb="3" eb="5">
      <t>ネンド</t>
    </rPh>
    <rPh sb="5" eb="7">
      <t>セイト</t>
    </rPh>
    <rPh sb="7" eb="8">
      <t>ベツ</t>
    </rPh>
    <rPh sb="8" eb="11">
      <t>ホジョキン</t>
    </rPh>
    <rPh sb="11" eb="12">
      <t>ガク</t>
    </rPh>
    <rPh sb="12" eb="14">
      <t>サンテイ</t>
    </rPh>
    <rPh sb="14" eb="15">
      <t>ヒョウ</t>
    </rPh>
    <rPh sb="16" eb="18">
      <t>センシュウ</t>
    </rPh>
    <rPh sb="18" eb="20">
      <t>ガッコウ</t>
    </rPh>
    <rPh sb="20" eb="22">
      <t>センモン</t>
    </rPh>
    <rPh sb="22" eb="24">
      <t>カテイ</t>
    </rPh>
    <rPh sb="24" eb="25">
      <t>ヨウ</t>
    </rPh>
    <phoneticPr fontId="2"/>
  </si>
  <si>
    <t>令和７年総所得金額 ≦ 平成22年総所得金額 × 1/2</t>
    <rPh sb="0" eb="2">
      <t>レイワ</t>
    </rPh>
    <phoneticPr fontId="2"/>
  </si>
  <si>
    <t>令和７年課税総所得金額 ≦ 基準課税総所得金額</t>
    <rPh sb="0" eb="2">
      <t>レイワ</t>
    </rPh>
    <phoneticPr fontId="2"/>
  </si>
  <si>
    <t>令和７年度生徒別補助金額算定表（専修学校一般課程用）</t>
    <rPh sb="3" eb="5">
      <t>ネンド</t>
    </rPh>
    <rPh sb="5" eb="7">
      <t>セイト</t>
    </rPh>
    <rPh sb="7" eb="8">
      <t>ベツ</t>
    </rPh>
    <rPh sb="8" eb="11">
      <t>ホジョキン</t>
    </rPh>
    <rPh sb="11" eb="12">
      <t>ガク</t>
    </rPh>
    <rPh sb="12" eb="14">
      <t>サンテイ</t>
    </rPh>
    <rPh sb="14" eb="15">
      <t>ヒョウ</t>
    </rPh>
    <rPh sb="16" eb="18">
      <t>センシュウ</t>
    </rPh>
    <rPh sb="18" eb="20">
      <t>ガッコウ</t>
    </rPh>
    <rPh sb="20" eb="22">
      <t>イッパン</t>
    </rPh>
    <rPh sb="22" eb="24">
      <t>カテイ</t>
    </rPh>
    <rPh sb="24" eb="25">
      <t>ヨウ</t>
    </rPh>
    <phoneticPr fontId="2"/>
  </si>
  <si>
    <t>令和７年度生徒別補助金額算定表（各種学校用（※））</t>
    <rPh sb="3" eb="5">
      <t>ネンド</t>
    </rPh>
    <rPh sb="5" eb="7">
      <t>セイト</t>
    </rPh>
    <rPh sb="7" eb="8">
      <t>ベツ</t>
    </rPh>
    <rPh sb="8" eb="11">
      <t>ホジョキン</t>
    </rPh>
    <rPh sb="11" eb="12">
      <t>ガク</t>
    </rPh>
    <rPh sb="12" eb="14">
      <t>サンテイ</t>
    </rPh>
    <rPh sb="14" eb="15">
      <t>ヒョウ</t>
    </rPh>
    <rPh sb="16" eb="18">
      <t>カクシュ</t>
    </rPh>
    <rPh sb="18" eb="20">
      <t>ガッコウ</t>
    </rPh>
    <rPh sb="20" eb="21">
      <t>ヨウ</t>
    </rPh>
    <rPh sb="24" eb="25">
      <t>センヨウ</t>
    </rPh>
    <phoneticPr fontId="2"/>
  </si>
  <si>
    <t>令和７年度生徒別補助金額算定表（各種学校（※）用）</t>
    <rPh sb="3" eb="5">
      <t>ネンド</t>
    </rPh>
    <rPh sb="5" eb="7">
      <t>セイト</t>
    </rPh>
    <rPh sb="7" eb="8">
      <t>ベツ</t>
    </rPh>
    <rPh sb="8" eb="11">
      <t>ホジョキン</t>
    </rPh>
    <rPh sb="11" eb="12">
      <t>ガク</t>
    </rPh>
    <rPh sb="12" eb="14">
      <t>サンテイ</t>
    </rPh>
    <rPh sb="14" eb="15">
      <t>ヒョウ</t>
    </rPh>
    <rPh sb="16" eb="18">
      <t>カクシュ</t>
    </rPh>
    <rPh sb="18" eb="20">
      <t>ガッコウ</t>
    </rPh>
    <rPh sb="23" eb="24">
      <t>ヨウ</t>
    </rPh>
    <rPh sb="24" eb="25">
      <t>コヨウ</t>
    </rPh>
    <phoneticPr fontId="2"/>
  </si>
  <si>
    <t>※補助限度額Ｂ：令和7年度において当該生徒等が納付すべき授業料等の半額に相当する額</t>
    <rPh sb="11" eb="12">
      <t>ネン</t>
    </rPh>
    <phoneticPr fontId="2"/>
  </si>
  <si>
    <t>※補助限度額Ｂ：令和7年度において当該生徒等が納付すべき授業料等の半額に相当する額</t>
    <rPh sb="11" eb="13">
      <t>ネンド</t>
    </rPh>
    <rPh sb="12" eb="13">
      <t>ド</t>
    </rPh>
    <phoneticPr fontId="2"/>
  </si>
  <si>
    <t>※補助限度額Ａ：令和７年度における授業料等の全国平均単価と大阪府平均単価のいずれか低い方の額</t>
    <rPh sb="1" eb="3">
      <t>ホジョ</t>
    </rPh>
    <rPh sb="3" eb="5">
      <t>ゲンド</t>
    </rPh>
    <rPh sb="5" eb="6">
      <t>ガク</t>
    </rPh>
    <rPh sb="17" eb="20">
      <t>ジュギョウリョウ</t>
    </rPh>
    <rPh sb="20" eb="21">
      <t>トウ</t>
    </rPh>
    <rPh sb="22" eb="24">
      <t>ゼンコク</t>
    </rPh>
    <rPh sb="24" eb="26">
      <t>ヘイキン</t>
    </rPh>
    <rPh sb="26" eb="28">
      <t>タンカ</t>
    </rPh>
    <rPh sb="29" eb="32">
      <t>オオサカフ</t>
    </rPh>
    <rPh sb="32" eb="34">
      <t>ヘイキン</t>
    </rPh>
    <rPh sb="34" eb="36">
      <t>タンカ</t>
    </rPh>
    <rPh sb="41" eb="42">
      <t>ヒク</t>
    </rPh>
    <rPh sb="43" eb="44">
      <t>ホウ</t>
    </rPh>
    <rPh sb="45" eb="46">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</si>
</sst>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 ;[Red]\-#,##0\ "/>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color indexed="10"/>
      <name val="ＭＳ Ｐゴシック"/>
      <family val="3"/>
      <charset val="128"/>
    </font>
    <font>
      <b/>
      <sz val="11"/>
      <color indexed="10"/>
      <name val="ＭＳ Ｐゴシック"/>
      <family val="3"/>
      <charset val="128"/>
    </font>
    <font>
      <b/>
      <sz val="12"/>
      <name val="ＭＳ ゴシック"/>
      <family val="3"/>
      <charset val="128"/>
    </font>
    <font>
      <sz val="9"/>
      <color indexed="81"/>
      <name val="ＭＳ Ｐゴシック"/>
      <family val="3"/>
      <charset val="128"/>
    </font>
    <font>
      <sz val="11"/>
      <color indexed="81"/>
      <name val="ＭＳ Ｐゴシック"/>
      <family val="3"/>
      <charset val="128"/>
    </font>
    <font>
      <sz val="12"/>
      <color indexed="81"/>
      <name val="ＭＳ Ｐゴシック"/>
      <family val="3"/>
      <charset val="128"/>
    </font>
    <font>
      <sz val="12"/>
      <color indexed="10"/>
      <name val="ＭＳ Ｐゴシック"/>
      <family val="3"/>
      <charset val="128"/>
    </font>
    <font>
      <b/>
      <sz val="12"/>
      <color indexed="10"/>
      <name val="ＭＳ Ｐゴシック"/>
      <family val="3"/>
      <charset val="128"/>
    </font>
    <font>
      <b/>
      <sz val="12"/>
      <color indexed="12"/>
      <name val="ＭＳ Ｐゴシック"/>
      <family val="3"/>
      <charset val="128"/>
    </font>
    <font>
      <sz val="9"/>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2"/>
      <name val="ＭＳ Ｐゴシック"/>
      <family val="3"/>
      <charset val="128"/>
      <scheme val="minor"/>
    </font>
    <font>
      <u/>
      <sz val="11"/>
      <color rgb="FFFF0000"/>
      <name val="ＭＳ Ｐゴシック"/>
      <family val="3"/>
      <charset val="128"/>
      <scheme val="minor"/>
    </font>
    <font>
      <sz val="10"/>
      <color rgb="FFFF0000"/>
      <name val="ＭＳ Ｐゴシック"/>
      <family val="3"/>
      <charset val="128"/>
    </font>
    <font>
      <sz val="11"/>
      <color rgb="FF0000FF"/>
      <name val="ＭＳ Ｐゴシック"/>
      <family val="3"/>
      <charset val="128"/>
      <scheme val="minor"/>
    </font>
    <font>
      <sz val="11"/>
      <color rgb="FF0000FF"/>
      <name val="ＭＳ Ｐゴシック"/>
      <family val="3"/>
      <charset val="128"/>
    </font>
    <font>
      <b/>
      <sz val="11"/>
      <color rgb="FFFF0000"/>
      <name val="ＭＳ ゴシック"/>
      <family val="3"/>
      <charset val="128"/>
    </font>
    <font>
      <sz val="12"/>
      <name val="ＭＳ Ｐゴシック"/>
      <family val="3"/>
      <charset val="128"/>
      <scheme val="minor"/>
    </font>
    <font>
      <sz val="11"/>
      <color rgb="FF0000FF"/>
      <name val="ＭＳ ゴシック"/>
      <family val="3"/>
      <charset val="128"/>
    </font>
    <font>
      <b/>
      <sz val="26"/>
      <name val="ＭＳ Ｐゴシック"/>
      <family val="3"/>
      <charset val="128"/>
      <scheme val="minor"/>
    </font>
    <font>
      <b/>
      <sz val="11"/>
      <color rgb="FF0000FF"/>
      <name val="ＭＳ Ｐゴシック"/>
      <family val="3"/>
      <charset val="128"/>
      <scheme val="minor"/>
    </font>
    <font>
      <b/>
      <sz val="11"/>
      <color rgb="FF0000FF"/>
      <name val="ＭＳ Ｐゴシック"/>
      <family val="3"/>
      <charset val="128"/>
    </font>
    <font>
      <sz val="11"/>
      <color rgb="FFFF0000"/>
      <name val="ＭＳ Ｐゴシック"/>
      <family val="3"/>
      <charset val="128"/>
    </font>
    <font>
      <sz val="5"/>
      <name val="ＭＳ Ｐゴシック"/>
      <family val="3"/>
      <charset val="128"/>
      <scheme val="minor"/>
    </font>
    <font>
      <b/>
      <sz val="26"/>
      <color theme="1"/>
      <name val="ＭＳ Ｐゴシック"/>
      <family val="3"/>
      <charset val="128"/>
    </font>
    <font>
      <b/>
      <sz val="26"/>
      <color theme="1"/>
      <name val="ＭＳ Ｐゴシック"/>
      <family val="3"/>
      <charset val="128"/>
      <scheme val="minor"/>
    </font>
    <font>
      <sz val="11"/>
      <color indexed="81"/>
      <name val="MS P ゴシック"/>
      <family val="3"/>
      <charset val="128"/>
    </font>
    <font>
      <b/>
      <sz val="11"/>
      <color indexed="81"/>
      <name val="MS P ゴシック"/>
      <family val="3"/>
      <charset val="128"/>
    </font>
    <font>
      <b/>
      <sz val="11"/>
      <color indexed="10"/>
      <name val="ＭＳ ゴシック"/>
      <family val="3"/>
      <charset val="128"/>
    </font>
    <font>
      <sz val="9"/>
      <name val="ＭＳ Ｐゴシック"/>
      <family val="3"/>
      <charset val="128"/>
      <scheme val="minor"/>
    </font>
    <font>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style="thin">
        <color indexed="64"/>
      </left>
      <right/>
      <top style="double">
        <color indexed="64"/>
      </top>
      <bottom style="thick">
        <color rgb="FFFF0000"/>
      </bottom>
      <diagonal/>
    </border>
    <border>
      <left/>
      <right/>
      <top style="double">
        <color indexed="64"/>
      </top>
      <bottom style="thick">
        <color rgb="FFFF0000"/>
      </bottom>
      <diagonal/>
    </border>
    <border>
      <left/>
      <right style="thick">
        <color rgb="FFFF0000"/>
      </right>
      <top style="double">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double">
        <color indexed="64"/>
      </bottom>
      <diagonal/>
    </border>
    <border>
      <left style="thick">
        <color rgb="FFFF0000"/>
      </left>
      <right/>
      <top style="double">
        <color indexed="64"/>
      </top>
      <bottom style="thick">
        <color rgb="FFFF0000"/>
      </bottom>
      <diagonal/>
    </border>
    <border>
      <left/>
      <right style="thin">
        <color indexed="64"/>
      </right>
      <top style="double">
        <color indexed="64"/>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style="double">
        <color indexed="64"/>
      </top>
      <bottom style="thin">
        <color indexed="64"/>
      </bottom>
      <diagonal/>
    </border>
    <border>
      <left style="thin">
        <color indexed="64"/>
      </left>
      <right style="thick">
        <color rgb="FFFF0000"/>
      </right>
      <top style="double">
        <color indexed="64"/>
      </top>
      <bottom style="thin">
        <color indexed="64"/>
      </bottom>
      <diagonal/>
    </border>
    <border>
      <left style="thick">
        <color rgb="FFFF0000"/>
      </left>
      <right style="thin">
        <color indexed="64"/>
      </right>
      <top style="double">
        <color indexed="64"/>
      </top>
      <bottom style="thick">
        <color rgb="FFFF0000"/>
      </bottom>
      <diagonal/>
    </border>
    <border>
      <left style="thin">
        <color indexed="64"/>
      </left>
      <right style="thin">
        <color indexed="64"/>
      </right>
      <top style="double">
        <color indexed="64"/>
      </top>
      <bottom style="thick">
        <color rgb="FFFF0000"/>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66">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176" fontId="18" fillId="0" borderId="0" xfId="1" applyNumberFormat="1" applyFont="1" applyBorder="1" applyAlignment="1">
      <alignment horizontal="left" vertical="center"/>
    </xf>
    <xf numFmtId="176" fontId="17" fillId="0" borderId="0" xfId="0" applyNumberFormat="1" applyFont="1" applyBorder="1" applyAlignment="1">
      <alignment horizontal="left" vertical="center"/>
    </xf>
    <xf numFmtId="176" fontId="18" fillId="0" borderId="0" xfId="0" quotePrefix="1" applyNumberFormat="1" applyFont="1" applyBorder="1" applyAlignment="1">
      <alignment horizontal="left" vertical="center"/>
    </xf>
    <xf numFmtId="176" fontId="19" fillId="0" borderId="0" xfId="0" applyNumberFormat="1" applyFont="1" applyBorder="1" applyAlignment="1">
      <alignment horizontal="left" vertical="center"/>
    </xf>
    <xf numFmtId="176" fontId="18" fillId="0" borderId="0" xfId="0" applyNumberFormat="1" applyFont="1" applyBorder="1" applyAlignment="1">
      <alignment horizontal="left" vertical="center"/>
    </xf>
    <xf numFmtId="176" fontId="18" fillId="0" borderId="0" xfId="0" applyNumberFormat="1" applyFont="1" applyAlignment="1">
      <alignment horizontal="left" vertical="center"/>
    </xf>
    <xf numFmtId="176" fontId="18" fillId="2" borderId="1"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76" fontId="18" fillId="2" borderId="4" xfId="0" applyNumberFormat="1" applyFont="1" applyFill="1" applyBorder="1" applyAlignment="1">
      <alignment horizontal="center" vertical="center"/>
    </xf>
    <xf numFmtId="176" fontId="18"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0" fontId="3" fillId="2" borderId="4" xfId="0" applyFont="1" applyFill="1" applyBorder="1">
      <alignment vertical="center"/>
    </xf>
    <xf numFmtId="176" fontId="18" fillId="2" borderId="4" xfId="0" applyNumberFormat="1" applyFont="1" applyFill="1" applyBorder="1" applyAlignment="1">
      <alignment horizontal="left" vertical="center"/>
    </xf>
    <xf numFmtId="0" fontId="0" fillId="2" borderId="2" xfId="0" applyFill="1" applyBorder="1" applyAlignment="1">
      <alignment vertical="center"/>
    </xf>
    <xf numFmtId="0" fontId="3" fillId="2" borderId="2" xfId="0" applyFont="1" applyFill="1" applyBorder="1">
      <alignment vertical="center"/>
    </xf>
    <xf numFmtId="176" fontId="18" fillId="2" borderId="2" xfId="0" applyNumberFormat="1" applyFont="1" applyFill="1" applyBorder="1" applyAlignment="1">
      <alignment horizontal="left" vertical="center"/>
    </xf>
    <xf numFmtId="0" fontId="3" fillId="2" borderId="6" xfId="0" applyFont="1" applyFill="1" applyBorder="1">
      <alignment vertical="center"/>
    </xf>
    <xf numFmtId="0" fontId="3" fillId="3" borderId="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lignment vertical="center"/>
    </xf>
    <xf numFmtId="0" fontId="3" fillId="2" borderId="26" xfId="0" applyFont="1" applyFill="1" applyBorder="1">
      <alignment vertical="center"/>
    </xf>
    <xf numFmtId="176" fontId="18" fillId="2" borderId="28" xfId="0" applyNumberFormat="1" applyFont="1" applyFill="1" applyBorder="1" applyAlignment="1">
      <alignment horizontal="center" vertical="center"/>
    </xf>
    <xf numFmtId="0" fontId="3" fillId="2" borderId="29" xfId="0" applyFont="1" applyFill="1" applyBorder="1">
      <alignment vertical="center"/>
    </xf>
    <xf numFmtId="176" fontId="18" fillId="2" borderId="29" xfId="0" applyNumberFormat="1" applyFont="1" applyFill="1" applyBorder="1" applyAlignment="1">
      <alignment horizontal="center" vertical="center"/>
    </xf>
    <xf numFmtId="176" fontId="18" fillId="2" borderId="29" xfId="0" applyNumberFormat="1" applyFont="1" applyFill="1" applyBorder="1" applyAlignment="1">
      <alignment horizontal="left" vertical="center"/>
    </xf>
    <xf numFmtId="0" fontId="3" fillId="2" borderId="30" xfId="0" applyFont="1" applyFill="1" applyBorder="1">
      <alignment vertical="center"/>
    </xf>
    <xf numFmtId="176" fontId="18" fillId="2" borderId="7" xfId="0" applyNumberFormat="1" applyFont="1" applyFill="1" applyBorder="1" applyAlignment="1">
      <alignment horizontal="right" vertical="center"/>
    </xf>
    <xf numFmtId="176" fontId="18" fillId="2" borderId="31" xfId="0" applyNumberFormat="1" applyFont="1" applyFill="1" applyBorder="1" applyAlignment="1">
      <alignment horizontal="right" vertical="center"/>
    </xf>
    <xf numFmtId="0" fontId="3" fillId="2" borderId="8" xfId="0" applyFont="1" applyFill="1" applyBorder="1">
      <alignment vertical="center"/>
    </xf>
    <xf numFmtId="176" fontId="18" fillId="2" borderId="8" xfId="0" applyNumberFormat="1" applyFont="1" applyFill="1" applyBorder="1" applyAlignment="1">
      <alignment horizontal="left" vertical="center"/>
    </xf>
    <xf numFmtId="0" fontId="3" fillId="2" borderId="9" xfId="0" applyFont="1" applyFill="1" applyBorder="1">
      <alignment vertical="center"/>
    </xf>
    <xf numFmtId="12" fontId="18" fillId="2" borderId="2" xfId="0" applyNumberFormat="1" applyFont="1" applyFill="1" applyBorder="1" applyAlignment="1">
      <alignment horizontal="left" vertical="center"/>
    </xf>
    <xf numFmtId="0" fontId="0" fillId="2" borderId="6" xfId="0" applyFill="1" applyBorder="1" applyAlignment="1">
      <alignment horizontal="center" vertical="center"/>
    </xf>
    <xf numFmtId="176" fontId="18" fillId="2" borderId="7" xfId="0" applyNumberFormat="1" applyFont="1" applyFill="1" applyBorder="1" applyAlignment="1">
      <alignment horizontal="left" vertical="center"/>
    </xf>
    <xf numFmtId="0" fontId="8" fillId="0" borderId="0" xfId="0" applyFont="1" applyBorder="1">
      <alignment vertical="center"/>
    </xf>
    <xf numFmtId="176" fontId="20" fillId="0" borderId="0" xfId="0" applyNumberFormat="1" applyFont="1" applyBorder="1" applyAlignment="1">
      <alignment horizontal="left" vertical="center"/>
    </xf>
    <xf numFmtId="6" fontId="3" fillId="0" borderId="0" xfId="2" applyFont="1">
      <alignment vertical="center"/>
    </xf>
    <xf numFmtId="6" fontId="17" fillId="0" borderId="0" xfId="2" applyFont="1" applyBorder="1" applyAlignment="1">
      <alignment horizontal="left" vertical="center"/>
    </xf>
    <xf numFmtId="6" fontId="18" fillId="0" borderId="0" xfId="2" applyFont="1" applyBorder="1" applyAlignment="1">
      <alignment horizontal="left" vertical="center"/>
    </xf>
    <xf numFmtId="6" fontId="21" fillId="0" borderId="0" xfId="2" applyFont="1" applyBorder="1" applyAlignment="1">
      <alignment horizontal="left" vertical="center"/>
    </xf>
    <xf numFmtId="6" fontId="19" fillId="0" borderId="0" xfId="2" applyFont="1" applyBorder="1" applyAlignment="1">
      <alignment horizontal="left" vertical="center"/>
    </xf>
    <xf numFmtId="6" fontId="3" fillId="0" borderId="0" xfId="2" applyFont="1" applyBorder="1">
      <alignment vertical="center"/>
    </xf>
    <xf numFmtId="6" fontId="3" fillId="0" borderId="0" xfId="2" applyFont="1" applyBorder="1" applyAlignment="1">
      <alignment horizontal="center" vertical="center" shrinkToFit="1"/>
    </xf>
    <xf numFmtId="6" fontId="18" fillId="0" borderId="0" xfId="2" applyFont="1" applyBorder="1" applyAlignment="1">
      <alignment horizontal="center" vertical="center"/>
    </xf>
    <xf numFmtId="6" fontId="3" fillId="0" borderId="0" xfId="2" applyFont="1" applyAlignment="1">
      <alignment horizontal="center" vertical="center"/>
    </xf>
    <xf numFmtId="0" fontId="22"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176" fontId="18" fillId="0" borderId="0" xfId="2" applyNumberFormat="1" applyFont="1" applyBorder="1" applyAlignment="1">
      <alignment horizontal="center" vertical="center"/>
    </xf>
    <xf numFmtId="176" fontId="3" fillId="0" borderId="0" xfId="2" applyNumberFormat="1" applyFont="1" applyBorder="1" applyAlignment="1">
      <alignment horizontal="center" vertical="center" shrinkToFit="1"/>
    </xf>
    <xf numFmtId="176" fontId="5" fillId="0" borderId="0" xfId="0" applyNumberFormat="1" applyFont="1" applyBorder="1" applyAlignment="1">
      <alignment horizontal="center" vertical="center"/>
    </xf>
    <xf numFmtId="176" fontId="18" fillId="0" borderId="0" xfId="0" applyNumberFormat="1" applyFont="1" applyFill="1" applyBorder="1" applyAlignment="1">
      <alignment horizontal="left" vertical="center"/>
    </xf>
    <xf numFmtId="176" fontId="18" fillId="0" borderId="4"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xf>
    <xf numFmtId="176" fontId="23"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3" fillId="0" borderId="0" xfId="0" applyFont="1" applyFill="1" applyBorder="1" applyAlignment="1">
      <alignment vertical="center"/>
    </xf>
    <xf numFmtId="176" fontId="18" fillId="2" borderId="2" xfId="0" applyNumberFormat="1" applyFont="1" applyFill="1" applyBorder="1" applyAlignment="1">
      <alignment horizontal="left" vertical="center"/>
    </xf>
    <xf numFmtId="176" fontId="18" fillId="2" borderId="29" xfId="0" applyNumberFormat="1" applyFont="1" applyFill="1" applyBorder="1" applyAlignment="1">
      <alignment horizontal="center" vertical="center"/>
    </xf>
    <xf numFmtId="176" fontId="18" fillId="2" borderId="1"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0" fontId="0" fillId="2" borderId="2" xfId="0" applyFill="1" applyBorder="1" applyAlignment="1">
      <alignment vertical="center"/>
    </xf>
    <xf numFmtId="0" fontId="0" fillId="2" borderId="26" xfId="0" applyFill="1" applyBorder="1" applyAlignment="1">
      <alignment vertical="center"/>
    </xf>
    <xf numFmtId="0" fontId="0" fillId="2" borderId="2" xfId="0" applyFill="1" applyBorder="1" applyAlignment="1">
      <alignment horizontal="right" vertical="center" shrinkToFit="1"/>
    </xf>
    <xf numFmtId="176" fontId="18" fillId="2" borderId="2" xfId="0" applyNumberFormat="1" applyFont="1" applyFill="1" applyBorder="1" applyAlignment="1">
      <alignment horizontal="center" vertical="center" shrinkToFit="1"/>
    </xf>
    <xf numFmtId="0" fontId="0" fillId="2" borderId="26" xfId="0" applyFill="1" applyBorder="1" applyAlignment="1">
      <alignment vertical="center" shrinkToFit="1"/>
    </xf>
    <xf numFmtId="0" fontId="0" fillId="2" borderId="2" xfId="0" applyFill="1" applyBorder="1" applyAlignment="1">
      <alignment horizontal="center" vertical="center" shrinkToFit="1"/>
    </xf>
    <xf numFmtId="0" fontId="3" fillId="0" borderId="10" xfId="0" applyFont="1" applyBorder="1" applyAlignment="1">
      <alignment horizontal="center" vertical="center"/>
    </xf>
    <xf numFmtId="0" fontId="25" fillId="0" borderId="10" xfId="0" applyFont="1" applyBorder="1" applyAlignment="1">
      <alignment horizontal="center" vertical="center"/>
    </xf>
    <xf numFmtId="0" fontId="3" fillId="0" borderId="10" xfId="0" applyFont="1" applyBorder="1">
      <alignment vertical="center"/>
    </xf>
    <xf numFmtId="176" fontId="18" fillId="2" borderId="2" xfId="0" applyNumberFormat="1" applyFont="1" applyFill="1" applyBorder="1" applyAlignment="1">
      <alignment horizontal="center" vertical="center" shrinkToFit="1"/>
    </xf>
    <xf numFmtId="0" fontId="0" fillId="2" borderId="2" xfId="0" applyFill="1" applyBorder="1" applyAlignment="1">
      <alignment horizontal="right" vertical="center" shrinkToFit="1"/>
    </xf>
    <xf numFmtId="0" fontId="0" fillId="2" borderId="2" xfId="0" applyFill="1" applyBorder="1" applyAlignment="1">
      <alignment horizontal="center" vertical="center" shrinkToFit="1"/>
    </xf>
    <xf numFmtId="0" fontId="3" fillId="3" borderId="6" xfId="0" applyFont="1" applyFill="1" applyBorder="1" applyAlignment="1">
      <alignment horizontal="center" vertical="center"/>
    </xf>
    <xf numFmtId="176" fontId="18" fillId="2" borderId="2" xfId="0" applyNumberFormat="1" applyFont="1" applyFill="1" applyBorder="1" applyAlignment="1">
      <alignment horizontal="left" vertical="center"/>
    </xf>
    <xf numFmtId="176" fontId="18" fillId="2" borderId="29"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12" fontId="18" fillId="2" borderId="2" xfId="0" applyNumberFormat="1" applyFont="1" applyFill="1" applyBorder="1" applyAlignment="1">
      <alignment horizontal="left" vertical="center"/>
    </xf>
    <xf numFmtId="6" fontId="18" fillId="0" borderId="0" xfId="2" applyFont="1" applyBorder="1" applyAlignment="1">
      <alignment horizontal="left" vertical="center"/>
    </xf>
    <xf numFmtId="176" fontId="18"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0" fontId="3" fillId="2" borderId="26" xfId="0" applyFont="1" applyFill="1" applyBorder="1" applyAlignment="1">
      <alignment horizontal="center" vertical="center"/>
    </xf>
    <xf numFmtId="176" fontId="18" fillId="2" borderId="4" xfId="0" applyNumberFormat="1" applyFont="1" applyFill="1" applyBorder="1" applyAlignment="1">
      <alignment horizontal="center" vertical="center"/>
    </xf>
    <xf numFmtId="0" fontId="0" fillId="2" borderId="2" xfId="0" applyFill="1" applyBorder="1" applyAlignment="1">
      <alignment vertical="center"/>
    </xf>
    <xf numFmtId="0" fontId="0" fillId="2" borderId="26" xfId="0" applyFill="1" applyBorder="1" applyAlignment="1">
      <alignment vertical="center"/>
    </xf>
    <xf numFmtId="176" fontId="26" fillId="0" borderId="0" xfId="0" applyNumberFormat="1" applyFont="1" applyBorder="1" applyAlignment="1">
      <alignment horizontal="left" vertical="center"/>
    </xf>
    <xf numFmtId="0" fontId="27" fillId="0" borderId="0" xfId="0" applyFont="1">
      <alignment vertical="center"/>
    </xf>
    <xf numFmtId="0" fontId="3" fillId="2" borderId="11" xfId="0" applyFont="1" applyFill="1" applyBorder="1">
      <alignment vertical="center"/>
    </xf>
    <xf numFmtId="176" fontId="18" fillId="2" borderId="2" xfId="0" applyNumberFormat="1" applyFont="1" applyFill="1" applyBorder="1" applyAlignment="1">
      <alignment horizontal="center" vertical="center" shrinkToFit="1"/>
    </xf>
    <xf numFmtId="0" fontId="0" fillId="2" borderId="2" xfId="0" applyFill="1" applyBorder="1" applyAlignment="1">
      <alignment horizontal="right" vertical="center" shrinkToFit="1"/>
    </xf>
    <xf numFmtId="0" fontId="0" fillId="2" borderId="2" xfId="0" applyFill="1" applyBorder="1" applyAlignment="1">
      <alignment horizontal="center" vertical="center" shrinkToFit="1"/>
    </xf>
    <xf numFmtId="0" fontId="3" fillId="3" borderId="6" xfId="0" applyFont="1" applyFill="1" applyBorder="1" applyAlignment="1">
      <alignment horizontal="center" vertical="center"/>
    </xf>
    <xf numFmtId="176" fontId="18" fillId="2" borderId="2" xfId="0" applyNumberFormat="1" applyFont="1" applyFill="1" applyBorder="1" applyAlignment="1">
      <alignment horizontal="left" vertical="center"/>
    </xf>
    <xf numFmtId="176" fontId="18" fillId="2" borderId="29"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12" fontId="18" fillId="2" borderId="2" xfId="0" applyNumberFormat="1" applyFont="1" applyFill="1" applyBorder="1" applyAlignment="1">
      <alignment horizontal="left" vertical="center"/>
    </xf>
    <xf numFmtId="6" fontId="18" fillId="0" borderId="0" xfId="2" applyFont="1" applyBorder="1" applyAlignment="1">
      <alignment horizontal="left" vertical="center"/>
    </xf>
    <xf numFmtId="176" fontId="18"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0" fontId="3" fillId="2" borderId="26" xfId="0" applyFont="1" applyFill="1" applyBorder="1" applyAlignment="1">
      <alignment horizontal="center" vertical="center"/>
    </xf>
    <xf numFmtId="176" fontId="18" fillId="2" borderId="4" xfId="0" applyNumberFormat="1" applyFont="1" applyFill="1" applyBorder="1" applyAlignment="1">
      <alignment horizontal="center" vertical="center"/>
    </xf>
    <xf numFmtId="0" fontId="0" fillId="2" borderId="2" xfId="0" applyFill="1" applyBorder="1" applyAlignment="1">
      <alignment vertical="center"/>
    </xf>
    <xf numFmtId="0" fontId="0" fillId="2" borderId="26" xfId="0" applyFill="1" applyBorder="1" applyAlignment="1">
      <alignment vertical="center"/>
    </xf>
    <xf numFmtId="176" fontId="16" fillId="0" borderId="0" xfId="0" applyNumberFormat="1" applyFont="1" applyBorder="1" applyAlignment="1">
      <alignment horizontal="left" vertical="center"/>
    </xf>
    <xf numFmtId="176" fontId="18" fillId="0" borderId="0" xfId="1" applyNumberFormat="1" applyFont="1" applyFill="1" applyBorder="1" applyAlignment="1">
      <alignment horizontal="left" vertical="center"/>
    </xf>
    <xf numFmtId="0" fontId="3" fillId="0" borderId="0" xfId="0" applyFont="1" applyFill="1" applyBorder="1">
      <alignment vertical="center"/>
    </xf>
    <xf numFmtId="176" fontId="32" fillId="0" borderId="0" xfId="0" applyNumberFormat="1" applyFont="1" applyFill="1" applyBorder="1" applyAlignment="1">
      <alignment vertical="center" wrapText="1"/>
    </xf>
    <xf numFmtId="176" fontId="18" fillId="0" borderId="0" xfId="0" applyNumberFormat="1" applyFont="1" applyFill="1" applyBorder="1" applyAlignment="1">
      <alignment vertical="center"/>
    </xf>
    <xf numFmtId="176" fontId="32" fillId="0" borderId="0" xfId="0" applyNumberFormat="1" applyFont="1" applyFill="1" applyBorder="1" applyAlignment="1">
      <alignment horizontal="left" vertical="center" wrapText="1"/>
    </xf>
    <xf numFmtId="176" fontId="18" fillId="0" borderId="0"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2" xfId="0" applyNumberFormat="1" applyFont="1" applyFill="1" applyBorder="1" applyAlignment="1">
      <alignment horizontal="left" vertical="center"/>
    </xf>
    <xf numFmtId="176" fontId="18" fillId="2" borderId="26" xfId="0" applyNumberFormat="1" applyFont="1" applyFill="1" applyBorder="1" applyAlignment="1">
      <alignment horizontal="left" vertical="center"/>
    </xf>
    <xf numFmtId="0" fontId="37" fillId="0" borderId="10" xfId="0" applyFont="1" applyBorder="1" applyAlignment="1">
      <alignment horizontal="center" vertical="center"/>
    </xf>
    <xf numFmtId="6" fontId="18" fillId="0" borderId="0" xfId="2" applyFont="1" applyBorder="1" applyAlignment="1">
      <alignment horizontal="left" vertical="center"/>
    </xf>
    <xf numFmtId="0" fontId="1" fillId="0" borderId="0" xfId="0" applyFont="1" applyAlignment="1">
      <alignment vertical="center"/>
    </xf>
    <xf numFmtId="176" fontId="18" fillId="3" borderId="10" xfId="0" applyNumberFormat="1" applyFont="1" applyFill="1" applyBorder="1" applyAlignment="1">
      <alignment horizontal="center" vertical="center"/>
    </xf>
    <xf numFmtId="0" fontId="0" fillId="3" borderId="10" xfId="0" applyFill="1" applyBorder="1" applyAlignment="1">
      <alignment horizontal="center" vertical="center"/>
    </xf>
    <xf numFmtId="176" fontId="23" fillId="2" borderId="10" xfId="0" applyNumberFormat="1" applyFont="1" applyFill="1" applyBorder="1" applyAlignment="1">
      <alignment horizontal="right" vertical="center"/>
    </xf>
    <xf numFmtId="176" fontId="23" fillId="2" borderId="1" xfId="0" applyNumberFormat="1" applyFont="1" applyFill="1" applyBorder="1" applyAlignment="1">
      <alignment horizontal="right" vertical="center"/>
    </xf>
    <xf numFmtId="176" fontId="18" fillId="2" borderId="10" xfId="0" applyNumberFormat="1" applyFont="1" applyFill="1" applyBorder="1" applyAlignment="1">
      <alignment horizontal="right" vertical="center"/>
    </xf>
    <xf numFmtId="176" fontId="18" fillId="2" borderId="1" xfId="0" applyNumberFormat="1" applyFont="1" applyFill="1" applyBorder="1" applyAlignment="1">
      <alignment horizontal="right" vertical="center"/>
    </xf>
    <xf numFmtId="176" fontId="29" fillId="2" borderId="1" xfId="0" applyNumberFormat="1" applyFont="1" applyFill="1" applyBorder="1" applyAlignment="1">
      <alignment horizontal="right" vertical="center"/>
    </xf>
    <xf numFmtId="176" fontId="29" fillId="2" borderId="2" xfId="0" applyNumberFormat="1" applyFont="1" applyFill="1" applyBorder="1" applyAlignment="1">
      <alignment horizontal="right" vertical="center"/>
    </xf>
    <xf numFmtId="176" fontId="18" fillId="3" borderId="1" xfId="0" applyNumberFormat="1" applyFont="1" applyFill="1" applyBorder="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vertical="center"/>
    </xf>
    <xf numFmtId="176" fontId="18" fillId="3" borderId="2" xfId="0" applyNumberFormat="1" applyFont="1" applyFill="1" applyBorder="1" applyAlignment="1">
      <alignment horizontal="center" vertical="center"/>
    </xf>
    <xf numFmtId="0" fontId="0" fillId="3" borderId="6" xfId="0" applyFill="1" applyBorder="1" applyAlignment="1">
      <alignment horizontal="center" vertical="center"/>
    </xf>
    <xf numFmtId="176" fontId="17" fillId="2" borderId="8" xfId="0" applyNumberFormat="1" applyFont="1" applyFill="1" applyBorder="1" applyAlignment="1">
      <alignment horizontal="right" vertical="center"/>
    </xf>
    <xf numFmtId="0" fontId="31" fillId="2" borderId="8" xfId="0" applyFont="1" applyFill="1" applyBorder="1" applyAlignment="1">
      <alignment horizontal="right" vertical="center"/>
    </xf>
    <xf numFmtId="176" fontId="18" fillId="3" borderId="6" xfId="0" applyNumberFormat="1" applyFont="1" applyFill="1" applyBorder="1" applyAlignment="1">
      <alignment horizontal="center" vertical="center"/>
    </xf>
    <xf numFmtId="12" fontId="18" fillId="2" borderId="2" xfId="0" applyNumberFormat="1" applyFont="1" applyFill="1" applyBorder="1" applyAlignment="1">
      <alignment horizontal="left" vertical="center"/>
    </xf>
    <xf numFmtId="0" fontId="0" fillId="2" borderId="6" xfId="0" applyFill="1" applyBorder="1" applyAlignment="1">
      <alignment vertical="center"/>
    </xf>
    <xf numFmtId="176" fontId="18" fillId="3" borderId="10" xfId="0" applyNumberFormat="1" applyFont="1" applyFill="1" applyBorder="1" applyAlignment="1">
      <alignment horizontal="center" vertical="center" wrapText="1"/>
    </xf>
    <xf numFmtId="176" fontId="18" fillId="2" borderId="46" xfId="0" applyNumberFormat="1" applyFont="1" applyFill="1" applyBorder="1" applyAlignment="1">
      <alignment horizontal="right" vertical="center"/>
    </xf>
    <xf numFmtId="176" fontId="18" fillId="2" borderId="44" xfId="0" applyNumberFormat="1" applyFont="1" applyFill="1" applyBorder="1" applyAlignment="1">
      <alignment horizontal="right" vertical="center"/>
    </xf>
    <xf numFmtId="176" fontId="18" fillId="2" borderId="45" xfId="0" applyNumberFormat="1" applyFont="1" applyFill="1" applyBorder="1" applyAlignment="1">
      <alignment horizontal="right" vertical="center"/>
    </xf>
    <xf numFmtId="176" fontId="23" fillId="2" borderId="22" xfId="0" applyNumberFormat="1" applyFont="1" applyFill="1" applyBorder="1" applyAlignment="1">
      <alignment horizontal="right" vertical="center"/>
    </xf>
    <xf numFmtId="0" fontId="24" fillId="2" borderId="22" xfId="0" applyFont="1" applyFill="1" applyBorder="1" applyAlignment="1">
      <alignment horizontal="right" vertical="center"/>
    </xf>
    <xf numFmtId="0" fontId="24" fillId="2" borderId="7" xfId="0" applyFont="1" applyFill="1" applyBorder="1" applyAlignment="1">
      <alignment horizontal="right" vertical="center"/>
    </xf>
    <xf numFmtId="176" fontId="23" fillId="2" borderId="17" xfId="0" applyNumberFormat="1" applyFont="1" applyFill="1" applyBorder="1" applyAlignment="1">
      <alignment horizontal="right" vertical="center"/>
    </xf>
    <xf numFmtId="176" fontId="23" fillId="2" borderId="23" xfId="0" applyNumberFormat="1" applyFont="1" applyFill="1" applyBorder="1" applyAlignment="1">
      <alignment horizontal="right" vertical="center"/>
    </xf>
    <xf numFmtId="0" fontId="24" fillId="2" borderId="10" xfId="0" applyFont="1" applyFill="1" applyBorder="1" applyAlignment="1">
      <alignment horizontal="right" vertical="center"/>
    </xf>
    <xf numFmtId="0" fontId="24" fillId="2" borderId="1" xfId="0" applyFont="1" applyFill="1" applyBorder="1" applyAlignment="1">
      <alignment horizontal="right" vertical="center"/>
    </xf>
    <xf numFmtId="0" fontId="0" fillId="3" borderId="1" xfId="0" applyFill="1" applyBorder="1" applyAlignment="1">
      <alignment horizontal="center" vertical="center"/>
    </xf>
    <xf numFmtId="176" fontId="18" fillId="2" borderId="24" xfId="0" applyNumberFormat="1" applyFont="1" applyFill="1" applyBorder="1" applyAlignment="1">
      <alignment horizontal="right" vertical="center"/>
    </xf>
    <xf numFmtId="176" fontId="18" fillId="2" borderId="19" xfId="0" applyNumberFormat="1" applyFont="1" applyFill="1" applyBorder="1" applyAlignment="1">
      <alignment horizontal="right" vertical="center"/>
    </xf>
    <xf numFmtId="176" fontId="18" fillId="2" borderId="19" xfId="0" applyNumberFormat="1"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ill="1" applyBorder="1" applyAlignment="1">
      <alignment vertical="center"/>
    </xf>
    <xf numFmtId="176" fontId="23" fillId="2" borderId="18"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18" fillId="3" borderId="3"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6" fontId="18" fillId="2" borderId="43" xfId="0" applyNumberFormat="1" applyFont="1" applyFill="1" applyBorder="1" applyAlignment="1">
      <alignment horizontal="right" vertical="center"/>
    </xf>
    <xf numFmtId="176" fontId="18" fillId="3" borderId="40" xfId="0" applyNumberFormat="1" applyFont="1" applyFill="1" applyBorder="1" applyAlignment="1">
      <alignment horizontal="center" vertical="center"/>
    </xf>
    <xf numFmtId="176" fontId="18" fillId="3" borderId="13" xfId="0" applyNumberFormat="1" applyFont="1" applyFill="1" applyBorder="1" applyAlignment="1">
      <alignment horizontal="center" vertical="center"/>
    </xf>
    <xf numFmtId="176" fontId="18" fillId="3" borderId="14" xfId="0" applyNumberFormat="1" applyFont="1" applyFill="1" applyBorder="1" applyAlignment="1">
      <alignment horizontal="center" vertical="center"/>
    </xf>
    <xf numFmtId="176" fontId="18" fillId="2" borderId="13" xfId="0" applyNumberFormat="1" applyFont="1" applyFill="1" applyBorder="1" applyAlignment="1">
      <alignment horizontal="center" vertical="center"/>
    </xf>
    <xf numFmtId="176" fontId="18" fillId="3" borderId="41" xfId="0" applyNumberFormat="1" applyFont="1" applyFill="1" applyBorder="1" applyAlignment="1">
      <alignment horizontal="center" vertical="center"/>
    </xf>
    <xf numFmtId="176" fontId="18" fillId="3" borderId="29" xfId="0" applyNumberFormat="1" applyFont="1" applyFill="1" applyBorder="1" applyAlignment="1">
      <alignment horizontal="center" vertical="center"/>
    </xf>
    <xf numFmtId="176" fontId="18" fillId="3" borderId="42" xfId="0" applyNumberFormat="1" applyFont="1" applyFill="1" applyBorder="1" applyAlignment="1">
      <alignment horizontal="center" vertical="center"/>
    </xf>
    <xf numFmtId="176" fontId="18" fillId="2" borderId="29" xfId="0" applyNumberFormat="1" applyFont="1" applyFill="1" applyBorder="1" applyAlignment="1">
      <alignment horizontal="center" vertical="center"/>
    </xf>
    <xf numFmtId="176" fontId="18" fillId="3" borderId="19" xfId="0" applyNumberFormat="1" applyFont="1" applyFill="1" applyBorder="1" applyAlignment="1">
      <alignment horizontal="left" vertical="center"/>
    </xf>
    <xf numFmtId="176" fontId="18" fillId="3" borderId="20" xfId="0" applyNumberFormat="1" applyFont="1" applyFill="1" applyBorder="1" applyAlignment="1">
      <alignment horizontal="left" vertical="center"/>
    </xf>
    <xf numFmtId="0" fontId="0" fillId="3" borderId="21" xfId="0" applyFill="1" applyBorder="1" applyAlignment="1">
      <alignment vertical="center"/>
    </xf>
    <xf numFmtId="176" fontId="18" fillId="3" borderId="51" xfId="0" applyNumberFormat="1" applyFont="1" applyFill="1" applyBorder="1" applyAlignment="1">
      <alignment horizontal="center" vertical="center"/>
    </xf>
    <xf numFmtId="176" fontId="18" fillId="3" borderId="18" xfId="0" applyNumberFormat="1" applyFont="1" applyFill="1" applyBorder="1" applyAlignment="1">
      <alignment horizontal="center" vertical="center"/>
    </xf>
    <xf numFmtId="0" fontId="0" fillId="3" borderId="18" xfId="0" applyFill="1" applyBorder="1" applyAlignment="1">
      <alignment horizontal="center" vertical="center"/>
    </xf>
    <xf numFmtId="176" fontId="18" fillId="2" borderId="3" xfId="0" applyNumberFormat="1" applyFont="1" applyFill="1" applyBorder="1" applyAlignment="1">
      <alignment horizontal="left" vertical="center"/>
    </xf>
    <xf numFmtId="0" fontId="0" fillId="2" borderId="4" xfId="0" applyFill="1" applyBorder="1" applyAlignment="1">
      <alignment vertical="center"/>
    </xf>
    <xf numFmtId="0" fontId="0" fillId="2" borderId="27" xfId="0" applyFill="1" applyBorder="1" applyAlignment="1">
      <alignment vertical="center"/>
    </xf>
    <xf numFmtId="176" fontId="18" fillId="3" borderId="39" xfId="0" applyNumberFormat="1" applyFont="1" applyFill="1" applyBorder="1" applyAlignment="1">
      <alignment horizontal="center" vertical="center" shrinkToFit="1"/>
    </xf>
    <xf numFmtId="176" fontId="18" fillId="3" borderId="2" xfId="0" applyNumberFormat="1" applyFont="1" applyFill="1" applyBorder="1" applyAlignment="1">
      <alignment horizontal="center" vertical="center" shrinkToFit="1"/>
    </xf>
    <xf numFmtId="0" fontId="0" fillId="3" borderId="6" xfId="0" applyFill="1" applyBorder="1" applyAlignment="1">
      <alignment horizontal="center" vertical="center" shrinkToFit="1"/>
    </xf>
    <xf numFmtId="176" fontId="18" fillId="3" borderId="32" xfId="0" applyNumberFormat="1" applyFont="1" applyFill="1" applyBorder="1" applyAlignment="1">
      <alignment horizontal="center" vertical="center"/>
    </xf>
    <xf numFmtId="176" fontId="18" fillId="2" borderId="2" xfId="0" applyNumberFormat="1" applyFont="1" applyFill="1" applyBorder="1" applyAlignment="1">
      <alignment vertical="center"/>
    </xf>
    <xf numFmtId="0" fontId="0" fillId="2" borderId="2" xfId="0" applyFill="1" applyBorder="1" applyAlignment="1">
      <alignment vertical="center"/>
    </xf>
    <xf numFmtId="0" fontId="0" fillId="2" borderId="26" xfId="0" applyFill="1" applyBorder="1" applyAlignment="1">
      <alignment vertical="center"/>
    </xf>
    <xf numFmtId="176" fontId="18" fillId="2" borderId="1"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176" fontId="18" fillId="2" borderId="2" xfId="0" applyNumberFormat="1" applyFont="1" applyFill="1" applyBorder="1" applyAlignment="1">
      <alignment horizontal="right" vertical="center"/>
    </xf>
    <xf numFmtId="176" fontId="18" fillId="3" borderId="33" xfId="0" applyNumberFormat="1" applyFont="1" applyFill="1" applyBorder="1" applyAlignment="1">
      <alignment horizontal="center" vertical="center" shrinkToFit="1"/>
    </xf>
    <xf numFmtId="176" fontId="18" fillId="3" borderId="4" xfId="0" applyNumberFormat="1" applyFont="1" applyFill="1" applyBorder="1" applyAlignment="1">
      <alignment horizontal="center" vertical="center" shrinkToFit="1"/>
    </xf>
    <xf numFmtId="176" fontId="18" fillId="3" borderId="5" xfId="0" applyNumberFormat="1" applyFont="1" applyFill="1" applyBorder="1" applyAlignment="1">
      <alignment horizontal="center" vertical="center" shrinkToFit="1"/>
    </xf>
    <xf numFmtId="176" fontId="18" fillId="3" borderId="35" xfId="0" applyNumberFormat="1" applyFont="1" applyFill="1" applyBorder="1" applyAlignment="1">
      <alignment horizontal="center" vertical="center" shrinkToFit="1"/>
    </xf>
    <xf numFmtId="176" fontId="18" fillId="3" borderId="8" xfId="0" applyNumberFormat="1" applyFont="1" applyFill="1" applyBorder="1" applyAlignment="1">
      <alignment horizontal="center" vertical="center" shrinkToFit="1"/>
    </xf>
    <xf numFmtId="176" fontId="18" fillId="3" borderId="9" xfId="0" applyNumberFormat="1" applyFont="1" applyFill="1" applyBorder="1" applyAlignment="1">
      <alignment horizontal="center" vertical="center" shrinkToFit="1"/>
    </xf>
    <xf numFmtId="176" fontId="17" fillId="3" borderId="33" xfId="0" applyNumberFormat="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0" xfId="0" applyAlignment="1">
      <alignment horizontal="center" vertical="center" shrinkToFit="1"/>
    </xf>
    <xf numFmtId="0" fontId="0" fillId="0" borderId="12" xfId="0" applyBorder="1" applyAlignment="1">
      <alignment horizontal="center" vertical="center" shrinkToFit="1"/>
    </xf>
    <xf numFmtId="0" fontId="0" fillId="0" borderId="35"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6" fontId="18" fillId="2" borderId="1" xfId="0" applyNumberFormat="1" applyFont="1" applyFill="1" applyBorder="1" applyAlignment="1">
      <alignment horizontal="center" vertical="center" shrinkToFit="1"/>
    </xf>
    <xf numFmtId="176" fontId="18" fillId="2" borderId="2" xfId="0" applyNumberFormat="1" applyFont="1" applyFill="1" applyBorder="1" applyAlignment="1">
      <alignment horizontal="center" vertical="center" shrinkToFit="1"/>
    </xf>
    <xf numFmtId="177" fontId="0" fillId="2" borderId="2" xfId="0" applyNumberFormat="1" applyFill="1" applyBorder="1" applyAlignment="1">
      <alignment horizontal="right" vertical="center"/>
    </xf>
    <xf numFmtId="176" fontId="18" fillId="3" borderId="52"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0" fontId="0" fillId="3" borderId="25" xfId="0" applyFill="1" applyBorder="1" applyAlignment="1">
      <alignment horizontal="center" vertical="center"/>
    </xf>
    <xf numFmtId="176" fontId="18" fillId="3" borderId="16" xfId="0" applyNumberFormat="1" applyFont="1" applyFill="1" applyBorder="1" applyAlignment="1">
      <alignment horizontal="center" vertical="center"/>
    </xf>
    <xf numFmtId="0" fontId="0" fillId="3" borderId="15"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3" borderId="16" xfId="0" applyFont="1" applyFill="1" applyBorder="1" applyAlignment="1">
      <alignment horizontal="center" vertical="center"/>
    </xf>
    <xf numFmtId="0" fontId="0" fillId="2" borderId="53" xfId="0" applyFill="1" applyBorder="1" applyAlignment="1">
      <alignment vertical="center"/>
    </xf>
    <xf numFmtId="0" fontId="3" fillId="2" borderId="10" xfId="0" applyFont="1" applyFill="1" applyBorder="1" applyAlignment="1">
      <alignment vertical="center"/>
    </xf>
    <xf numFmtId="0" fontId="0" fillId="2" borderId="10" xfId="0" applyFill="1" applyBorder="1" applyAlignment="1">
      <alignment vertical="center"/>
    </xf>
    <xf numFmtId="0" fontId="0" fillId="2" borderId="50" xfId="0" applyFill="1" applyBorder="1" applyAlignment="1">
      <alignment vertical="center"/>
    </xf>
    <xf numFmtId="176" fontId="18" fillId="2" borderId="10" xfId="0" applyNumberFormat="1" applyFont="1" applyFill="1" applyBorder="1" applyAlignment="1">
      <alignment horizontal="left" vertical="center"/>
    </xf>
    <xf numFmtId="176" fontId="18" fillId="2" borderId="4" xfId="0" applyNumberFormat="1" applyFont="1" applyFill="1" applyBorder="1" applyAlignment="1">
      <alignment horizontal="center" vertical="center"/>
    </xf>
    <xf numFmtId="0" fontId="0" fillId="2" borderId="4" xfId="0"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0" fontId="3" fillId="3" borderId="1" xfId="0" applyFont="1" applyFill="1" applyBorder="1" applyAlignment="1">
      <alignment horizontal="center" vertical="center"/>
    </xf>
    <xf numFmtId="176" fontId="33" fillId="0" borderId="0"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18" fillId="3" borderId="47" xfId="0" applyNumberFormat="1" applyFont="1" applyFill="1" applyBorder="1" applyAlignment="1">
      <alignment horizontal="center" vertical="center"/>
    </xf>
    <xf numFmtId="176" fontId="18" fillId="3" borderId="48" xfId="0" applyNumberFormat="1" applyFont="1" applyFill="1" applyBorder="1" applyAlignment="1">
      <alignment horizontal="center" vertical="center"/>
    </xf>
    <xf numFmtId="0" fontId="0" fillId="3" borderId="48" xfId="0" applyFill="1" applyBorder="1" applyAlignment="1">
      <alignment horizontal="center" vertical="center"/>
    </xf>
    <xf numFmtId="176" fontId="18" fillId="2" borderId="38" xfId="0" applyNumberFormat="1" applyFont="1" applyFill="1" applyBorder="1" applyAlignment="1">
      <alignment horizontal="center" vertical="center"/>
    </xf>
    <xf numFmtId="176" fontId="18" fillId="2" borderId="36" xfId="0" applyNumberFormat="1" applyFont="1" applyFill="1" applyBorder="1" applyAlignment="1">
      <alignment horizontal="center" vertical="center"/>
    </xf>
    <xf numFmtId="0" fontId="0" fillId="2" borderId="37" xfId="0" applyFill="1" applyBorder="1" applyAlignment="1">
      <alignment horizontal="center" vertical="center"/>
    </xf>
    <xf numFmtId="176" fontId="18" fillId="2" borderId="48" xfId="0" applyNumberFormat="1" applyFont="1" applyFill="1" applyBorder="1" applyAlignment="1">
      <alignment horizontal="left" vertical="center"/>
    </xf>
    <xf numFmtId="0" fontId="0" fillId="2" borderId="48" xfId="0" applyFill="1" applyBorder="1" applyAlignment="1">
      <alignment vertical="center"/>
    </xf>
    <xf numFmtId="0" fontId="0" fillId="2" borderId="49" xfId="0" applyFill="1" applyBorder="1" applyAlignment="1">
      <alignment vertical="center"/>
    </xf>
    <xf numFmtId="176" fontId="16" fillId="2" borderId="2" xfId="0" applyNumberFormat="1" applyFont="1" applyFill="1" applyBorder="1" applyAlignment="1">
      <alignment horizontal="center" vertical="center"/>
    </xf>
    <xf numFmtId="0" fontId="0" fillId="2" borderId="2" xfId="0" applyFill="1" applyBorder="1" applyAlignment="1">
      <alignment horizontal="right" vertical="center" shrinkToFit="1"/>
    </xf>
    <xf numFmtId="0" fontId="0" fillId="2" borderId="2" xfId="0" applyFill="1" applyBorder="1" applyAlignment="1">
      <alignment vertical="center" shrinkToFit="1"/>
    </xf>
    <xf numFmtId="176" fontId="16" fillId="2" borderId="2" xfId="0" applyNumberFormat="1" applyFont="1" applyFill="1" applyBorder="1" applyAlignment="1">
      <alignment horizontal="center" vertical="center" shrinkToFit="1"/>
    </xf>
    <xf numFmtId="0" fontId="0" fillId="2" borderId="2" xfId="0" applyFill="1" applyBorder="1" applyAlignment="1">
      <alignment horizontal="center" vertical="center" shrinkToFit="1"/>
    </xf>
    <xf numFmtId="177" fontId="24" fillId="2" borderId="2" xfId="0" applyNumberFormat="1" applyFont="1" applyFill="1" applyBorder="1" applyAlignment="1">
      <alignment vertical="center" shrinkToFit="1"/>
    </xf>
    <xf numFmtId="176" fontId="29" fillId="2" borderId="10" xfId="0" applyNumberFormat="1" applyFont="1" applyFill="1" applyBorder="1" applyAlignment="1">
      <alignment horizontal="right" vertical="center"/>
    </xf>
    <xf numFmtId="0" fontId="30" fillId="2" borderId="10" xfId="0" applyFont="1" applyFill="1" applyBorder="1" applyAlignment="1">
      <alignment horizontal="right" vertical="center"/>
    </xf>
    <xf numFmtId="0" fontId="30" fillId="2" borderId="1" xfId="0" applyFont="1" applyFill="1" applyBorder="1" applyAlignment="1">
      <alignment horizontal="right" vertical="center"/>
    </xf>
    <xf numFmtId="0" fontId="0" fillId="2" borderId="2" xfId="0" applyFill="1" applyBorder="1" applyAlignment="1">
      <alignment horizontal="center" vertical="center"/>
    </xf>
    <xf numFmtId="176" fontId="18" fillId="3" borderId="54" xfId="0" applyNumberFormat="1" applyFont="1" applyFill="1" applyBorder="1" applyAlignment="1">
      <alignment horizontal="center" vertical="center"/>
    </xf>
    <xf numFmtId="176" fontId="18" fillId="3" borderId="55" xfId="0" applyNumberFormat="1" applyFont="1" applyFill="1" applyBorder="1" applyAlignment="1">
      <alignment horizontal="center" vertical="center"/>
    </xf>
    <xf numFmtId="0" fontId="0" fillId="3" borderId="55" xfId="0" applyFill="1" applyBorder="1" applyAlignment="1">
      <alignment horizontal="center" vertical="center"/>
    </xf>
    <xf numFmtId="0" fontId="0" fillId="2" borderId="29" xfId="0" applyFill="1" applyBorder="1" applyAlignment="1">
      <alignment horizontal="center" vertical="center"/>
    </xf>
    <xf numFmtId="176" fontId="33" fillId="0" borderId="0" xfId="0" applyNumberFormat="1" applyFont="1" applyBorder="1" applyAlignment="1">
      <alignment horizontal="center" vertical="center" shrinkToFit="1"/>
    </xf>
    <xf numFmtId="176" fontId="34" fillId="0" borderId="0" xfId="0" applyNumberFormat="1" applyFont="1" applyBorder="1" applyAlignment="1">
      <alignment horizontal="center" vertical="center" shrinkToFit="1"/>
    </xf>
    <xf numFmtId="176" fontId="18" fillId="2" borderId="38" xfId="0" applyNumberFormat="1" applyFont="1" applyFill="1" applyBorder="1" applyAlignment="1">
      <alignment horizontal="center" vertical="center" shrinkToFit="1"/>
    </xf>
    <xf numFmtId="176" fontId="18" fillId="2" borderId="36" xfId="0" applyNumberFormat="1" applyFont="1" applyFill="1" applyBorder="1" applyAlignment="1">
      <alignment horizontal="center" vertical="center" shrinkToFit="1"/>
    </xf>
    <xf numFmtId="0" fontId="0" fillId="2" borderId="37" xfId="0" applyFill="1" applyBorder="1" applyAlignment="1">
      <alignment horizontal="center" vertical="center" shrinkToFit="1"/>
    </xf>
    <xf numFmtId="176" fontId="18" fillId="2" borderId="56" xfId="0" applyNumberFormat="1" applyFont="1" applyFill="1" applyBorder="1" applyAlignment="1">
      <alignment horizontal="right" vertical="center"/>
    </xf>
    <xf numFmtId="176" fontId="18" fillId="2" borderId="57" xfId="0" applyNumberFormat="1" applyFont="1" applyFill="1" applyBorder="1" applyAlignment="1">
      <alignment horizontal="right" vertical="center"/>
    </xf>
    <xf numFmtId="176" fontId="18" fillId="2" borderId="58" xfId="0" applyNumberFormat="1" applyFont="1" applyFill="1" applyBorder="1" applyAlignment="1">
      <alignment horizontal="right" vertical="center"/>
    </xf>
    <xf numFmtId="176" fontId="23" fillId="2" borderId="7" xfId="0" applyNumberFormat="1" applyFont="1" applyFill="1" applyBorder="1" applyAlignment="1">
      <alignment horizontal="right" vertical="center"/>
    </xf>
    <xf numFmtId="0" fontId="24" fillId="2" borderId="18" xfId="0" applyFont="1" applyFill="1" applyBorder="1" applyAlignment="1">
      <alignment horizontal="right" vertical="center"/>
    </xf>
    <xf numFmtId="0" fontId="24" fillId="2" borderId="3" xfId="0" applyFont="1" applyFill="1" applyBorder="1" applyAlignment="1">
      <alignment horizontal="right" vertical="center"/>
    </xf>
    <xf numFmtId="176" fontId="28" fillId="0" borderId="0" xfId="0" applyNumberFormat="1" applyFont="1" applyBorder="1" applyAlignment="1">
      <alignment horizontal="center" vertical="center"/>
    </xf>
    <xf numFmtId="176" fontId="18" fillId="3" borderId="39" xfId="0" applyNumberFormat="1" applyFont="1" applyFill="1" applyBorder="1" applyAlignment="1">
      <alignment horizontal="center" vertical="center"/>
    </xf>
    <xf numFmtId="176" fontId="18" fillId="2" borderId="26" xfId="0" applyNumberFormat="1" applyFont="1" applyFill="1" applyBorder="1" applyAlignment="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1:AA71"/>
  <sheetViews>
    <sheetView view="pageBreakPreview" topLeftCell="A37" zoomScale="70" zoomScaleNormal="145" zoomScaleSheetLayoutView="70" workbookViewId="0">
      <selection activeCell="D45" sqref="D45"/>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105</v>
      </c>
      <c r="E2" s="228"/>
      <c r="F2" s="228"/>
      <c r="G2" s="228"/>
      <c r="H2" s="228"/>
      <c r="I2" s="228"/>
      <c r="J2" s="228"/>
      <c r="K2" s="228"/>
      <c r="L2" s="228"/>
      <c r="M2" s="228"/>
      <c r="N2" s="228"/>
      <c r="O2" s="228"/>
      <c r="P2" s="228"/>
      <c r="Q2" s="228"/>
      <c r="R2" s="228"/>
      <c r="S2" s="228"/>
      <c r="T2" s="228"/>
      <c r="U2" s="228"/>
      <c r="V2" s="228"/>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56</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10"/>
      <c r="S6" s="15" t="s">
        <v>21</v>
      </c>
      <c r="T6" s="11"/>
      <c r="U6" s="15" t="s">
        <v>22</v>
      </c>
      <c r="V6" s="11"/>
      <c r="W6" s="23"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3"/>
      <c r="K9" s="16" t="s">
        <v>26</v>
      </c>
      <c r="L9" s="13"/>
      <c r="M9" s="16" t="s">
        <v>27</v>
      </c>
      <c r="N9" s="221" t="s">
        <v>28</v>
      </c>
      <c r="O9" s="222"/>
      <c r="P9" s="13"/>
      <c r="Q9" s="16" t="s">
        <v>21</v>
      </c>
      <c r="R9" s="13"/>
      <c r="S9" s="16" t="s">
        <v>26</v>
      </c>
      <c r="T9" s="13"/>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10"/>
      <c r="I15" s="1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68" t="s">
        <v>2</v>
      </c>
      <c r="P16" s="238" t="s">
        <v>108</v>
      </c>
      <c r="Q16" s="238"/>
      <c r="R16" s="238"/>
      <c r="S16" s="238"/>
      <c r="T16" s="207"/>
      <c r="U16" s="207"/>
      <c r="V16" s="207"/>
      <c r="W16" s="69"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68" t="s">
        <v>2</v>
      </c>
      <c r="P17" s="241" t="s">
        <v>109</v>
      </c>
      <c r="Q17" s="241"/>
      <c r="R17" s="241"/>
      <c r="S17" s="241"/>
      <c r="T17" s="207"/>
      <c r="U17" s="207"/>
      <c r="V17" s="207"/>
      <c r="W17" s="69"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0" t="s">
        <v>2</v>
      </c>
      <c r="N18" s="239" t="s">
        <v>72</v>
      </c>
      <c r="O18" s="240"/>
      <c r="P18" s="206" t="s">
        <v>71</v>
      </c>
      <c r="Q18" s="242"/>
      <c r="R18" s="71"/>
      <c r="S18" s="71" t="s">
        <v>68</v>
      </c>
      <c r="T18" s="239" t="s">
        <v>70</v>
      </c>
      <c r="U18" s="239"/>
      <c r="V18" s="73"/>
      <c r="W18" s="72" t="s">
        <v>68</v>
      </c>
      <c r="Z18" s="75" t="str">
        <f>IF(OR(T17="",K18=""),"",IF(T17&lt;=K18,"ok","×"))</f>
        <v/>
      </c>
      <c r="AA18" s="76" t="s">
        <v>110</v>
      </c>
    </row>
    <row r="19" spans="3:27" ht="25.05" customHeight="1" thickBot="1">
      <c r="D19" s="163" t="s">
        <v>33</v>
      </c>
      <c r="E19" s="164"/>
      <c r="F19" s="164"/>
      <c r="G19" s="165"/>
      <c r="H19" s="66"/>
      <c r="I19" s="19" t="s">
        <v>21</v>
      </c>
      <c r="J19" s="67"/>
      <c r="K19" s="19" t="s">
        <v>26</v>
      </c>
      <c r="L19" s="67"/>
      <c r="M19" s="19" t="s">
        <v>27</v>
      </c>
      <c r="N19" s="166" t="s">
        <v>28</v>
      </c>
      <c r="O19" s="166"/>
      <c r="P19" s="67"/>
      <c r="Q19" s="19" t="s">
        <v>21</v>
      </c>
      <c r="R19" s="67"/>
      <c r="S19" s="19" t="s">
        <v>26</v>
      </c>
      <c r="T19" s="67"/>
      <c r="U19" s="19" t="s">
        <v>27</v>
      </c>
      <c r="V19" s="64"/>
      <c r="W19" s="25"/>
      <c r="Z19" s="120" t="str">
        <f>IF(OR(K14="",S14=""),"",IF(J13&lt;304200,"ok","×"))</f>
        <v/>
      </c>
      <c r="AA19" s="76" t="s">
        <v>103</v>
      </c>
    </row>
    <row r="20" spans="3:27" ht="25.05" customHeight="1" thickTop="1" thickBot="1">
      <c r="D20" s="167" t="s">
        <v>35</v>
      </c>
      <c r="E20" s="168"/>
      <c r="F20" s="168"/>
      <c r="G20" s="169"/>
      <c r="H20" s="26"/>
      <c r="I20" s="27" t="s">
        <v>21</v>
      </c>
      <c r="J20" s="65"/>
      <c r="K20" s="27" t="s">
        <v>26</v>
      </c>
      <c r="L20" s="65"/>
      <c r="M20" s="27" t="s">
        <v>27</v>
      </c>
      <c r="N20" s="170" t="s">
        <v>28</v>
      </c>
      <c r="O20" s="170"/>
      <c r="P20" s="65"/>
      <c r="Q20" s="27" t="s">
        <v>21</v>
      </c>
      <c r="R20" s="65"/>
      <c r="S20" s="27" t="s">
        <v>26</v>
      </c>
      <c r="T20" s="65"/>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8">
        <f>ROUNDDOWN(P25*P26/12,0)</f>
        <v>0</v>
      </c>
      <c r="Q27" s="158"/>
      <c r="R27" s="159"/>
      <c r="S27" s="21" t="s">
        <v>2</v>
      </c>
      <c r="T27" s="125">
        <f>SUM(H27,L27,P27)</f>
        <v>0</v>
      </c>
      <c r="U27" s="150"/>
      <c r="V27" s="151"/>
      <c r="W27" s="21" t="s">
        <v>2</v>
      </c>
    </row>
    <row r="28" spans="3:27" ht="25.05" customHeight="1" thickTop="1" thickBot="1">
      <c r="D28" s="141" t="s">
        <v>86</v>
      </c>
      <c r="E28" s="123"/>
      <c r="F28" s="123"/>
      <c r="G28" s="152"/>
      <c r="H28" s="153"/>
      <c r="I28" s="153"/>
      <c r="J28" s="154"/>
      <c r="K28" s="25" t="s">
        <v>2</v>
      </c>
      <c r="L28" s="142"/>
      <c r="M28" s="143"/>
      <c r="N28" s="144"/>
      <c r="O28" s="19" t="s">
        <v>2</v>
      </c>
      <c r="P28" s="153"/>
      <c r="Q28" s="153"/>
      <c r="R28" s="154"/>
      <c r="S28" s="21" t="s">
        <v>2</v>
      </c>
      <c r="T28" s="125">
        <f>SUM(H28,L28,P28)</f>
        <v>0</v>
      </c>
      <c r="U28" s="150"/>
      <c r="V28" s="151"/>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25">
        <f>SUM(H29,L29,P29)</f>
        <v>0</v>
      </c>
      <c r="U29" s="150"/>
      <c r="V29" s="151"/>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40" t="s">
        <v>47</v>
      </c>
      <c r="F34" s="8"/>
      <c r="H34" s="8"/>
      <c r="J34" s="8"/>
      <c r="L34" s="8"/>
      <c r="N34" s="8"/>
      <c r="P34" s="8"/>
      <c r="R34" s="8"/>
      <c r="T34" s="8"/>
      <c r="V34" s="8"/>
    </row>
    <row r="35" spans="3:25" ht="25.05" customHeight="1">
      <c r="C35" s="1"/>
      <c r="D35" s="131" t="s">
        <v>10</v>
      </c>
      <c r="E35" s="134"/>
      <c r="F35" s="134"/>
      <c r="G35" s="22"/>
      <c r="H35" s="131" t="s">
        <v>11</v>
      </c>
      <c r="I35" s="134"/>
      <c r="J35" s="134"/>
      <c r="K35" s="138"/>
      <c r="L35" s="131" t="s">
        <v>12</v>
      </c>
      <c r="M35" s="134"/>
      <c r="N35" s="134"/>
      <c r="O35" s="138"/>
      <c r="P35" s="8"/>
      <c r="R35" s="8"/>
      <c r="T35" s="4"/>
      <c r="V35" s="4"/>
    </row>
    <row r="36" spans="3:25" ht="25.05" customHeight="1">
      <c r="C36" s="1"/>
      <c r="D36" s="125">
        <f>T30</f>
        <v>0</v>
      </c>
      <c r="E36" s="125"/>
      <c r="F36" s="126"/>
      <c r="G36" s="21" t="s">
        <v>2</v>
      </c>
      <c r="H36" s="14">
        <v>10</v>
      </c>
      <c r="I36" s="36" t="s">
        <v>19</v>
      </c>
      <c r="J36" s="139">
        <v>10</v>
      </c>
      <c r="K36" s="140"/>
      <c r="L36" s="125">
        <f>ROUNDDOWN(D36*H36/J36,0)</f>
        <v>0</v>
      </c>
      <c r="M36" s="125"/>
      <c r="N36" s="126"/>
      <c r="O36" s="21" t="s">
        <v>2</v>
      </c>
      <c r="P36" s="8"/>
      <c r="R36" s="8"/>
      <c r="T36" s="8"/>
      <c r="V36" s="8"/>
    </row>
    <row r="37" spans="3:25" ht="25.05" customHeight="1">
      <c r="C37" s="1"/>
      <c r="D37" s="8" t="s">
        <v>52</v>
      </c>
      <c r="F37" s="5"/>
      <c r="H37" s="5"/>
      <c r="J37" s="6"/>
      <c r="L37" s="8"/>
      <c r="N37" s="8"/>
      <c r="P37" s="8"/>
      <c r="R37" s="8"/>
      <c r="T37" s="8"/>
      <c r="V37" s="8"/>
    </row>
    <row r="38" spans="3:25" ht="25.05" customHeight="1">
      <c r="C38" s="1"/>
      <c r="D38" s="40" t="s">
        <v>48</v>
      </c>
      <c r="E38" s="8"/>
      <c r="F38" s="9"/>
      <c r="H38" s="8"/>
      <c r="J38" s="8"/>
      <c r="L38" s="8"/>
      <c r="N38" s="8"/>
      <c r="P38" s="8"/>
      <c r="R38" s="8"/>
      <c r="T38" s="8"/>
      <c r="V38" s="8"/>
    </row>
    <row r="39" spans="3:25" ht="25.05" customHeight="1">
      <c r="C39" s="1"/>
      <c r="D39" s="131" t="s">
        <v>12</v>
      </c>
      <c r="E39" s="134"/>
      <c r="F39" s="134"/>
      <c r="G39" s="135"/>
      <c r="H39" s="131" t="s">
        <v>14</v>
      </c>
      <c r="I39" s="135"/>
      <c r="J39" s="131" t="s">
        <v>13</v>
      </c>
      <c r="K39" s="134"/>
      <c r="L39" s="134"/>
      <c r="M39" s="135"/>
      <c r="N39" s="131" t="s">
        <v>15</v>
      </c>
      <c r="O39" s="134"/>
      <c r="P39" s="134"/>
      <c r="Q39" s="135"/>
      <c r="R39" s="123" t="s">
        <v>16</v>
      </c>
      <c r="S39" s="124"/>
      <c r="T39" s="124"/>
      <c r="U39" s="124"/>
      <c r="V39" s="9"/>
      <c r="W39" s="9"/>
    </row>
    <row r="40" spans="3:25" ht="25.05" customHeight="1">
      <c r="C40" s="1"/>
      <c r="D40" s="125">
        <f>L36</f>
        <v>0</v>
      </c>
      <c r="E40" s="125"/>
      <c r="F40" s="126"/>
      <c r="G40" s="21" t="s">
        <v>2</v>
      </c>
      <c r="H40" s="10" t="str">
        <f>IF(H15="","",H15)</f>
        <v/>
      </c>
      <c r="I40" s="37" t="s">
        <v>23</v>
      </c>
      <c r="J40" s="127">
        <v>839706</v>
      </c>
      <c r="K40" s="127"/>
      <c r="L40" s="128"/>
      <c r="M40" s="21" t="s">
        <v>2</v>
      </c>
      <c r="N40" s="125" t="str">
        <f>IF(H40="","",IF(H40=1,"－　　　　　　",IF(H40=2,"－　　　　　　",IF(H40=4,"－　　　　　　",IF(H40=3,ROUNDDOWN(T27*1/2,0),"－　　　　　　")))))</f>
        <v/>
      </c>
      <c r="O40" s="125"/>
      <c r="P40" s="126"/>
      <c r="Q40" s="21" t="s">
        <v>2</v>
      </c>
      <c r="R40" s="129">
        <f>IF(Y40="不認定",0,IF(D40&lt;L42,D40,L42))</f>
        <v>0</v>
      </c>
      <c r="S40" s="130"/>
      <c r="T40" s="130"/>
      <c r="U40" s="21" t="s">
        <v>2</v>
      </c>
      <c r="V40" s="9"/>
      <c r="W40" s="9"/>
      <c r="Y40" s="2" t="str">
        <f>IF(Z20=1,"不認定","")</f>
        <v/>
      </c>
    </row>
    <row r="41" spans="3:25" ht="25.05" customHeight="1">
      <c r="C41" s="1"/>
      <c r="D41" s="8"/>
      <c r="F41" s="8"/>
      <c r="H41" s="8"/>
      <c r="J41" s="131" t="s">
        <v>20</v>
      </c>
      <c r="K41" s="132"/>
      <c r="L41" s="132"/>
      <c r="M41" s="132"/>
      <c r="N41" s="132"/>
      <c r="O41" s="132"/>
      <c r="P41" s="132"/>
      <c r="Q41" s="133"/>
      <c r="R41" s="8"/>
      <c r="T41" s="8"/>
      <c r="V41" s="8"/>
    </row>
    <row r="42" spans="3:25" ht="25.05" customHeight="1">
      <c r="C42" s="1"/>
      <c r="D42" s="8"/>
      <c r="F42" s="8"/>
      <c r="H42" s="8"/>
      <c r="J42" s="38"/>
      <c r="K42" s="33"/>
      <c r="L42" s="136">
        <f>IF(J40&lt;N40,J40,N40)</f>
        <v>839706</v>
      </c>
      <c r="M42" s="137"/>
      <c r="N42" s="137"/>
      <c r="O42" s="33" t="s">
        <v>2</v>
      </c>
      <c r="P42" s="20"/>
      <c r="Q42" s="21"/>
      <c r="R42" s="8"/>
      <c r="T42" s="8"/>
      <c r="V42" s="8"/>
    </row>
    <row r="43" spans="3:25" ht="25.05" customHeight="1">
      <c r="C43" s="1"/>
      <c r="D43" s="8" t="s">
        <v>51</v>
      </c>
      <c r="F43" s="8"/>
      <c r="H43" s="8"/>
      <c r="J43" s="8"/>
      <c r="L43" s="8"/>
      <c r="N43" s="8"/>
      <c r="P43" s="8"/>
      <c r="R43" s="8"/>
      <c r="T43" s="8"/>
      <c r="V43" s="8"/>
    </row>
    <row r="44" spans="3:25" ht="25.05" customHeight="1">
      <c r="C44" s="1"/>
      <c r="D44" s="8" t="s">
        <v>125</v>
      </c>
      <c r="F44" s="8"/>
      <c r="H44" s="8"/>
      <c r="J44" s="8"/>
      <c r="L44" s="8"/>
      <c r="N44" s="8"/>
      <c r="P44" s="8"/>
      <c r="R44" s="8"/>
      <c r="T44" s="8"/>
      <c r="V44" s="8"/>
    </row>
    <row r="45" spans="3:25" ht="25.05" customHeight="1">
      <c r="C45" s="1"/>
      <c r="D45" s="110" t="s">
        <v>123</v>
      </c>
      <c r="F45" s="5"/>
      <c r="H45" s="8"/>
      <c r="J45" s="8"/>
      <c r="L45" s="8"/>
      <c r="N45" s="8"/>
      <c r="P45" s="8"/>
      <c r="R45" s="8"/>
      <c r="T45" s="8"/>
      <c r="V45" s="8"/>
    </row>
    <row r="46" spans="3:25" ht="25.05" customHeight="1">
      <c r="C46" s="1"/>
      <c r="D46" s="8"/>
      <c r="F46" s="8"/>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43"/>
      <c r="H51" s="43"/>
      <c r="J51" s="43"/>
      <c r="L51" s="43"/>
      <c r="N51" s="43"/>
      <c r="P51" s="44"/>
      <c r="R51" s="44"/>
      <c r="T51" s="44"/>
      <c r="V51" s="44"/>
    </row>
    <row r="52" spans="3:23" s="41" customFormat="1" ht="25.05" hidden="1" customHeight="1">
      <c r="D52" s="121" t="s">
        <v>14</v>
      </c>
      <c r="E52" s="122"/>
      <c r="F52" s="43"/>
      <c r="H52" s="43"/>
      <c r="J52" s="43"/>
      <c r="L52" s="43"/>
      <c r="N52" s="4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4">
    <mergeCell ref="P16:S16"/>
    <mergeCell ref="T16:V16"/>
    <mergeCell ref="H17:K17"/>
    <mergeCell ref="L17:N17"/>
    <mergeCell ref="N18:O18"/>
    <mergeCell ref="P17:S17"/>
    <mergeCell ref="T17:V17"/>
    <mergeCell ref="H18:J18"/>
    <mergeCell ref="K18:L18"/>
    <mergeCell ref="P18:Q18"/>
    <mergeCell ref="T18:U18"/>
    <mergeCell ref="D6:G6"/>
    <mergeCell ref="H6:M6"/>
    <mergeCell ref="N6:Q6"/>
    <mergeCell ref="D7:G7"/>
    <mergeCell ref="H7:I7"/>
    <mergeCell ref="J7:O7"/>
    <mergeCell ref="P7:Q7"/>
    <mergeCell ref="D2:V2"/>
    <mergeCell ref="D5:G5"/>
    <mergeCell ref="H5:K5"/>
    <mergeCell ref="L5:O5"/>
    <mergeCell ref="P5:W5"/>
    <mergeCell ref="D10:G10"/>
    <mergeCell ref="H10:I10"/>
    <mergeCell ref="J10:O10"/>
    <mergeCell ref="P10:Q10"/>
    <mergeCell ref="R10:W10"/>
    <mergeCell ref="R7:W7"/>
    <mergeCell ref="D8:G8"/>
    <mergeCell ref="H8:W8"/>
    <mergeCell ref="D9:G9"/>
    <mergeCell ref="N9:O9"/>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D16:G18"/>
    <mergeCell ref="H16:K16"/>
    <mergeCell ref="L16:N16"/>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P30:R30"/>
    <mergeCell ref="T30:V30"/>
    <mergeCell ref="D29:G29"/>
    <mergeCell ref="H29:J29"/>
    <mergeCell ref="L29:N29"/>
    <mergeCell ref="P29:R29"/>
    <mergeCell ref="T29:V29"/>
    <mergeCell ref="D28:G28"/>
    <mergeCell ref="H28:J28"/>
    <mergeCell ref="L28:N28"/>
    <mergeCell ref="P28:R28"/>
    <mergeCell ref="T28:V28"/>
    <mergeCell ref="D35:F35"/>
    <mergeCell ref="H35:K35"/>
    <mergeCell ref="L35:O35"/>
    <mergeCell ref="D36:F36"/>
    <mergeCell ref="J36:K36"/>
    <mergeCell ref="L36:N36"/>
    <mergeCell ref="D30:G30"/>
    <mergeCell ref="H30:J30"/>
    <mergeCell ref="L30:N30"/>
    <mergeCell ref="D52:E52"/>
    <mergeCell ref="R39:U39"/>
    <mergeCell ref="D40:F40"/>
    <mergeCell ref="J40:L40"/>
    <mergeCell ref="N40:P40"/>
    <mergeCell ref="R40:T40"/>
    <mergeCell ref="J41:Q41"/>
    <mergeCell ref="D39:G39"/>
    <mergeCell ref="H39:I39"/>
    <mergeCell ref="J39:M39"/>
    <mergeCell ref="N39:Q39"/>
    <mergeCell ref="L42:N42"/>
  </mergeCells>
  <phoneticPr fontId="2"/>
  <dataValidations count="2">
    <dataValidation type="list" allowBlank="1" showInputMessage="1" showErrorMessage="1" sqref="H15" xr:uid="{00000000-0002-0000-0200-000000000000}">
      <formula1>$D$53:$D$56</formula1>
    </dataValidation>
    <dataValidation type="list" allowBlank="1" showInputMessage="1" showErrorMessage="1" sqref="T13" xr:uid="{00000000-0002-0000-02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CC"/>
  </sheetPr>
  <dimension ref="C1:AA71"/>
  <sheetViews>
    <sheetView view="pageBreakPreview" topLeftCell="A31" zoomScale="70" zoomScaleNormal="145" zoomScaleSheetLayoutView="70" workbookViewId="0">
      <selection activeCell="D45" sqref="D45"/>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122</v>
      </c>
      <c r="E2" s="228"/>
      <c r="F2" s="228"/>
      <c r="G2" s="228"/>
      <c r="H2" s="228"/>
      <c r="I2" s="228"/>
      <c r="J2" s="228"/>
      <c r="K2" s="228"/>
      <c r="L2" s="228"/>
      <c r="M2" s="228"/>
      <c r="N2" s="228"/>
      <c r="O2" s="228"/>
      <c r="P2" s="228"/>
      <c r="Q2" s="228"/>
      <c r="R2" s="228"/>
      <c r="S2" s="228"/>
      <c r="T2" s="228"/>
      <c r="U2" s="228"/>
      <c r="V2" s="228"/>
    </row>
    <row r="3" spans="3:27" ht="25.05" customHeight="1">
      <c r="C3" s="1"/>
      <c r="D3" s="8"/>
      <c r="F3" s="8"/>
      <c r="H3" s="8"/>
      <c r="J3" s="8"/>
      <c r="L3" s="8"/>
      <c r="N3" s="92" t="s">
        <v>79</v>
      </c>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80</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66"/>
      <c r="S6" s="87" t="s">
        <v>21</v>
      </c>
      <c r="T6" s="83"/>
      <c r="U6" s="87" t="s">
        <v>22</v>
      </c>
      <c r="V6" s="83"/>
      <c r="W6" s="88"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89"/>
      <c r="K9" s="16" t="s">
        <v>26</v>
      </c>
      <c r="L9" s="89"/>
      <c r="M9" s="16" t="s">
        <v>27</v>
      </c>
      <c r="N9" s="221" t="s">
        <v>28</v>
      </c>
      <c r="O9" s="222"/>
      <c r="P9" s="89"/>
      <c r="Q9" s="16" t="s">
        <v>21</v>
      </c>
      <c r="R9" s="89"/>
      <c r="S9" s="16" t="s">
        <v>26</v>
      </c>
      <c r="T9" s="89"/>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264" t="s">
        <v>36</v>
      </c>
      <c r="E15" s="134"/>
      <c r="F15" s="134"/>
      <c r="G15" s="138"/>
      <c r="H15" s="66"/>
      <c r="I15" s="90" t="s">
        <v>23</v>
      </c>
      <c r="J15" s="184" t="s">
        <v>50</v>
      </c>
      <c r="K15" s="184"/>
      <c r="L15" s="184"/>
      <c r="M15" s="184"/>
      <c r="N15" s="184"/>
      <c r="O15" s="184"/>
      <c r="P15" s="184"/>
      <c r="Q15" s="184"/>
      <c r="R15" s="184"/>
      <c r="S15" s="184"/>
      <c r="T15" s="184"/>
      <c r="U15" s="184"/>
      <c r="V15" s="184"/>
      <c r="W15" s="265"/>
      <c r="Z15" s="74" t="s">
        <v>73</v>
      </c>
      <c r="AA15" s="74" t="s">
        <v>75</v>
      </c>
    </row>
    <row r="16" spans="3:27" ht="25.05" customHeight="1">
      <c r="C16" s="1"/>
      <c r="D16" s="196" t="s">
        <v>38</v>
      </c>
      <c r="E16" s="197"/>
      <c r="F16" s="197"/>
      <c r="G16" s="198"/>
      <c r="H16" s="205" t="s">
        <v>66</v>
      </c>
      <c r="I16" s="206"/>
      <c r="J16" s="206"/>
      <c r="K16" s="206"/>
      <c r="L16" s="207"/>
      <c r="M16" s="207"/>
      <c r="N16" s="207"/>
      <c r="O16" s="90" t="s">
        <v>2</v>
      </c>
      <c r="P16" s="238" t="s">
        <v>108</v>
      </c>
      <c r="Q16" s="188"/>
      <c r="R16" s="188"/>
      <c r="S16" s="188"/>
      <c r="T16" s="207"/>
      <c r="U16" s="207"/>
      <c r="V16" s="207"/>
      <c r="W16" s="91"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90" t="s">
        <v>2</v>
      </c>
      <c r="P17" s="241" t="s">
        <v>109</v>
      </c>
      <c r="Q17" s="206"/>
      <c r="R17" s="206"/>
      <c r="S17" s="206"/>
      <c r="T17" s="207"/>
      <c r="U17" s="207"/>
      <c r="V17" s="207"/>
      <c r="W17" s="91"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8" t="s">
        <v>2</v>
      </c>
      <c r="N18" s="239" t="s">
        <v>72</v>
      </c>
      <c r="O18" s="240"/>
      <c r="P18" s="206" t="s">
        <v>71</v>
      </c>
      <c r="Q18" s="242"/>
      <c r="R18" s="77"/>
      <c r="S18" s="77" t="s">
        <v>68</v>
      </c>
      <c r="T18" s="239" t="s">
        <v>70</v>
      </c>
      <c r="U18" s="239"/>
      <c r="V18" s="79"/>
      <c r="W18" s="72" t="s">
        <v>68</v>
      </c>
      <c r="Z18" s="75" t="str">
        <f>IF(OR(T17="",K18=""),"",IF(T17&lt;=K18,"ok","×"))</f>
        <v/>
      </c>
      <c r="AA18" s="76" t="s">
        <v>110</v>
      </c>
    </row>
    <row r="19" spans="3:27" ht="25.05" customHeight="1" thickBot="1">
      <c r="D19" s="163" t="s">
        <v>33</v>
      </c>
      <c r="E19" s="164"/>
      <c r="F19" s="164"/>
      <c r="G19" s="165"/>
      <c r="H19" s="66"/>
      <c r="I19" s="19" t="s">
        <v>21</v>
      </c>
      <c r="J19" s="83"/>
      <c r="K19" s="19" t="s">
        <v>26</v>
      </c>
      <c r="L19" s="83"/>
      <c r="M19" s="19" t="s">
        <v>27</v>
      </c>
      <c r="N19" s="166" t="s">
        <v>28</v>
      </c>
      <c r="O19" s="166"/>
      <c r="P19" s="83"/>
      <c r="Q19" s="19" t="s">
        <v>21</v>
      </c>
      <c r="R19" s="83"/>
      <c r="S19" s="19" t="s">
        <v>26</v>
      </c>
      <c r="T19" s="83"/>
      <c r="U19" s="19" t="s">
        <v>27</v>
      </c>
      <c r="V19" s="81"/>
      <c r="W19" s="25"/>
      <c r="Z19" s="120" t="str">
        <f>IF(OR(K14="",S14=""),"",IF(J13&lt;304200,"ok","×"))</f>
        <v/>
      </c>
      <c r="AA19" s="76" t="s">
        <v>103</v>
      </c>
    </row>
    <row r="20" spans="3:27" ht="25.05" customHeight="1" thickTop="1" thickBot="1">
      <c r="D20" s="167" t="s">
        <v>35</v>
      </c>
      <c r="E20" s="168"/>
      <c r="F20" s="168"/>
      <c r="G20" s="169"/>
      <c r="H20" s="26"/>
      <c r="I20" s="27" t="s">
        <v>21</v>
      </c>
      <c r="J20" s="82"/>
      <c r="K20" s="27" t="s">
        <v>26</v>
      </c>
      <c r="L20" s="82"/>
      <c r="M20" s="27" t="s">
        <v>27</v>
      </c>
      <c r="N20" s="170" t="s">
        <v>28</v>
      </c>
      <c r="O20" s="170"/>
      <c r="P20" s="82"/>
      <c r="Q20" s="27" t="s">
        <v>21</v>
      </c>
      <c r="R20" s="82"/>
      <c r="S20" s="27" t="s">
        <v>26</v>
      </c>
      <c r="T20" s="82"/>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c r="D28" s="123" t="s">
        <v>8</v>
      </c>
      <c r="E28" s="123"/>
      <c r="F28" s="123"/>
      <c r="G28" s="152"/>
      <c r="H28" s="153"/>
      <c r="I28" s="153"/>
      <c r="J28" s="154"/>
      <c r="K28" s="21" t="s">
        <v>2</v>
      </c>
      <c r="L28" s="153"/>
      <c r="M28" s="153"/>
      <c r="N28" s="154"/>
      <c r="O28" s="21" t="s">
        <v>2</v>
      </c>
      <c r="P28" s="153"/>
      <c r="Q28" s="153"/>
      <c r="R28" s="154"/>
      <c r="S28" s="21" t="s">
        <v>2</v>
      </c>
      <c r="T28" s="153"/>
      <c r="U28" s="153"/>
      <c r="V28" s="154"/>
      <c r="W28" s="21" t="s">
        <v>2</v>
      </c>
    </row>
    <row r="29" spans="3:27" ht="25.05" customHeight="1" thickBot="1">
      <c r="D29" s="141" t="s">
        <v>63</v>
      </c>
      <c r="E29" s="123"/>
      <c r="F29" s="123"/>
      <c r="G29" s="124"/>
      <c r="H29" s="148">
        <f>H27</f>
        <v>0</v>
      </c>
      <c r="I29" s="148"/>
      <c r="J29" s="149"/>
      <c r="K29" s="35" t="s">
        <v>2</v>
      </c>
      <c r="L29" s="148">
        <f>L27</f>
        <v>0</v>
      </c>
      <c r="M29" s="148"/>
      <c r="N29" s="149"/>
      <c r="O29" s="35" t="s">
        <v>2</v>
      </c>
      <c r="P29" s="148">
        <f>P27</f>
        <v>0</v>
      </c>
      <c r="Q29" s="148"/>
      <c r="R29" s="149"/>
      <c r="S29" s="35" t="s">
        <v>2</v>
      </c>
      <c r="T29" s="145">
        <f>SUM(H29,L29,P29)</f>
        <v>0</v>
      </c>
      <c r="U29" s="146"/>
      <c r="V29" s="147"/>
      <c r="W29" s="35" t="s">
        <v>2</v>
      </c>
    </row>
    <row r="30" spans="3:27" ht="31.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40" t="s">
        <v>47</v>
      </c>
      <c r="F34" s="8"/>
      <c r="H34" s="8"/>
      <c r="J34" s="8"/>
      <c r="L34" s="8"/>
      <c r="N34" s="8"/>
      <c r="P34" s="57"/>
      <c r="Q34" s="112"/>
      <c r="R34" s="57"/>
      <c r="S34" s="112"/>
      <c r="T34" s="57"/>
      <c r="U34" s="112"/>
      <c r="V34" s="57"/>
    </row>
    <row r="35" spans="3:25" ht="25.05" customHeight="1">
      <c r="C35" s="1"/>
      <c r="D35" s="131" t="s">
        <v>10</v>
      </c>
      <c r="E35" s="134"/>
      <c r="F35" s="134"/>
      <c r="G35" s="80"/>
      <c r="H35" s="131" t="s">
        <v>11</v>
      </c>
      <c r="I35" s="134"/>
      <c r="J35" s="134"/>
      <c r="K35" s="138"/>
      <c r="L35" s="131" t="s">
        <v>12</v>
      </c>
      <c r="M35" s="134"/>
      <c r="N35" s="134"/>
      <c r="O35" s="138"/>
      <c r="P35" s="57"/>
      <c r="Q35" s="112"/>
      <c r="R35" s="113"/>
      <c r="S35" s="113"/>
      <c r="T35" s="113"/>
      <c r="U35" s="113"/>
      <c r="V35" s="111"/>
    </row>
    <row r="36" spans="3:25" ht="25.05" customHeight="1">
      <c r="C36" s="1"/>
      <c r="D36" s="125">
        <f>T30</f>
        <v>0</v>
      </c>
      <c r="E36" s="125"/>
      <c r="F36" s="126"/>
      <c r="G36" s="21" t="s">
        <v>2</v>
      </c>
      <c r="H36" s="86">
        <v>2</v>
      </c>
      <c r="I36" s="84" t="s">
        <v>19</v>
      </c>
      <c r="J36" s="139">
        <v>3</v>
      </c>
      <c r="K36" s="140"/>
      <c r="L36" s="125">
        <f>ROUNDDOWN(D36*H36/J36,0)</f>
        <v>0</v>
      </c>
      <c r="M36" s="125"/>
      <c r="N36" s="126"/>
      <c r="O36" s="21" t="s">
        <v>2</v>
      </c>
      <c r="P36" s="57"/>
      <c r="Q36" s="112"/>
      <c r="R36" s="114"/>
      <c r="S36" s="114"/>
      <c r="T36" s="114"/>
      <c r="U36" s="112"/>
      <c r="V36" s="57"/>
    </row>
    <row r="37" spans="3:25" ht="25.05" customHeight="1">
      <c r="C37" s="1"/>
      <c r="D37" s="8" t="s">
        <v>52</v>
      </c>
      <c r="F37" s="5"/>
      <c r="H37" s="5"/>
      <c r="J37" s="6"/>
      <c r="L37" s="8"/>
      <c r="N37" s="8"/>
      <c r="P37" s="57"/>
      <c r="Q37" s="112"/>
      <c r="R37" s="57"/>
      <c r="S37" s="112"/>
      <c r="T37" s="57"/>
      <c r="U37" s="112"/>
      <c r="V37" s="57"/>
    </row>
    <row r="38" spans="3:25" ht="25.05" customHeight="1">
      <c r="C38" s="1"/>
      <c r="D38" s="40" t="s">
        <v>48</v>
      </c>
      <c r="E38" s="8"/>
      <c r="F38" s="9"/>
      <c r="H38" s="8"/>
      <c r="J38" s="8"/>
      <c r="L38" s="8"/>
      <c r="N38" s="8"/>
      <c r="P38" s="8"/>
      <c r="R38" s="8"/>
      <c r="T38" s="8"/>
      <c r="V38" s="8"/>
    </row>
    <row r="39" spans="3:25" ht="25.05" customHeight="1">
      <c r="C39" s="1"/>
      <c r="D39" s="131" t="s">
        <v>12</v>
      </c>
      <c r="E39" s="134"/>
      <c r="F39" s="134"/>
      <c r="G39" s="135"/>
      <c r="H39" s="131" t="s">
        <v>14</v>
      </c>
      <c r="I39" s="135"/>
      <c r="J39" s="131" t="s">
        <v>13</v>
      </c>
      <c r="K39" s="134"/>
      <c r="L39" s="134"/>
      <c r="M39" s="135"/>
      <c r="N39" s="131" t="s">
        <v>15</v>
      </c>
      <c r="O39" s="134"/>
      <c r="P39" s="134"/>
      <c r="Q39" s="135"/>
      <c r="R39" s="123" t="s">
        <v>16</v>
      </c>
      <c r="S39" s="124"/>
      <c r="T39" s="124"/>
      <c r="U39" s="124"/>
      <c r="V39" s="9"/>
      <c r="W39" s="9"/>
    </row>
    <row r="40" spans="3:25" ht="25.05" customHeight="1">
      <c r="C40" s="1"/>
      <c r="D40" s="125">
        <f>L36</f>
        <v>0</v>
      </c>
      <c r="E40" s="125"/>
      <c r="F40" s="126"/>
      <c r="G40" s="21" t="s">
        <v>2</v>
      </c>
      <c r="H40" s="66" t="str">
        <f>IF(H15="","",H15)</f>
        <v/>
      </c>
      <c r="I40" s="37" t="s">
        <v>23</v>
      </c>
      <c r="J40" s="125">
        <v>559804</v>
      </c>
      <c r="K40" s="125"/>
      <c r="L40" s="126"/>
      <c r="M40" s="21" t="s">
        <v>2</v>
      </c>
      <c r="N40" s="125" t="str">
        <f>IF(H40="","",IF(H40=1,"－　　　　　　",IF(H40=2,"－　　　　　　",IF(H40=4,"－　　　　　　",IF(H40=3,ROUNDDOWN(T27*1/2,0),"－　　　　　　")))))</f>
        <v/>
      </c>
      <c r="O40" s="125"/>
      <c r="P40" s="126"/>
      <c r="Q40" s="21" t="s">
        <v>2</v>
      </c>
      <c r="R40" s="244">
        <f>IF(Y40="不認定",0,IF(D40&lt;L42,D40,L42))</f>
        <v>0</v>
      </c>
      <c r="S40" s="245"/>
      <c r="T40" s="246"/>
      <c r="U40" s="21" t="s">
        <v>2</v>
      </c>
      <c r="V40" s="9"/>
      <c r="W40" s="9"/>
      <c r="Y40" s="2" t="str">
        <f>IF(Z20=1,"不認定","")</f>
        <v/>
      </c>
    </row>
    <row r="41" spans="3:25" ht="25.05" customHeight="1">
      <c r="C41" s="1"/>
      <c r="D41" s="8"/>
      <c r="F41" s="8"/>
      <c r="H41" s="8"/>
      <c r="J41" s="131" t="s">
        <v>20</v>
      </c>
      <c r="K41" s="132"/>
      <c r="L41" s="132"/>
      <c r="M41" s="132"/>
      <c r="N41" s="132"/>
      <c r="O41" s="132"/>
      <c r="P41" s="132"/>
      <c r="Q41" s="133"/>
      <c r="R41" s="8"/>
      <c r="T41" s="8"/>
      <c r="V41" s="8"/>
    </row>
    <row r="42" spans="3:25" ht="25.05" customHeight="1">
      <c r="C42" s="1"/>
      <c r="D42" s="8"/>
      <c r="F42" s="8"/>
      <c r="H42" s="8"/>
      <c r="J42" s="38"/>
      <c r="K42" s="33"/>
      <c r="L42" s="136">
        <f>IF(J40&lt;N40,J40,N40)</f>
        <v>559804</v>
      </c>
      <c r="M42" s="137"/>
      <c r="N42" s="137"/>
      <c r="O42" s="33" t="s">
        <v>2</v>
      </c>
      <c r="P42" s="81"/>
      <c r="Q42" s="21"/>
      <c r="R42" s="8"/>
      <c r="T42" s="8"/>
      <c r="V42" s="8"/>
    </row>
    <row r="43" spans="3:25" ht="25.05" customHeight="1">
      <c r="C43" s="1"/>
      <c r="D43" s="8" t="s">
        <v>51</v>
      </c>
      <c r="F43" s="8"/>
      <c r="H43" s="8"/>
      <c r="J43" s="8"/>
      <c r="L43" s="8"/>
      <c r="N43" s="8"/>
      <c r="P43" s="8"/>
      <c r="R43" s="8"/>
      <c r="T43" s="8"/>
      <c r="V43" s="8"/>
    </row>
    <row r="44" spans="3:25" ht="25.05" customHeight="1">
      <c r="C44" s="1"/>
      <c r="D44" s="8" t="s">
        <v>125</v>
      </c>
      <c r="F44" s="8"/>
      <c r="H44" s="8"/>
      <c r="J44" s="8"/>
      <c r="L44" s="8"/>
      <c r="N44" s="8"/>
      <c r="P44" s="8"/>
      <c r="R44" s="8"/>
      <c r="T44" s="8"/>
      <c r="V44" s="8"/>
    </row>
    <row r="45" spans="3:25" ht="25.05" customHeight="1">
      <c r="C45" s="1"/>
      <c r="D45" s="110" t="s">
        <v>124</v>
      </c>
      <c r="F45" s="5"/>
      <c r="H45" s="8"/>
      <c r="J45" s="8"/>
      <c r="L45" s="8"/>
      <c r="N45" s="8"/>
      <c r="P45" s="8"/>
      <c r="R45" s="8"/>
      <c r="T45" s="8"/>
      <c r="V45" s="8"/>
    </row>
    <row r="46" spans="3:25" ht="25.05" customHeight="1">
      <c r="C46" s="1"/>
      <c r="D46" s="8"/>
      <c r="F46" s="8"/>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85"/>
      <c r="H51" s="85"/>
      <c r="J51" s="85"/>
      <c r="L51" s="85"/>
      <c r="N51" s="85"/>
      <c r="P51" s="44"/>
      <c r="R51" s="44"/>
      <c r="T51" s="44"/>
      <c r="V51" s="44"/>
    </row>
    <row r="52" spans="3:23" s="41" customFormat="1" ht="25.05" hidden="1" customHeight="1">
      <c r="D52" s="121" t="s">
        <v>14</v>
      </c>
      <c r="E52" s="122"/>
      <c r="F52" s="85"/>
      <c r="H52" s="85"/>
      <c r="J52" s="85"/>
      <c r="L52" s="85"/>
      <c r="N52" s="85"/>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4">
    <mergeCell ref="D52:E52"/>
    <mergeCell ref="D40:F40"/>
    <mergeCell ref="J40:L40"/>
    <mergeCell ref="N40:P40"/>
    <mergeCell ref="R40:T40"/>
    <mergeCell ref="J41:Q41"/>
    <mergeCell ref="L42:N42"/>
    <mergeCell ref="R39:U39"/>
    <mergeCell ref="D30:G30"/>
    <mergeCell ref="H30:J30"/>
    <mergeCell ref="L30:N30"/>
    <mergeCell ref="P30:R30"/>
    <mergeCell ref="T30:V30"/>
    <mergeCell ref="D35:F35"/>
    <mergeCell ref="H35:K35"/>
    <mergeCell ref="L35:O35"/>
    <mergeCell ref="D36:F36"/>
    <mergeCell ref="J36:K36"/>
    <mergeCell ref="L36:N36"/>
    <mergeCell ref="D39:G39"/>
    <mergeCell ref="H39:I39"/>
    <mergeCell ref="J39:M39"/>
    <mergeCell ref="N39:Q39"/>
    <mergeCell ref="D26:G26"/>
    <mergeCell ref="T26:W26"/>
    <mergeCell ref="D27:G27"/>
    <mergeCell ref="H27:J27"/>
    <mergeCell ref="L27:N27"/>
    <mergeCell ref="P27:R27"/>
    <mergeCell ref="T27:V27"/>
    <mergeCell ref="D29:G29"/>
    <mergeCell ref="H29:J29"/>
    <mergeCell ref="L29:N29"/>
    <mergeCell ref="P29:R29"/>
    <mergeCell ref="T29:V29"/>
    <mergeCell ref="D28:G28"/>
    <mergeCell ref="H28:J28"/>
    <mergeCell ref="L28:N28"/>
    <mergeCell ref="P28:R28"/>
    <mergeCell ref="T28:V28"/>
    <mergeCell ref="D24:G24"/>
    <mergeCell ref="H24:K24"/>
    <mergeCell ref="L24:O24"/>
    <mergeCell ref="T24:W24"/>
    <mergeCell ref="D25:G25"/>
    <mergeCell ref="H25:J25"/>
    <mergeCell ref="L25:N25"/>
    <mergeCell ref="P25:R25"/>
    <mergeCell ref="T25:V25"/>
    <mergeCell ref="P24:S24"/>
    <mergeCell ref="D19:G19"/>
    <mergeCell ref="N19:O19"/>
    <mergeCell ref="D16:G18"/>
    <mergeCell ref="H16:K16"/>
    <mergeCell ref="L16:N16"/>
    <mergeCell ref="H18:J18"/>
    <mergeCell ref="K18:L18"/>
    <mergeCell ref="N18:O18"/>
    <mergeCell ref="D20:G20"/>
    <mergeCell ref="N20:O20"/>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D13:G14"/>
    <mergeCell ref="H13:I13"/>
    <mergeCell ref="J13:L13"/>
    <mergeCell ref="P13:S13"/>
    <mergeCell ref="H14:J14"/>
    <mergeCell ref="K14:L14"/>
    <mergeCell ref="N14:R14"/>
    <mergeCell ref="S14:T1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s>
  <phoneticPr fontId="2"/>
  <dataValidations count="2">
    <dataValidation type="list" allowBlank="1" showInputMessage="1" showErrorMessage="1" sqref="H15" xr:uid="{00000000-0002-0000-0C00-000000000000}">
      <formula1>$D$53:$D$56</formula1>
    </dataValidation>
    <dataValidation type="list" allowBlank="1" showInputMessage="1" showErrorMessage="1" sqref="T13" xr:uid="{00000000-0002-0000-0C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CC"/>
  </sheetPr>
  <dimension ref="C1:AA71"/>
  <sheetViews>
    <sheetView view="pageBreakPreview" topLeftCell="A31" zoomScale="70" zoomScaleNormal="145" zoomScaleSheetLayoutView="70" workbookViewId="0">
      <selection activeCell="D45" sqref="D45"/>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122</v>
      </c>
      <c r="E2" s="228"/>
      <c r="F2" s="228"/>
      <c r="G2" s="228"/>
      <c r="H2" s="228"/>
      <c r="I2" s="228"/>
      <c r="J2" s="228"/>
      <c r="K2" s="228"/>
      <c r="L2" s="228"/>
      <c r="M2" s="228"/>
      <c r="N2" s="228"/>
      <c r="O2" s="228"/>
      <c r="P2" s="228"/>
      <c r="Q2" s="228"/>
      <c r="R2" s="228"/>
      <c r="S2" s="228"/>
      <c r="T2" s="228"/>
      <c r="U2" s="228"/>
      <c r="V2" s="228"/>
    </row>
    <row r="3" spans="3:27" ht="25.05" customHeight="1">
      <c r="C3" s="1"/>
      <c r="D3" s="8"/>
      <c r="F3" s="8"/>
      <c r="H3" s="8"/>
      <c r="J3" s="8"/>
      <c r="L3" s="8"/>
      <c r="N3" s="92" t="s">
        <v>81</v>
      </c>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82</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66"/>
      <c r="S6" s="87" t="s">
        <v>21</v>
      </c>
      <c r="T6" s="83"/>
      <c r="U6" s="87" t="s">
        <v>22</v>
      </c>
      <c r="V6" s="83"/>
      <c r="W6" s="88"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89"/>
      <c r="K9" s="16" t="s">
        <v>26</v>
      </c>
      <c r="L9" s="89"/>
      <c r="M9" s="16" t="s">
        <v>27</v>
      </c>
      <c r="N9" s="221" t="s">
        <v>28</v>
      </c>
      <c r="O9" s="222"/>
      <c r="P9" s="89"/>
      <c r="Q9" s="16" t="s">
        <v>21</v>
      </c>
      <c r="R9" s="89"/>
      <c r="S9" s="16" t="s">
        <v>26</v>
      </c>
      <c r="T9" s="89"/>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66"/>
      <c r="I15" s="90"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90" t="s">
        <v>2</v>
      </c>
      <c r="P16" s="238" t="s">
        <v>108</v>
      </c>
      <c r="Q16" s="188"/>
      <c r="R16" s="188"/>
      <c r="S16" s="188"/>
      <c r="T16" s="207"/>
      <c r="U16" s="207"/>
      <c r="V16" s="207"/>
      <c r="W16" s="91"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90" t="s">
        <v>2</v>
      </c>
      <c r="P17" s="241" t="s">
        <v>109</v>
      </c>
      <c r="Q17" s="206"/>
      <c r="R17" s="206"/>
      <c r="S17" s="206"/>
      <c r="T17" s="207"/>
      <c r="U17" s="207"/>
      <c r="V17" s="207"/>
      <c r="W17" s="91"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8" t="s">
        <v>2</v>
      </c>
      <c r="N18" s="239" t="s">
        <v>72</v>
      </c>
      <c r="O18" s="240"/>
      <c r="P18" s="206" t="s">
        <v>71</v>
      </c>
      <c r="Q18" s="242"/>
      <c r="R18" s="77"/>
      <c r="S18" s="77" t="s">
        <v>68</v>
      </c>
      <c r="T18" s="239" t="s">
        <v>70</v>
      </c>
      <c r="U18" s="239"/>
      <c r="V18" s="79"/>
      <c r="W18" s="72" t="s">
        <v>68</v>
      </c>
      <c r="Z18" s="75" t="str">
        <f>IF(OR(T17="",K18=""),"",IF(T17&lt;=K18,"ok","×"))</f>
        <v/>
      </c>
      <c r="AA18" s="76" t="s">
        <v>110</v>
      </c>
    </row>
    <row r="19" spans="3:27" ht="25.05" customHeight="1" thickBot="1">
      <c r="D19" s="163" t="s">
        <v>33</v>
      </c>
      <c r="E19" s="164"/>
      <c r="F19" s="164"/>
      <c r="G19" s="165"/>
      <c r="H19" s="66"/>
      <c r="I19" s="19" t="s">
        <v>21</v>
      </c>
      <c r="J19" s="83"/>
      <c r="K19" s="19" t="s">
        <v>26</v>
      </c>
      <c r="L19" s="83"/>
      <c r="M19" s="19" t="s">
        <v>27</v>
      </c>
      <c r="N19" s="166" t="s">
        <v>28</v>
      </c>
      <c r="O19" s="166"/>
      <c r="P19" s="83"/>
      <c r="Q19" s="19" t="s">
        <v>21</v>
      </c>
      <c r="R19" s="83"/>
      <c r="S19" s="19" t="s">
        <v>26</v>
      </c>
      <c r="T19" s="83"/>
      <c r="U19" s="19" t="s">
        <v>27</v>
      </c>
      <c r="V19" s="81"/>
      <c r="W19" s="25"/>
      <c r="Z19" s="120" t="str">
        <f>IF(OR(K14="",S14=""),"",IF(J13&lt;304200,"ok","×"))</f>
        <v/>
      </c>
      <c r="AA19" s="76" t="s">
        <v>103</v>
      </c>
    </row>
    <row r="20" spans="3:27" ht="25.05" customHeight="1" thickTop="1" thickBot="1">
      <c r="D20" s="167" t="s">
        <v>35</v>
      </c>
      <c r="E20" s="168"/>
      <c r="F20" s="168"/>
      <c r="G20" s="169"/>
      <c r="H20" s="26"/>
      <c r="I20" s="27" t="s">
        <v>21</v>
      </c>
      <c r="J20" s="82"/>
      <c r="K20" s="27" t="s">
        <v>26</v>
      </c>
      <c r="L20" s="82"/>
      <c r="M20" s="27" t="s">
        <v>27</v>
      </c>
      <c r="N20" s="170" t="s">
        <v>28</v>
      </c>
      <c r="O20" s="170"/>
      <c r="P20" s="82"/>
      <c r="Q20" s="27" t="s">
        <v>21</v>
      </c>
      <c r="R20" s="82"/>
      <c r="S20" s="27" t="s">
        <v>26</v>
      </c>
      <c r="T20" s="82"/>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c r="D28" s="123" t="s">
        <v>8</v>
      </c>
      <c r="E28" s="123"/>
      <c r="F28" s="123"/>
      <c r="G28" s="152"/>
      <c r="H28" s="153"/>
      <c r="I28" s="153"/>
      <c r="J28" s="154"/>
      <c r="K28" s="21" t="s">
        <v>2</v>
      </c>
      <c r="L28" s="153"/>
      <c r="M28" s="153"/>
      <c r="N28" s="154"/>
      <c r="O28" s="21" t="s">
        <v>2</v>
      </c>
      <c r="P28" s="153"/>
      <c r="Q28" s="153"/>
      <c r="R28" s="154"/>
      <c r="S28" s="21" t="s">
        <v>2</v>
      </c>
      <c r="T28" s="153"/>
      <c r="U28" s="153"/>
      <c r="V28" s="154"/>
      <c r="W28" s="21" t="s">
        <v>2</v>
      </c>
    </row>
    <row r="29" spans="3:27" ht="25.05" customHeight="1" thickBot="1">
      <c r="D29" s="141" t="s">
        <v>63</v>
      </c>
      <c r="E29" s="123"/>
      <c r="F29" s="123"/>
      <c r="G29" s="124"/>
      <c r="H29" s="148">
        <f>H27</f>
        <v>0</v>
      </c>
      <c r="I29" s="148"/>
      <c r="J29" s="149"/>
      <c r="K29" s="35" t="s">
        <v>2</v>
      </c>
      <c r="L29" s="148">
        <f>L27</f>
        <v>0</v>
      </c>
      <c r="M29" s="148"/>
      <c r="N29" s="149"/>
      <c r="O29" s="35" t="s">
        <v>2</v>
      </c>
      <c r="P29" s="148">
        <f>P27</f>
        <v>0</v>
      </c>
      <c r="Q29" s="148"/>
      <c r="R29" s="149"/>
      <c r="S29" s="35" t="s">
        <v>2</v>
      </c>
      <c r="T29" s="145">
        <f>SUM(H29,L29,P29)</f>
        <v>0</v>
      </c>
      <c r="U29" s="146"/>
      <c r="V29" s="147"/>
      <c r="W29" s="35" t="s">
        <v>2</v>
      </c>
    </row>
    <row r="30" spans="3:27" ht="30"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40" t="s">
        <v>47</v>
      </c>
      <c r="F34" s="8"/>
      <c r="H34" s="8"/>
      <c r="J34" s="8"/>
      <c r="L34" s="8"/>
      <c r="N34" s="8"/>
      <c r="P34" s="57"/>
      <c r="Q34" s="112"/>
      <c r="R34" s="57"/>
      <c r="S34" s="112"/>
      <c r="T34" s="57"/>
      <c r="U34" s="112"/>
      <c r="V34" s="57"/>
    </row>
    <row r="35" spans="3:25" ht="25.05" customHeight="1">
      <c r="C35" s="1"/>
      <c r="D35" s="131" t="s">
        <v>10</v>
      </c>
      <c r="E35" s="134"/>
      <c r="F35" s="134"/>
      <c r="G35" s="80"/>
      <c r="H35" s="131" t="s">
        <v>11</v>
      </c>
      <c r="I35" s="134"/>
      <c r="J35" s="134"/>
      <c r="K35" s="138"/>
      <c r="L35" s="131" t="s">
        <v>12</v>
      </c>
      <c r="M35" s="134"/>
      <c r="N35" s="134"/>
      <c r="O35" s="138"/>
      <c r="P35" s="57"/>
      <c r="Q35" s="112"/>
      <c r="R35" s="113"/>
      <c r="S35" s="113"/>
      <c r="T35" s="113"/>
      <c r="U35" s="113"/>
      <c r="V35" s="111"/>
    </row>
    <row r="36" spans="3:25" ht="25.05" customHeight="1">
      <c r="C36" s="1"/>
      <c r="D36" s="125">
        <f>T30</f>
        <v>0</v>
      </c>
      <c r="E36" s="125"/>
      <c r="F36" s="126"/>
      <c r="G36" s="21" t="s">
        <v>2</v>
      </c>
      <c r="H36" s="86">
        <v>2</v>
      </c>
      <c r="I36" s="84" t="s">
        <v>19</v>
      </c>
      <c r="J36" s="139">
        <v>3</v>
      </c>
      <c r="K36" s="140"/>
      <c r="L36" s="125">
        <f>ROUNDDOWN(D36*H36/J36,0)</f>
        <v>0</v>
      </c>
      <c r="M36" s="125"/>
      <c r="N36" s="126"/>
      <c r="O36" s="21" t="s">
        <v>2</v>
      </c>
      <c r="P36" s="57"/>
      <c r="Q36" s="112"/>
      <c r="R36" s="114"/>
      <c r="S36" s="114"/>
      <c r="T36" s="114"/>
      <c r="U36" s="112"/>
      <c r="V36" s="57"/>
    </row>
    <row r="37" spans="3:25" ht="25.05" customHeight="1">
      <c r="C37" s="1"/>
      <c r="D37" s="8" t="s">
        <v>52</v>
      </c>
      <c r="F37" s="5"/>
      <c r="H37" s="5"/>
      <c r="J37" s="6"/>
      <c r="L37" s="8"/>
      <c r="N37" s="8"/>
      <c r="P37" s="57"/>
      <c r="Q37" s="112"/>
      <c r="R37" s="57"/>
      <c r="S37" s="112"/>
      <c r="T37" s="57"/>
      <c r="U37" s="112"/>
      <c r="V37" s="57"/>
    </row>
    <row r="38" spans="3:25" ht="25.05" customHeight="1">
      <c r="C38" s="1"/>
      <c r="D38" s="40" t="s">
        <v>48</v>
      </c>
      <c r="E38" s="8"/>
      <c r="F38" s="9"/>
      <c r="H38" s="8"/>
      <c r="J38" s="8"/>
      <c r="L38" s="8"/>
      <c r="N38" s="8"/>
      <c r="P38" s="8"/>
      <c r="R38" s="8"/>
      <c r="T38" s="8"/>
      <c r="V38" s="8"/>
    </row>
    <row r="39" spans="3:25" ht="25.05" customHeight="1">
      <c r="C39" s="1"/>
      <c r="D39" s="131" t="s">
        <v>12</v>
      </c>
      <c r="E39" s="134"/>
      <c r="F39" s="134"/>
      <c r="G39" s="135"/>
      <c r="H39" s="131" t="s">
        <v>14</v>
      </c>
      <c r="I39" s="135"/>
      <c r="J39" s="131" t="s">
        <v>13</v>
      </c>
      <c r="K39" s="134"/>
      <c r="L39" s="134"/>
      <c r="M39" s="135"/>
      <c r="N39" s="131" t="s">
        <v>15</v>
      </c>
      <c r="O39" s="134"/>
      <c r="P39" s="134"/>
      <c r="Q39" s="135"/>
      <c r="R39" s="123" t="s">
        <v>16</v>
      </c>
      <c r="S39" s="124"/>
      <c r="T39" s="124"/>
      <c r="U39" s="124"/>
      <c r="V39" s="9"/>
      <c r="W39" s="9"/>
    </row>
    <row r="40" spans="3:25" ht="25.05" customHeight="1">
      <c r="C40" s="1"/>
      <c r="D40" s="125">
        <f>L36</f>
        <v>0</v>
      </c>
      <c r="E40" s="125"/>
      <c r="F40" s="126"/>
      <c r="G40" s="21" t="s">
        <v>2</v>
      </c>
      <c r="H40" s="66" t="str">
        <f>IF(H15="","",H15)</f>
        <v/>
      </c>
      <c r="I40" s="37" t="s">
        <v>23</v>
      </c>
      <c r="J40" s="125">
        <v>556643</v>
      </c>
      <c r="K40" s="125"/>
      <c r="L40" s="126"/>
      <c r="M40" s="21" t="s">
        <v>2</v>
      </c>
      <c r="N40" s="125" t="str">
        <f>IF(H40="","",IF(H40=1,"－　　　　　　",IF(H40=2,"－　　　　　　",IF(H40=4,"－　　　　　　",IF(H40=3,ROUNDDOWN(T27*1/2,0),"－　　　　　　")))))</f>
        <v/>
      </c>
      <c r="O40" s="125"/>
      <c r="P40" s="126"/>
      <c r="Q40" s="21" t="s">
        <v>2</v>
      </c>
      <c r="R40" s="244">
        <f>IF(Y40="不認定",0,IF(D40&lt;L42,D40,L42))</f>
        <v>0</v>
      </c>
      <c r="S40" s="245"/>
      <c r="T40" s="246"/>
      <c r="U40" s="21" t="s">
        <v>2</v>
      </c>
      <c r="V40" s="9"/>
      <c r="W40" s="9"/>
      <c r="Y40" s="2" t="str">
        <f>IF(Z20=1,"不認定","")</f>
        <v/>
      </c>
    </row>
    <row r="41" spans="3:25" ht="25.05" customHeight="1">
      <c r="C41" s="1"/>
      <c r="D41" s="8"/>
      <c r="F41" s="8"/>
      <c r="H41" s="8"/>
      <c r="J41" s="131" t="s">
        <v>20</v>
      </c>
      <c r="K41" s="132"/>
      <c r="L41" s="132"/>
      <c r="M41" s="132"/>
      <c r="N41" s="132"/>
      <c r="O41" s="132"/>
      <c r="P41" s="132"/>
      <c r="Q41" s="133"/>
      <c r="R41" s="8"/>
      <c r="T41" s="8"/>
      <c r="V41" s="8"/>
    </row>
    <row r="42" spans="3:25" ht="25.05" customHeight="1">
      <c r="C42" s="1"/>
      <c r="D42" s="8"/>
      <c r="F42" s="8"/>
      <c r="H42" s="8"/>
      <c r="J42" s="38"/>
      <c r="K42" s="33"/>
      <c r="L42" s="136">
        <f>IF(J40&lt;N40,J40,N40)</f>
        <v>556643</v>
      </c>
      <c r="M42" s="137"/>
      <c r="N42" s="137"/>
      <c r="O42" s="33" t="s">
        <v>2</v>
      </c>
      <c r="P42" s="81"/>
      <c r="Q42" s="21"/>
      <c r="R42" s="8"/>
      <c r="T42" s="8"/>
      <c r="V42" s="8"/>
    </row>
    <row r="43" spans="3:25" ht="25.05" customHeight="1">
      <c r="C43" s="1"/>
      <c r="D43" s="8" t="s">
        <v>51</v>
      </c>
      <c r="F43" s="8"/>
      <c r="H43" s="8"/>
      <c r="J43" s="8"/>
      <c r="L43" s="8"/>
      <c r="N43" s="8"/>
      <c r="P43" s="8"/>
      <c r="R43" s="8"/>
      <c r="T43" s="8"/>
      <c r="V43" s="8"/>
    </row>
    <row r="44" spans="3:25" ht="25.05" customHeight="1">
      <c r="C44" s="1"/>
      <c r="D44" s="8" t="s">
        <v>125</v>
      </c>
      <c r="F44" s="8"/>
      <c r="H44" s="8"/>
      <c r="J44" s="8"/>
      <c r="L44" s="8"/>
      <c r="N44" s="8"/>
      <c r="P44" s="8"/>
      <c r="R44" s="8"/>
      <c r="T44" s="8"/>
      <c r="V44" s="8"/>
    </row>
    <row r="45" spans="3:25" ht="25.05" customHeight="1">
      <c r="C45" s="1"/>
      <c r="D45" s="110" t="s">
        <v>124</v>
      </c>
      <c r="F45" s="5"/>
      <c r="H45" s="8"/>
      <c r="J45" s="8"/>
      <c r="L45" s="8"/>
      <c r="N45" s="8"/>
      <c r="P45" s="8"/>
      <c r="R45" s="8"/>
      <c r="T45" s="8"/>
      <c r="V45" s="8"/>
    </row>
    <row r="46" spans="3:25" ht="25.05" customHeight="1">
      <c r="C46" s="1"/>
      <c r="D46" s="8"/>
      <c r="F46" s="8"/>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85"/>
      <c r="H51" s="85"/>
      <c r="J51" s="85"/>
      <c r="L51" s="85"/>
      <c r="N51" s="85"/>
      <c r="P51" s="44"/>
      <c r="R51" s="44"/>
      <c r="T51" s="44"/>
      <c r="V51" s="44"/>
    </row>
    <row r="52" spans="3:23" s="41" customFormat="1" ht="25.05" hidden="1" customHeight="1">
      <c r="D52" s="121" t="s">
        <v>14</v>
      </c>
      <c r="E52" s="122"/>
      <c r="F52" s="85"/>
      <c r="H52" s="85"/>
      <c r="J52" s="85"/>
      <c r="L52" s="85"/>
      <c r="N52" s="85"/>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4">
    <mergeCell ref="D52:E52"/>
    <mergeCell ref="D40:F40"/>
    <mergeCell ref="J40:L40"/>
    <mergeCell ref="N40:P40"/>
    <mergeCell ref="R40:T40"/>
    <mergeCell ref="J41:Q41"/>
    <mergeCell ref="L42:N42"/>
    <mergeCell ref="R39:U39"/>
    <mergeCell ref="D30:G30"/>
    <mergeCell ref="H30:J30"/>
    <mergeCell ref="L30:N30"/>
    <mergeCell ref="P30:R30"/>
    <mergeCell ref="T30:V30"/>
    <mergeCell ref="D35:F35"/>
    <mergeCell ref="H35:K35"/>
    <mergeCell ref="L35:O35"/>
    <mergeCell ref="D36:F36"/>
    <mergeCell ref="J36:K36"/>
    <mergeCell ref="L36:N36"/>
    <mergeCell ref="D39:G39"/>
    <mergeCell ref="H39:I39"/>
    <mergeCell ref="J39:M39"/>
    <mergeCell ref="N39:Q39"/>
    <mergeCell ref="D26:G26"/>
    <mergeCell ref="T26:W26"/>
    <mergeCell ref="D27:G27"/>
    <mergeCell ref="H27:J27"/>
    <mergeCell ref="L27:N27"/>
    <mergeCell ref="P27:R27"/>
    <mergeCell ref="T27:V27"/>
    <mergeCell ref="D29:G29"/>
    <mergeCell ref="H29:J29"/>
    <mergeCell ref="L29:N29"/>
    <mergeCell ref="P29:R29"/>
    <mergeCell ref="T29:V29"/>
    <mergeCell ref="D28:G28"/>
    <mergeCell ref="H28:J28"/>
    <mergeCell ref="L28:N28"/>
    <mergeCell ref="P28:R28"/>
    <mergeCell ref="T28:V28"/>
    <mergeCell ref="D24:G24"/>
    <mergeCell ref="H24:K24"/>
    <mergeCell ref="L24:O24"/>
    <mergeCell ref="T24:W24"/>
    <mergeCell ref="D25:G25"/>
    <mergeCell ref="H25:J25"/>
    <mergeCell ref="L25:N25"/>
    <mergeCell ref="P25:R25"/>
    <mergeCell ref="T25:V25"/>
    <mergeCell ref="P24:S24"/>
    <mergeCell ref="D19:G19"/>
    <mergeCell ref="N19:O19"/>
    <mergeCell ref="D16:G18"/>
    <mergeCell ref="H16:K16"/>
    <mergeCell ref="L16:N16"/>
    <mergeCell ref="H18:J18"/>
    <mergeCell ref="K18:L18"/>
    <mergeCell ref="N18:O18"/>
    <mergeCell ref="D20:G20"/>
    <mergeCell ref="N20:O20"/>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D13:G14"/>
    <mergeCell ref="H13:I13"/>
    <mergeCell ref="J13:L13"/>
    <mergeCell ref="P13:S13"/>
    <mergeCell ref="H14:J14"/>
    <mergeCell ref="K14:L14"/>
    <mergeCell ref="N14:R14"/>
    <mergeCell ref="S14:T1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s>
  <phoneticPr fontId="2"/>
  <dataValidations count="2">
    <dataValidation type="list" allowBlank="1" showInputMessage="1" showErrorMessage="1" sqref="H15" xr:uid="{00000000-0002-0000-0D00-000000000000}">
      <formula1>$D$53:$D$56</formula1>
    </dataValidation>
    <dataValidation type="list" allowBlank="1" showInputMessage="1" showErrorMessage="1" sqref="T13" xr:uid="{00000000-0002-0000-0D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00CC"/>
  </sheetPr>
  <dimension ref="C1:AA70"/>
  <sheetViews>
    <sheetView tabSelected="1" view="pageBreakPreview" topLeftCell="A25" zoomScale="70" zoomScaleNormal="145" zoomScaleSheetLayoutView="70" workbookViewId="0">
      <selection activeCell="D45" sqref="D45"/>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122</v>
      </c>
      <c r="E2" s="228"/>
      <c r="F2" s="228"/>
      <c r="G2" s="228"/>
      <c r="H2" s="228"/>
      <c r="I2" s="228"/>
      <c r="J2" s="228"/>
      <c r="K2" s="228"/>
      <c r="L2" s="228"/>
      <c r="M2" s="228"/>
      <c r="N2" s="228"/>
      <c r="O2" s="228"/>
      <c r="P2" s="228"/>
      <c r="Q2" s="228"/>
      <c r="R2" s="228"/>
      <c r="S2" s="228"/>
      <c r="T2" s="228"/>
      <c r="U2" s="228"/>
      <c r="V2" s="228"/>
    </row>
    <row r="3" spans="3:27" ht="25.05" customHeight="1">
      <c r="C3" s="1"/>
      <c r="D3" s="8"/>
      <c r="F3" s="8"/>
      <c r="H3" s="8"/>
      <c r="J3" s="8"/>
      <c r="L3" s="8"/>
      <c r="N3" s="92" t="s">
        <v>83</v>
      </c>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84</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66"/>
      <c r="S6" s="87" t="s">
        <v>21</v>
      </c>
      <c r="T6" s="83"/>
      <c r="U6" s="87" t="s">
        <v>22</v>
      </c>
      <c r="V6" s="83"/>
      <c r="W6" s="88"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89"/>
      <c r="K9" s="16" t="s">
        <v>26</v>
      </c>
      <c r="L9" s="89"/>
      <c r="M9" s="16" t="s">
        <v>27</v>
      </c>
      <c r="N9" s="221" t="s">
        <v>28</v>
      </c>
      <c r="O9" s="222"/>
      <c r="P9" s="89"/>
      <c r="Q9" s="16" t="s">
        <v>21</v>
      </c>
      <c r="R9" s="89"/>
      <c r="S9" s="16" t="s">
        <v>26</v>
      </c>
      <c r="T9" s="89"/>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66"/>
      <c r="I15" s="90"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90" t="s">
        <v>2</v>
      </c>
      <c r="P16" s="238" t="s">
        <v>108</v>
      </c>
      <c r="Q16" s="188"/>
      <c r="R16" s="188"/>
      <c r="S16" s="188"/>
      <c r="T16" s="207"/>
      <c r="U16" s="207"/>
      <c r="V16" s="207"/>
      <c r="W16" s="91"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90" t="s">
        <v>2</v>
      </c>
      <c r="P17" s="241" t="s">
        <v>109</v>
      </c>
      <c r="Q17" s="206"/>
      <c r="R17" s="206"/>
      <c r="S17" s="206"/>
      <c r="T17" s="207"/>
      <c r="U17" s="207"/>
      <c r="V17" s="207"/>
      <c r="W17" s="91"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8" t="s">
        <v>2</v>
      </c>
      <c r="N18" s="239" t="s">
        <v>72</v>
      </c>
      <c r="O18" s="240"/>
      <c r="P18" s="206" t="s">
        <v>71</v>
      </c>
      <c r="Q18" s="242"/>
      <c r="R18" s="77"/>
      <c r="S18" s="77" t="s">
        <v>68</v>
      </c>
      <c r="T18" s="239" t="s">
        <v>70</v>
      </c>
      <c r="U18" s="239"/>
      <c r="V18" s="79"/>
      <c r="W18" s="72" t="s">
        <v>68</v>
      </c>
      <c r="Z18" s="75" t="str">
        <f>IF(OR(T17="",K18=""),"",IF(T17&lt;=K18,"ok","×"))</f>
        <v/>
      </c>
      <c r="AA18" s="76" t="s">
        <v>110</v>
      </c>
    </row>
    <row r="19" spans="3:27" ht="25.05" customHeight="1" thickBot="1">
      <c r="D19" s="183" t="s">
        <v>33</v>
      </c>
      <c r="E19" s="123"/>
      <c r="F19" s="123"/>
      <c r="G19" s="124"/>
      <c r="H19" s="66"/>
      <c r="I19" s="19" t="s">
        <v>21</v>
      </c>
      <c r="J19" s="83"/>
      <c r="K19" s="19" t="s">
        <v>26</v>
      </c>
      <c r="L19" s="83"/>
      <c r="M19" s="19" t="s">
        <v>27</v>
      </c>
      <c r="N19" s="188" t="s">
        <v>28</v>
      </c>
      <c r="O19" s="247"/>
      <c r="P19" s="83"/>
      <c r="Q19" s="19" t="s">
        <v>21</v>
      </c>
      <c r="R19" s="83"/>
      <c r="S19" s="19" t="s">
        <v>26</v>
      </c>
      <c r="T19" s="83"/>
      <c r="U19" s="19" t="s">
        <v>27</v>
      </c>
      <c r="V19" s="81"/>
      <c r="W19" s="25"/>
      <c r="Z19" s="75" t="str">
        <f>IF(OR(K14="",S14=""),"",IF(J13&lt;304200,"ok","×"))</f>
        <v/>
      </c>
      <c r="AA19" s="76" t="s">
        <v>103</v>
      </c>
    </row>
    <row r="20" spans="3:27" ht="25.05" customHeight="1" thickTop="1" thickBot="1">
      <c r="D20" s="248" t="s">
        <v>35</v>
      </c>
      <c r="E20" s="249"/>
      <c r="F20" s="249"/>
      <c r="G20" s="250"/>
      <c r="H20" s="26"/>
      <c r="I20" s="27" t="s">
        <v>21</v>
      </c>
      <c r="J20" s="82"/>
      <c r="K20" s="27" t="s">
        <v>26</v>
      </c>
      <c r="L20" s="82"/>
      <c r="M20" s="27" t="s">
        <v>27</v>
      </c>
      <c r="N20" s="170" t="s">
        <v>28</v>
      </c>
      <c r="O20" s="251"/>
      <c r="P20" s="82"/>
      <c r="Q20" s="27" t="s">
        <v>21</v>
      </c>
      <c r="R20" s="82"/>
      <c r="S20" s="27" t="s">
        <v>26</v>
      </c>
      <c r="T20" s="82"/>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23" t="s">
        <v>77</v>
      </c>
      <c r="E28" s="123"/>
      <c r="F28" s="123"/>
      <c r="G28" s="152"/>
      <c r="H28" s="142"/>
      <c r="I28" s="143"/>
      <c r="J28" s="144"/>
      <c r="K28" s="21" t="s">
        <v>2</v>
      </c>
      <c r="L28" s="142"/>
      <c r="M28" s="143"/>
      <c r="N28" s="144"/>
      <c r="O28" s="21" t="s">
        <v>2</v>
      </c>
      <c r="P28" s="142"/>
      <c r="Q28" s="143"/>
      <c r="R28" s="144"/>
      <c r="S28" s="21" t="s">
        <v>2</v>
      </c>
      <c r="T28" s="158">
        <f>SUM(H28,L28,P28)</f>
        <v>0</v>
      </c>
      <c r="U28" s="261"/>
      <c r="V28" s="262"/>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25">
        <f>SUM(H29,L29,P29)</f>
        <v>0</v>
      </c>
      <c r="U29" s="150"/>
      <c r="V29" s="151"/>
      <c r="W29" s="35" t="s">
        <v>2</v>
      </c>
    </row>
    <row r="30" spans="3:27" ht="34.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85</v>
      </c>
      <c r="F33" s="8"/>
      <c r="H33" s="8"/>
      <c r="J33" s="8"/>
      <c r="L33" s="8"/>
      <c r="N33" s="8"/>
      <c r="P33" s="8"/>
      <c r="R33" s="8"/>
      <c r="T33" s="8"/>
      <c r="V33" s="8"/>
    </row>
    <row r="34" spans="3:25" ht="25.05" customHeight="1">
      <c r="D34" s="8" t="s">
        <v>43</v>
      </c>
      <c r="F34" s="8"/>
      <c r="H34" s="8"/>
      <c r="J34" s="8"/>
      <c r="L34" s="8"/>
      <c r="N34" s="8"/>
      <c r="P34" s="57"/>
      <c r="Q34" s="112"/>
      <c r="R34" s="57"/>
      <c r="S34" s="112"/>
      <c r="T34" s="57"/>
      <c r="U34" s="112"/>
      <c r="V34" s="57"/>
    </row>
    <row r="35" spans="3:25" ht="25.05" customHeight="1">
      <c r="D35" s="40" t="s">
        <v>47</v>
      </c>
      <c r="F35" s="8"/>
      <c r="H35" s="8"/>
      <c r="J35" s="8"/>
      <c r="L35" s="8"/>
      <c r="N35" s="8"/>
      <c r="P35" s="57"/>
      <c r="Q35" s="112"/>
      <c r="R35" s="114"/>
      <c r="S35" s="63"/>
      <c r="T35" s="114"/>
      <c r="U35" s="63"/>
      <c r="V35" s="57"/>
    </row>
    <row r="36" spans="3:25" ht="25.05" customHeight="1">
      <c r="C36" s="1"/>
      <c r="D36" s="131" t="s">
        <v>10</v>
      </c>
      <c r="E36" s="134"/>
      <c r="F36" s="134"/>
      <c r="G36" s="80"/>
      <c r="H36" s="131" t="s">
        <v>11</v>
      </c>
      <c r="I36" s="134"/>
      <c r="J36" s="134"/>
      <c r="K36" s="138"/>
      <c r="L36" s="131" t="s">
        <v>12</v>
      </c>
      <c r="M36" s="134"/>
      <c r="N36" s="134"/>
      <c r="O36" s="138"/>
      <c r="P36" s="57"/>
      <c r="Q36" s="112"/>
      <c r="R36" s="113"/>
      <c r="S36" s="113"/>
      <c r="T36" s="113"/>
      <c r="U36" s="115"/>
      <c r="V36" s="111"/>
    </row>
    <row r="37" spans="3:25" ht="25.05" customHeight="1">
      <c r="C37" s="1"/>
      <c r="D37" s="125">
        <f>T30</f>
        <v>0</v>
      </c>
      <c r="E37" s="125"/>
      <c r="F37" s="126"/>
      <c r="G37" s="21" t="s">
        <v>2</v>
      </c>
      <c r="H37" s="86">
        <v>2</v>
      </c>
      <c r="I37" s="84" t="s">
        <v>19</v>
      </c>
      <c r="J37" s="139">
        <v>3</v>
      </c>
      <c r="K37" s="140"/>
      <c r="L37" s="125">
        <f>ROUNDDOWN(D37*H37/J37,0)</f>
        <v>0</v>
      </c>
      <c r="M37" s="125"/>
      <c r="N37" s="126"/>
      <c r="O37" s="21" t="s">
        <v>2</v>
      </c>
      <c r="P37" s="57"/>
      <c r="Q37" s="112"/>
      <c r="R37" s="116"/>
      <c r="S37" s="116"/>
      <c r="T37" s="116"/>
      <c r="U37" s="112"/>
      <c r="V37" s="57"/>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66" t="str">
        <f>IF(H15="","",H15)</f>
        <v/>
      </c>
      <c r="I41" s="37" t="s">
        <v>23</v>
      </c>
      <c r="J41" s="125">
        <v>520307</v>
      </c>
      <c r="K41" s="125"/>
      <c r="L41" s="126"/>
      <c r="M41" s="21" t="s">
        <v>2</v>
      </c>
      <c r="N41" s="125" t="str">
        <f>IF(H41="","",IF(H41=1,"－　　　　　　",IF(H41=2,"－　　　　　　",IF(H41=4,"－　　　　　　",IF(H41=3,ROUNDDOWN(T27*1/2,0),"－　　　　　　")))))</f>
        <v/>
      </c>
      <c r="O41" s="125"/>
      <c r="P41" s="126"/>
      <c r="Q41" s="21" t="s">
        <v>2</v>
      </c>
      <c r="R41" s="244">
        <f>IF(Y40="不認定",0,IF(D40&lt;L42,D40,L42))</f>
        <v>0</v>
      </c>
      <c r="S41" s="245"/>
      <c r="T41" s="246"/>
      <c r="U41" s="21" t="s">
        <v>2</v>
      </c>
      <c r="V41" s="9"/>
      <c r="W41" s="9"/>
      <c r="Y41" s="2" t="str">
        <f>IF(Z20=1,"不認定","")</f>
        <v/>
      </c>
    </row>
    <row r="42" spans="3:25" ht="25.05" customHeight="1">
      <c r="C42" s="1"/>
      <c r="D42" s="8"/>
      <c r="F42" s="8"/>
      <c r="H42" s="8"/>
      <c r="J42" s="131" t="s">
        <v>20</v>
      </c>
      <c r="K42" s="132"/>
      <c r="L42" s="132"/>
      <c r="M42" s="132"/>
      <c r="N42" s="132"/>
      <c r="O42" s="132"/>
      <c r="P42" s="132"/>
      <c r="Q42" s="133"/>
      <c r="R42" s="8"/>
      <c r="T42" s="8"/>
      <c r="V42" s="8"/>
    </row>
    <row r="43" spans="3:25" ht="25.05" customHeight="1">
      <c r="C43" s="1"/>
      <c r="D43" s="8"/>
      <c r="F43" s="8"/>
      <c r="H43" s="8"/>
      <c r="J43" s="38"/>
      <c r="K43" s="33"/>
      <c r="L43" s="136">
        <f>IF(J41&lt;N41,J41,N41)</f>
        <v>520307</v>
      </c>
      <c r="M43" s="137"/>
      <c r="N43" s="137"/>
      <c r="O43" s="33" t="s">
        <v>2</v>
      </c>
      <c r="P43" s="81"/>
      <c r="Q43" s="21"/>
      <c r="R43" s="8"/>
      <c r="S43" s="93"/>
      <c r="T43" s="8"/>
      <c r="V43" s="8"/>
    </row>
    <row r="44" spans="3:25" ht="25.05" customHeight="1">
      <c r="C44" s="1"/>
      <c r="D44" s="8" t="s">
        <v>125</v>
      </c>
      <c r="F44" s="8"/>
      <c r="H44" s="8"/>
      <c r="J44" s="8"/>
      <c r="L44" s="8"/>
      <c r="N44" s="8"/>
      <c r="P44" s="8"/>
      <c r="R44" s="8"/>
      <c r="T44" s="8"/>
      <c r="V44" s="8"/>
    </row>
    <row r="45" spans="3:25" ht="25.05" customHeight="1">
      <c r="C45" s="1"/>
      <c r="D45" s="110" t="s">
        <v>124</v>
      </c>
      <c r="F45" s="8"/>
      <c r="H45" s="8"/>
      <c r="J45" s="8"/>
      <c r="L45" s="8"/>
      <c r="N45" s="8"/>
      <c r="P45" s="8"/>
      <c r="R45" s="8"/>
      <c r="T45" s="8"/>
      <c r="V45" s="8"/>
    </row>
    <row r="46" spans="3:25" ht="20.100000000000001" customHeight="1">
      <c r="C46" s="1"/>
      <c r="D46" s="8"/>
      <c r="F46" s="8"/>
      <c r="H46" s="8"/>
      <c r="J46" s="8"/>
      <c r="L46" s="8"/>
      <c r="N46" s="8"/>
      <c r="P46" s="8"/>
      <c r="R46" s="8"/>
      <c r="T46" s="7"/>
      <c r="V46" s="7"/>
    </row>
    <row r="47" spans="3:25" ht="11.1" customHeight="1">
      <c r="D47" s="8"/>
      <c r="F47" s="8"/>
      <c r="H47" s="8"/>
      <c r="J47" s="8"/>
      <c r="L47" s="8"/>
      <c r="N47" s="8"/>
      <c r="P47" s="8"/>
      <c r="R47" s="8"/>
      <c r="T47" s="8"/>
      <c r="V47" s="8"/>
    </row>
    <row r="48" spans="3:25" s="1" customFormat="1" ht="20.100000000000001" customHeight="1">
      <c r="D48" s="5"/>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41" customFormat="1" ht="20.100000000000001" customHeight="1">
      <c r="D50" s="42"/>
      <c r="F50" s="85"/>
      <c r="H50" s="85"/>
      <c r="J50" s="85"/>
      <c r="L50" s="85"/>
      <c r="N50" s="85"/>
      <c r="P50" s="44"/>
      <c r="R50" s="44"/>
      <c r="T50" s="44"/>
      <c r="V50" s="44"/>
    </row>
    <row r="51" spans="3:23" s="41" customFormat="1" ht="25.05" hidden="1" customHeight="1">
      <c r="D51" s="121" t="s">
        <v>14</v>
      </c>
      <c r="E51" s="122"/>
      <c r="F51" s="85"/>
      <c r="H51" s="85"/>
      <c r="J51" s="85"/>
      <c r="L51" s="85"/>
      <c r="N51" s="85"/>
      <c r="P51" s="45"/>
      <c r="R51" s="45"/>
      <c r="T51" s="45"/>
      <c r="V51" s="45"/>
    </row>
    <row r="52" spans="3:23" s="41" customFormat="1" ht="25.05" hidden="1" customHeight="1">
      <c r="D52" s="54">
        <v>1</v>
      </c>
      <c r="E52" s="49" t="s">
        <v>23</v>
      </c>
      <c r="F52" s="48"/>
      <c r="G52" s="49"/>
      <c r="H52" s="48"/>
      <c r="I52" s="49"/>
      <c r="J52" s="48"/>
      <c r="K52" s="49"/>
      <c r="L52" s="48"/>
      <c r="M52" s="49"/>
      <c r="N52" s="48"/>
      <c r="O52" s="49"/>
      <c r="P52" s="48"/>
      <c r="Q52" s="49"/>
      <c r="R52" s="48"/>
      <c r="S52" s="49"/>
      <c r="T52" s="48"/>
      <c r="U52" s="49"/>
      <c r="V52" s="48"/>
      <c r="W52" s="49"/>
    </row>
    <row r="53" spans="3:23" s="41" customFormat="1" ht="25.05" hidden="1" customHeight="1">
      <c r="C53" s="46"/>
      <c r="D53" s="55">
        <v>2</v>
      </c>
      <c r="E53" s="49" t="s">
        <v>23</v>
      </c>
      <c r="F53" s="47"/>
      <c r="G53" s="49"/>
      <c r="H53" s="47"/>
      <c r="I53" s="49"/>
      <c r="J53" s="47"/>
      <c r="K53" s="49"/>
      <c r="L53" s="47"/>
      <c r="M53" s="49"/>
      <c r="N53" s="47"/>
      <c r="O53" s="49"/>
      <c r="P53" s="47"/>
      <c r="Q53" s="49"/>
      <c r="R53" s="47"/>
      <c r="S53" s="49"/>
      <c r="T53" s="47"/>
      <c r="U53" s="49"/>
      <c r="V53" s="47"/>
      <c r="W53" s="49"/>
    </row>
    <row r="54" spans="3:23" s="1" customFormat="1" ht="25.05" hidden="1" customHeight="1">
      <c r="D54" s="56">
        <v>3</v>
      </c>
      <c r="E54" s="51" t="s">
        <v>23</v>
      </c>
      <c r="F54" s="50"/>
      <c r="G54" s="50"/>
      <c r="H54" s="50"/>
      <c r="I54" s="50"/>
      <c r="J54" s="50"/>
      <c r="K54" s="50"/>
      <c r="L54" s="50"/>
      <c r="M54" s="50"/>
      <c r="N54" s="50"/>
      <c r="O54" s="50"/>
      <c r="P54" s="50"/>
      <c r="Q54" s="50"/>
      <c r="R54" s="50"/>
      <c r="S54" s="50"/>
      <c r="T54" s="50"/>
      <c r="U54" s="50"/>
      <c r="V54" s="50"/>
      <c r="W54" s="50"/>
    </row>
    <row r="55" spans="3:23" s="1" customFormat="1" ht="25.05" hidden="1" customHeight="1">
      <c r="D55" s="56">
        <v>4</v>
      </c>
      <c r="E55" s="52" t="s">
        <v>23</v>
      </c>
      <c r="F55" s="53"/>
      <c r="G55" s="52"/>
      <c r="H55" s="53"/>
      <c r="I55" s="52"/>
      <c r="J55" s="53"/>
      <c r="K55" s="52"/>
      <c r="L55" s="53"/>
      <c r="M55" s="52"/>
      <c r="N55" s="53"/>
      <c r="O55" s="52"/>
      <c r="P55" s="53"/>
      <c r="Q55" s="52"/>
      <c r="R55" s="53"/>
      <c r="S55" s="52"/>
      <c r="T55" s="53"/>
      <c r="U55" s="52"/>
      <c r="V55" s="53"/>
      <c r="W55" s="52"/>
    </row>
    <row r="56" spans="3:23" ht="20.100000000000001" customHeight="1"/>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04">
    <mergeCell ref="D37:F37"/>
    <mergeCell ref="J37:K37"/>
    <mergeCell ref="L37:N37"/>
    <mergeCell ref="D36:F36"/>
    <mergeCell ref="H36:K36"/>
    <mergeCell ref="L36:O36"/>
    <mergeCell ref="D51:E51"/>
    <mergeCell ref="R40:U40"/>
    <mergeCell ref="D41:F41"/>
    <mergeCell ref="J41:L41"/>
    <mergeCell ref="N41:P41"/>
    <mergeCell ref="R41:T41"/>
    <mergeCell ref="J42:Q42"/>
    <mergeCell ref="D40:G40"/>
    <mergeCell ref="H40:I40"/>
    <mergeCell ref="J40:M40"/>
    <mergeCell ref="N40:Q40"/>
    <mergeCell ref="L43:N43"/>
    <mergeCell ref="D29:G29"/>
    <mergeCell ref="H29:J29"/>
    <mergeCell ref="L29:N29"/>
    <mergeCell ref="P29:R29"/>
    <mergeCell ref="T29:V29"/>
    <mergeCell ref="D28:G28"/>
    <mergeCell ref="H28:J28"/>
    <mergeCell ref="L28:N28"/>
    <mergeCell ref="D30:G30"/>
    <mergeCell ref="H30:J30"/>
    <mergeCell ref="L30:N30"/>
    <mergeCell ref="P30:R30"/>
    <mergeCell ref="T30:V30"/>
    <mergeCell ref="D26:G26"/>
    <mergeCell ref="T26:W26"/>
    <mergeCell ref="D27:G27"/>
    <mergeCell ref="H27:J27"/>
    <mergeCell ref="L27:N27"/>
    <mergeCell ref="P27:R27"/>
    <mergeCell ref="T27:V27"/>
    <mergeCell ref="P28:R28"/>
    <mergeCell ref="T28:V28"/>
    <mergeCell ref="D24:G24"/>
    <mergeCell ref="H24:K24"/>
    <mergeCell ref="L24:O24"/>
    <mergeCell ref="T24:W24"/>
    <mergeCell ref="D25:G25"/>
    <mergeCell ref="H25:J25"/>
    <mergeCell ref="L25:N25"/>
    <mergeCell ref="P25:R25"/>
    <mergeCell ref="T25:V25"/>
    <mergeCell ref="P24:S24"/>
    <mergeCell ref="D19:G19"/>
    <mergeCell ref="N19:O19"/>
    <mergeCell ref="D16:G18"/>
    <mergeCell ref="H16:K16"/>
    <mergeCell ref="L16:N16"/>
    <mergeCell ref="H18:J18"/>
    <mergeCell ref="K18:L18"/>
    <mergeCell ref="N18:O18"/>
    <mergeCell ref="D20:G20"/>
    <mergeCell ref="N20:O20"/>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D13:G14"/>
    <mergeCell ref="H13:I13"/>
    <mergeCell ref="J13:L13"/>
    <mergeCell ref="P13:S13"/>
    <mergeCell ref="H14:J14"/>
    <mergeCell ref="K14:L14"/>
    <mergeCell ref="N14:R14"/>
    <mergeCell ref="S14:T1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s>
  <phoneticPr fontId="2"/>
  <dataValidations count="2">
    <dataValidation type="list" allowBlank="1" showInputMessage="1" showErrorMessage="1" sqref="H15" xr:uid="{00000000-0002-0000-0E00-000000000000}">
      <formula1>$D$52:$D$55</formula1>
    </dataValidation>
    <dataValidation type="list" allowBlank="1" showInputMessage="1" showErrorMessage="1" sqref="T13" xr:uid="{00000000-0002-0000-0E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C1:AA71"/>
  <sheetViews>
    <sheetView view="pageBreakPreview" topLeftCell="A25" zoomScale="70" zoomScaleNormal="145" zoomScaleSheetLayoutView="70" workbookViewId="0">
      <selection activeCell="D45" sqref="D45"/>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111</v>
      </c>
      <c r="E2" s="228"/>
      <c r="F2" s="228"/>
      <c r="G2" s="228"/>
      <c r="H2" s="228"/>
      <c r="I2" s="228"/>
      <c r="J2" s="228"/>
      <c r="K2" s="228"/>
      <c r="L2" s="228"/>
      <c r="M2" s="228"/>
      <c r="N2" s="228"/>
      <c r="O2" s="228"/>
      <c r="P2" s="228"/>
      <c r="Q2" s="228"/>
      <c r="R2" s="228"/>
      <c r="S2" s="228"/>
      <c r="T2" s="228"/>
      <c r="U2" s="228"/>
      <c r="V2" s="228"/>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55</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10"/>
      <c r="S6" s="15" t="s">
        <v>21</v>
      </c>
      <c r="T6" s="11"/>
      <c r="U6" s="15" t="s">
        <v>22</v>
      </c>
      <c r="V6" s="11"/>
      <c r="W6" s="23"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3"/>
      <c r="K9" s="16" t="s">
        <v>26</v>
      </c>
      <c r="L9" s="13"/>
      <c r="M9" s="16" t="s">
        <v>27</v>
      </c>
      <c r="N9" s="221" t="s">
        <v>28</v>
      </c>
      <c r="O9" s="222"/>
      <c r="P9" s="13"/>
      <c r="Q9" s="16" t="s">
        <v>21</v>
      </c>
      <c r="R9" s="13"/>
      <c r="S9" s="16" t="s">
        <v>26</v>
      </c>
      <c r="T9" s="13"/>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10"/>
      <c r="I15" s="1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68" t="s">
        <v>2</v>
      </c>
      <c r="P16" s="238" t="s">
        <v>108</v>
      </c>
      <c r="Q16" s="188"/>
      <c r="R16" s="188"/>
      <c r="S16" s="188"/>
      <c r="T16" s="207"/>
      <c r="U16" s="207"/>
      <c r="V16" s="207"/>
      <c r="W16" s="69"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68" t="s">
        <v>2</v>
      </c>
      <c r="P17" s="241" t="s">
        <v>109</v>
      </c>
      <c r="Q17" s="206"/>
      <c r="R17" s="206"/>
      <c r="S17" s="206"/>
      <c r="T17" s="207"/>
      <c r="U17" s="207"/>
      <c r="V17" s="207"/>
      <c r="W17" s="69"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0" t="s">
        <v>2</v>
      </c>
      <c r="N18" s="239" t="s">
        <v>72</v>
      </c>
      <c r="O18" s="240"/>
      <c r="P18" s="206" t="s">
        <v>71</v>
      </c>
      <c r="Q18" s="242"/>
      <c r="R18" s="71"/>
      <c r="S18" s="71" t="s">
        <v>68</v>
      </c>
      <c r="T18" s="239" t="s">
        <v>70</v>
      </c>
      <c r="U18" s="239"/>
      <c r="V18" s="73"/>
      <c r="W18" s="72" t="s">
        <v>68</v>
      </c>
      <c r="Z18" s="75" t="str">
        <f>IF(OR(T17="",K18=""),"",IF(T17&lt;=K18,"ok","×"))</f>
        <v/>
      </c>
      <c r="AA18" s="76" t="s">
        <v>110</v>
      </c>
    </row>
    <row r="19" spans="3:27" ht="25.05" customHeight="1" thickBot="1">
      <c r="D19" s="183" t="s">
        <v>33</v>
      </c>
      <c r="E19" s="123"/>
      <c r="F19" s="123"/>
      <c r="G19" s="124"/>
      <c r="H19" s="10"/>
      <c r="I19" s="19" t="s">
        <v>21</v>
      </c>
      <c r="J19" s="11"/>
      <c r="K19" s="19" t="s">
        <v>26</v>
      </c>
      <c r="L19" s="11"/>
      <c r="M19" s="19" t="s">
        <v>27</v>
      </c>
      <c r="N19" s="188" t="s">
        <v>28</v>
      </c>
      <c r="O19" s="247"/>
      <c r="P19" s="11"/>
      <c r="Q19" s="19" t="s">
        <v>21</v>
      </c>
      <c r="R19" s="11"/>
      <c r="S19" s="19" t="s">
        <v>26</v>
      </c>
      <c r="T19" s="11"/>
      <c r="U19" s="19" t="s">
        <v>27</v>
      </c>
      <c r="V19" s="20"/>
      <c r="W19" s="25"/>
      <c r="Z19" s="120" t="str">
        <f>IF(OR(K14="",S14=""),"",IF(J13&lt;304200,"ok","×"))</f>
        <v/>
      </c>
      <c r="AA19" s="76" t="s">
        <v>103</v>
      </c>
    </row>
    <row r="20" spans="3:27" ht="25.05" customHeight="1" thickTop="1" thickBot="1">
      <c r="D20" s="248" t="s">
        <v>35</v>
      </c>
      <c r="E20" s="249"/>
      <c r="F20" s="249"/>
      <c r="G20" s="250"/>
      <c r="H20" s="26"/>
      <c r="I20" s="27" t="s">
        <v>21</v>
      </c>
      <c r="J20" s="28"/>
      <c r="K20" s="27" t="s">
        <v>26</v>
      </c>
      <c r="L20" s="28"/>
      <c r="M20" s="27" t="s">
        <v>27</v>
      </c>
      <c r="N20" s="170" t="s">
        <v>28</v>
      </c>
      <c r="O20" s="251"/>
      <c r="P20" s="28"/>
      <c r="Q20" s="27" t="s">
        <v>21</v>
      </c>
      <c r="R20" s="28"/>
      <c r="S20" s="27" t="s">
        <v>26</v>
      </c>
      <c r="T20" s="28"/>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41" t="s">
        <v>86</v>
      </c>
      <c r="E28" s="123"/>
      <c r="F28" s="123"/>
      <c r="G28" s="152"/>
      <c r="H28" s="142"/>
      <c r="I28" s="143"/>
      <c r="J28" s="144"/>
      <c r="K28" s="21" t="s">
        <v>2</v>
      </c>
      <c r="L28" s="142"/>
      <c r="M28" s="143"/>
      <c r="N28" s="144"/>
      <c r="O28" s="21" t="s">
        <v>2</v>
      </c>
      <c r="P28" s="142"/>
      <c r="Q28" s="143"/>
      <c r="R28" s="144"/>
      <c r="S28" s="21" t="s">
        <v>2</v>
      </c>
      <c r="T28" s="125">
        <f>SUM(H28,L28,P28)</f>
        <v>0</v>
      </c>
      <c r="U28" s="150"/>
      <c r="V28" s="151"/>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25">
        <f>SUM(H29,L29,P29)</f>
        <v>0</v>
      </c>
      <c r="U29" s="150"/>
      <c r="V29" s="151"/>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40" t="s">
        <v>47</v>
      </c>
      <c r="F34" s="8"/>
      <c r="H34" s="8"/>
      <c r="J34" s="8"/>
      <c r="L34" s="8"/>
      <c r="N34" s="8"/>
      <c r="P34" s="8"/>
      <c r="R34" s="8"/>
      <c r="T34" s="8"/>
      <c r="V34" s="8"/>
    </row>
    <row r="35" spans="3:25" ht="25.05" customHeight="1">
      <c r="C35" s="1"/>
      <c r="D35" s="131" t="s">
        <v>10</v>
      </c>
      <c r="E35" s="134"/>
      <c r="F35" s="134"/>
      <c r="G35" s="22"/>
      <c r="H35" s="131" t="s">
        <v>11</v>
      </c>
      <c r="I35" s="134"/>
      <c r="J35" s="134"/>
      <c r="K35" s="138"/>
      <c r="L35" s="131" t="s">
        <v>12</v>
      </c>
      <c r="M35" s="134"/>
      <c r="N35" s="134"/>
      <c r="O35" s="138"/>
      <c r="P35" s="8"/>
      <c r="R35" s="8"/>
      <c r="T35" s="4"/>
      <c r="V35" s="4"/>
    </row>
    <row r="36" spans="3:25" ht="25.05" customHeight="1">
      <c r="C36" s="1"/>
      <c r="D36" s="125">
        <f>T30</f>
        <v>0</v>
      </c>
      <c r="E36" s="125"/>
      <c r="F36" s="126"/>
      <c r="G36" s="21" t="s">
        <v>2</v>
      </c>
      <c r="H36" s="14">
        <v>10</v>
      </c>
      <c r="I36" s="36" t="s">
        <v>19</v>
      </c>
      <c r="J36" s="139">
        <v>10</v>
      </c>
      <c r="K36" s="140"/>
      <c r="L36" s="125">
        <f>ROUNDDOWN(D36*H36/J36,0)</f>
        <v>0</v>
      </c>
      <c r="M36" s="125"/>
      <c r="N36" s="126"/>
      <c r="O36" s="21" t="s">
        <v>2</v>
      </c>
      <c r="P36" s="8"/>
      <c r="R36" s="8"/>
      <c r="T36" s="8"/>
      <c r="V36" s="8"/>
    </row>
    <row r="37" spans="3:25" ht="25.05" customHeight="1">
      <c r="C37" s="1"/>
      <c r="D37" s="8" t="s">
        <v>52</v>
      </c>
      <c r="F37" s="5"/>
      <c r="H37" s="5"/>
      <c r="J37" s="6"/>
      <c r="L37" s="8"/>
      <c r="N37" s="8"/>
      <c r="P37" s="8"/>
      <c r="R37" s="8"/>
      <c r="T37" s="8"/>
      <c r="V37" s="8"/>
    </row>
    <row r="38" spans="3:25" ht="25.05" customHeight="1">
      <c r="C38" s="1"/>
      <c r="D38" s="40" t="s">
        <v>48</v>
      </c>
      <c r="E38" s="8"/>
      <c r="F38" s="9"/>
      <c r="H38" s="8"/>
      <c r="J38" s="8"/>
      <c r="L38" s="8"/>
      <c r="N38" s="8"/>
      <c r="P38" s="8"/>
      <c r="R38" s="8"/>
      <c r="T38" s="8"/>
      <c r="V38" s="8"/>
    </row>
    <row r="39" spans="3:25" ht="25.05" customHeight="1">
      <c r="C39" s="1"/>
      <c r="D39" s="131" t="s">
        <v>12</v>
      </c>
      <c r="E39" s="134"/>
      <c r="F39" s="134"/>
      <c r="G39" s="135"/>
      <c r="H39" s="131" t="s">
        <v>14</v>
      </c>
      <c r="I39" s="135"/>
      <c r="J39" s="131" t="s">
        <v>13</v>
      </c>
      <c r="K39" s="134"/>
      <c r="L39" s="134"/>
      <c r="M39" s="135"/>
      <c r="N39" s="131" t="s">
        <v>15</v>
      </c>
      <c r="O39" s="134"/>
      <c r="P39" s="134"/>
      <c r="Q39" s="135"/>
      <c r="R39" s="123" t="s">
        <v>16</v>
      </c>
      <c r="S39" s="124"/>
      <c r="T39" s="124"/>
      <c r="U39" s="124"/>
      <c r="V39" s="9"/>
      <c r="W39" s="9"/>
    </row>
    <row r="40" spans="3:25" ht="25.05" customHeight="1">
      <c r="C40" s="1"/>
      <c r="D40" s="125">
        <f>L36</f>
        <v>0</v>
      </c>
      <c r="E40" s="125"/>
      <c r="F40" s="126"/>
      <c r="G40" s="21" t="s">
        <v>2</v>
      </c>
      <c r="H40" s="10" t="str">
        <f>IF(H15="","",H15)</f>
        <v/>
      </c>
      <c r="I40" s="37" t="s">
        <v>23</v>
      </c>
      <c r="J40" s="127">
        <v>834964</v>
      </c>
      <c r="K40" s="127"/>
      <c r="L40" s="128"/>
      <c r="M40" s="21" t="s">
        <v>2</v>
      </c>
      <c r="N40" s="125" t="str">
        <f>IF(H40="","",IF(H40=1,"－　　　　　　",IF(H40=2,"－　　　　　　",IF(H40=4,"－　　　　　　",IF(H40=3,ROUNDDOWN(T27*1/2,0),"－　　　　　　")))))</f>
        <v/>
      </c>
      <c r="O40" s="125"/>
      <c r="P40" s="126"/>
      <c r="Q40" s="21" t="s">
        <v>2</v>
      </c>
      <c r="R40" s="244">
        <f>IF(Y40="不認定",0,IF(D40&lt;L42,D40,L42))</f>
        <v>0</v>
      </c>
      <c r="S40" s="245"/>
      <c r="T40" s="246"/>
      <c r="U40" s="21" t="s">
        <v>2</v>
      </c>
      <c r="V40" s="9"/>
      <c r="W40" s="9"/>
      <c r="Y40" s="2" t="str">
        <f>IF(Z20=1,"不認定","")</f>
        <v/>
      </c>
    </row>
    <row r="41" spans="3:25" ht="25.05" customHeight="1">
      <c r="C41" s="1"/>
      <c r="D41" s="8"/>
      <c r="F41" s="8"/>
      <c r="H41" s="8"/>
      <c r="J41" s="131" t="s">
        <v>20</v>
      </c>
      <c r="K41" s="132"/>
      <c r="L41" s="132"/>
      <c r="M41" s="132"/>
      <c r="N41" s="132"/>
      <c r="O41" s="132"/>
      <c r="P41" s="132"/>
      <c r="Q41" s="133"/>
      <c r="R41" s="8"/>
      <c r="T41" s="8"/>
      <c r="V41" s="8"/>
    </row>
    <row r="42" spans="3:25" ht="25.05" customHeight="1">
      <c r="C42" s="1"/>
      <c r="D42" s="8"/>
      <c r="F42" s="8"/>
      <c r="H42" s="8"/>
      <c r="J42" s="38"/>
      <c r="K42" s="33"/>
      <c r="L42" s="136">
        <f>IF(J40&lt;N40,J40,N40)</f>
        <v>834964</v>
      </c>
      <c r="M42" s="137"/>
      <c r="N42" s="137"/>
      <c r="O42" s="33" t="s">
        <v>2</v>
      </c>
      <c r="P42" s="20"/>
      <c r="Q42" s="21"/>
      <c r="R42" s="8"/>
      <c r="T42" s="8"/>
      <c r="V42" s="8"/>
    </row>
    <row r="43" spans="3:25" ht="25.05" customHeight="1">
      <c r="C43" s="1"/>
      <c r="D43" s="8" t="s">
        <v>51</v>
      </c>
      <c r="F43" s="8"/>
      <c r="H43" s="8"/>
      <c r="J43" s="8"/>
      <c r="L43" s="8"/>
      <c r="N43" s="8"/>
      <c r="P43" s="8"/>
      <c r="R43" s="8"/>
      <c r="T43" s="8"/>
      <c r="V43" s="8"/>
    </row>
    <row r="44" spans="3:25" ht="25.05" customHeight="1">
      <c r="C44" s="1"/>
      <c r="D44" s="8" t="s">
        <v>125</v>
      </c>
      <c r="F44" s="8"/>
      <c r="H44" s="8"/>
      <c r="J44" s="8"/>
      <c r="L44" s="8"/>
      <c r="N44" s="8"/>
      <c r="P44" s="8"/>
      <c r="R44" s="8"/>
      <c r="T44" s="8"/>
      <c r="V44" s="8"/>
    </row>
    <row r="45" spans="3:25" ht="25.05" customHeight="1">
      <c r="C45" s="1"/>
      <c r="D45" s="110" t="s">
        <v>123</v>
      </c>
      <c r="F45" s="5"/>
      <c r="H45" s="8"/>
      <c r="J45" s="8"/>
      <c r="L45" s="8"/>
      <c r="N45" s="8"/>
      <c r="P45" s="8"/>
      <c r="R45" s="8"/>
      <c r="T45" s="8"/>
      <c r="V45" s="8"/>
    </row>
    <row r="46" spans="3:25" ht="25.05" customHeight="1">
      <c r="C46" s="1"/>
      <c r="D46" s="8"/>
      <c r="F46" s="8"/>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43"/>
      <c r="H51" s="43"/>
      <c r="J51" s="43"/>
      <c r="L51" s="43"/>
      <c r="N51" s="43"/>
      <c r="P51" s="44"/>
      <c r="R51" s="44"/>
      <c r="T51" s="44"/>
      <c r="V51" s="44"/>
    </row>
    <row r="52" spans="3:23" s="41" customFormat="1" ht="25.05" hidden="1" customHeight="1">
      <c r="D52" s="121" t="s">
        <v>14</v>
      </c>
      <c r="E52" s="122"/>
      <c r="F52" s="43"/>
      <c r="H52" s="43"/>
      <c r="J52" s="43"/>
      <c r="L52" s="43"/>
      <c r="N52" s="4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4">
    <mergeCell ref="T18:U18"/>
    <mergeCell ref="D16:G18"/>
    <mergeCell ref="H16:K16"/>
    <mergeCell ref="L16:N16"/>
    <mergeCell ref="P16:S16"/>
    <mergeCell ref="T16:V16"/>
    <mergeCell ref="H17:K17"/>
    <mergeCell ref="L17:N17"/>
    <mergeCell ref="P17:S17"/>
    <mergeCell ref="T17:V17"/>
    <mergeCell ref="H18:J18"/>
    <mergeCell ref="D6:G6"/>
    <mergeCell ref="H6:M6"/>
    <mergeCell ref="N6:Q6"/>
    <mergeCell ref="D7:G7"/>
    <mergeCell ref="H7:I7"/>
    <mergeCell ref="J7:O7"/>
    <mergeCell ref="P7:Q7"/>
    <mergeCell ref="D2:V2"/>
    <mergeCell ref="D5:G5"/>
    <mergeCell ref="H5:K5"/>
    <mergeCell ref="L5:O5"/>
    <mergeCell ref="P5:W5"/>
    <mergeCell ref="D10:G10"/>
    <mergeCell ref="H10:I10"/>
    <mergeCell ref="J10:O10"/>
    <mergeCell ref="P10:Q10"/>
    <mergeCell ref="R10:W10"/>
    <mergeCell ref="R7:W7"/>
    <mergeCell ref="D8:G8"/>
    <mergeCell ref="H8:W8"/>
    <mergeCell ref="D9:G9"/>
    <mergeCell ref="N9:O9"/>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P30:R30"/>
    <mergeCell ref="T30:V30"/>
    <mergeCell ref="D29:G29"/>
    <mergeCell ref="H29:J29"/>
    <mergeCell ref="L29:N29"/>
    <mergeCell ref="P29:R29"/>
    <mergeCell ref="T29:V29"/>
    <mergeCell ref="D28:G28"/>
    <mergeCell ref="H28:J28"/>
    <mergeCell ref="L28:N28"/>
    <mergeCell ref="P28:R28"/>
    <mergeCell ref="T28:V28"/>
    <mergeCell ref="D35:F35"/>
    <mergeCell ref="H35:K35"/>
    <mergeCell ref="L35:O35"/>
    <mergeCell ref="D36:F36"/>
    <mergeCell ref="J36:K36"/>
    <mergeCell ref="L36:N36"/>
    <mergeCell ref="D30:G30"/>
    <mergeCell ref="H30:J30"/>
    <mergeCell ref="L30:N30"/>
    <mergeCell ref="D52:E52"/>
    <mergeCell ref="R39:U39"/>
    <mergeCell ref="D40:F40"/>
    <mergeCell ref="J40:L40"/>
    <mergeCell ref="N40:P40"/>
    <mergeCell ref="R40:T40"/>
    <mergeCell ref="J41:Q41"/>
    <mergeCell ref="D39:G39"/>
    <mergeCell ref="H39:I39"/>
    <mergeCell ref="J39:M39"/>
    <mergeCell ref="N39:Q39"/>
    <mergeCell ref="L42:N42"/>
  </mergeCells>
  <phoneticPr fontId="2"/>
  <dataValidations count="2">
    <dataValidation type="list" allowBlank="1" showInputMessage="1" showErrorMessage="1" sqref="H15" xr:uid="{00000000-0002-0000-0300-000000000000}">
      <formula1>$D$53:$D$56</formula1>
    </dataValidation>
    <dataValidation type="list" allowBlank="1" showInputMessage="1" showErrorMessage="1" sqref="T13" xr:uid="{00000000-0002-0000-03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1:AA71"/>
  <sheetViews>
    <sheetView view="pageBreakPreview" topLeftCell="A28" zoomScale="70" zoomScaleNormal="145" zoomScaleSheetLayoutView="70" workbookViewId="0">
      <selection activeCell="D45" sqref="D45"/>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52" t="s">
        <v>113</v>
      </c>
      <c r="E2" s="253"/>
      <c r="F2" s="253"/>
      <c r="G2" s="253"/>
      <c r="H2" s="253"/>
      <c r="I2" s="253"/>
      <c r="J2" s="253"/>
      <c r="K2" s="253"/>
      <c r="L2" s="253"/>
      <c r="M2" s="253"/>
      <c r="N2" s="253"/>
      <c r="O2" s="253"/>
      <c r="P2" s="253"/>
      <c r="Q2" s="253"/>
      <c r="R2" s="253"/>
      <c r="S2" s="253"/>
      <c r="T2" s="253"/>
      <c r="U2" s="253"/>
      <c r="V2" s="253"/>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54" t="s">
        <v>57</v>
      </c>
      <c r="I5" s="255"/>
      <c r="J5" s="255"/>
      <c r="K5" s="256"/>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10"/>
      <c r="S6" s="15" t="s">
        <v>21</v>
      </c>
      <c r="T6" s="11"/>
      <c r="U6" s="15" t="s">
        <v>22</v>
      </c>
      <c r="V6" s="11"/>
      <c r="W6" s="23"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3"/>
      <c r="K9" s="16" t="s">
        <v>26</v>
      </c>
      <c r="L9" s="13"/>
      <c r="M9" s="16" t="s">
        <v>27</v>
      </c>
      <c r="N9" s="221" t="s">
        <v>28</v>
      </c>
      <c r="O9" s="222"/>
      <c r="P9" s="13"/>
      <c r="Q9" s="16" t="s">
        <v>21</v>
      </c>
      <c r="R9" s="13"/>
      <c r="S9" s="16" t="s">
        <v>26</v>
      </c>
      <c r="T9" s="13"/>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10"/>
      <c r="I15" s="1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68" t="s">
        <v>2</v>
      </c>
      <c r="P16" s="238" t="s">
        <v>108</v>
      </c>
      <c r="Q16" s="188"/>
      <c r="R16" s="188"/>
      <c r="S16" s="188"/>
      <c r="T16" s="207"/>
      <c r="U16" s="207"/>
      <c r="V16" s="207"/>
      <c r="W16" s="69"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68" t="s">
        <v>2</v>
      </c>
      <c r="P17" s="241" t="s">
        <v>109</v>
      </c>
      <c r="Q17" s="206"/>
      <c r="R17" s="206"/>
      <c r="S17" s="206"/>
      <c r="T17" s="207"/>
      <c r="U17" s="207"/>
      <c r="V17" s="207"/>
      <c r="W17" s="69"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0" t="s">
        <v>2</v>
      </c>
      <c r="N18" s="239" t="s">
        <v>72</v>
      </c>
      <c r="O18" s="240"/>
      <c r="P18" s="206" t="s">
        <v>71</v>
      </c>
      <c r="Q18" s="242"/>
      <c r="R18" s="71"/>
      <c r="S18" s="71" t="s">
        <v>68</v>
      </c>
      <c r="T18" s="239" t="s">
        <v>70</v>
      </c>
      <c r="U18" s="239"/>
      <c r="V18" s="73"/>
      <c r="W18" s="72" t="s">
        <v>68</v>
      </c>
      <c r="Z18" s="75" t="str">
        <f>IF(OR(T17="",K18=""),"",IF(T17&lt;=K18,"ok","×"))</f>
        <v/>
      </c>
      <c r="AA18" s="76" t="s">
        <v>110</v>
      </c>
    </row>
    <row r="19" spans="3:27" ht="25.05" customHeight="1" thickBot="1">
      <c r="D19" s="183" t="s">
        <v>33</v>
      </c>
      <c r="E19" s="123"/>
      <c r="F19" s="123"/>
      <c r="G19" s="124"/>
      <c r="H19" s="10"/>
      <c r="I19" s="19" t="s">
        <v>21</v>
      </c>
      <c r="J19" s="11"/>
      <c r="K19" s="19" t="s">
        <v>26</v>
      </c>
      <c r="L19" s="11"/>
      <c r="M19" s="19" t="s">
        <v>27</v>
      </c>
      <c r="N19" s="188" t="s">
        <v>28</v>
      </c>
      <c r="O19" s="247"/>
      <c r="P19" s="11"/>
      <c r="Q19" s="19" t="s">
        <v>21</v>
      </c>
      <c r="R19" s="11"/>
      <c r="S19" s="19" t="s">
        <v>26</v>
      </c>
      <c r="T19" s="11"/>
      <c r="U19" s="19" t="s">
        <v>27</v>
      </c>
      <c r="V19" s="20"/>
      <c r="W19" s="25"/>
      <c r="Z19" s="120" t="str">
        <f>IF(OR(K14="",S14=""),"",IF(J13&lt;304200,"ok","×"))</f>
        <v/>
      </c>
      <c r="AA19" s="76" t="s">
        <v>103</v>
      </c>
    </row>
    <row r="20" spans="3:27" ht="25.05" customHeight="1" thickTop="1" thickBot="1">
      <c r="D20" s="248" t="s">
        <v>35</v>
      </c>
      <c r="E20" s="249"/>
      <c r="F20" s="249"/>
      <c r="G20" s="250"/>
      <c r="H20" s="26"/>
      <c r="I20" s="27" t="s">
        <v>21</v>
      </c>
      <c r="J20" s="28"/>
      <c r="K20" s="27" t="s">
        <v>26</v>
      </c>
      <c r="L20" s="28"/>
      <c r="M20" s="27" t="s">
        <v>27</v>
      </c>
      <c r="N20" s="170" t="s">
        <v>28</v>
      </c>
      <c r="O20" s="251"/>
      <c r="P20" s="28"/>
      <c r="Q20" s="27" t="s">
        <v>21</v>
      </c>
      <c r="R20" s="28"/>
      <c r="S20" s="27" t="s">
        <v>26</v>
      </c>
      <c r="T20" s="28"/>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41" t="s">
        <v>86</v>
      </c>
      <c r="E28" s="123"/>
      <c r="F28" s="123"/>
      <c r="G28" s="152"/>
      <c r="H28" s="142"/>
      <c r="I28" s="143"/>
      <c r="J28" s="144"/>
      <c r="K28" s="21" t="s">
        <v>2</v>
      </c>
      <c r="L28" s="142"/>
      <c r="M28" s="143"/>
      <c r="N28" s="144"/>
      <c r="O28" s="21" t="s">
        <v>2</v>
      </c>
      <c r="P28" s="142"/>
      <c r="Q28" s="143"/>
      <c r="R28" s="144"/>
      <c r="S28" s="21" t="s">
        <v>2</v>
      </c>
      <c r="T28" s="125">
        <f>SUM(H28,L28,P28)</f>
        <v>0</v>
      </c>
      <c r="U28" s="150"/>
      <c r="V28" s="151"/>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25">
        <f>SUM(H29,L29,P29)</f>
        <v>0</v>
      </c>
      <c r="U29" s="150"/>
      <c r="V29" s="151"/>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40" t="s">
        <v>47</v>
      </c>
      <c r="F34" s="8"/>
      <c r="H34" s="8"/>
      <c r="J34" s="8"/>
      <c r="L34" s="8"/>
      <c r="N34" s="8"/>
      <c r="P34" s="8"/>
      <c r="R34" s="8"/>
      <c r="T34" s="8"/>
      <c r="V34" s="8"/>
    </row>
    <row r="35" spans="3:25" ht="25.05" customHeight="1">
      <c r="C35" s="1"/>
      <c r="D35" s="131" t="s">
        <v>10</v>
      </c>
      <c r="E35" s="134"/>
      <c r="F35" s="134"/>
      <c r="G35" s="22"/>
      <c r="H35" s="131" t="s">
        <v>11</v>
      </c>
      <c r="I35" s="134"/>
      <c r="J35" s="134"/>
      <c r="K35" s="138"/>
      <c r="L35" s="131" t="s">
        <v>12</v>
      </c>
      <c r="M35" s="134"/>
      <c r="N35" s="134"/>
      <c r="O35" s="138"/>
      <c r="P35" s="8"/>
      <c r="R35" s="8"/>
      <c r="T35" s="4"/>
      <c r="V35" s="4"/>
    </row>
    <row r="36" spans="3:25" ht="25.05" customHeight="1">
      <c r="C36" s="1"/>
      <c r="D36" s="125">
        <f>T30</f>
        <v>0</v>
      </c>
      <c r="E36" s="125"/>
      <c r="F36" s="126"/>
      <c r="G36" s="21" t="s">
        <v>2</v>
      </c>
      <c r="H36" s="14">
        <v>10</v>
      </c>
      <c r="I36" s="36" t="s">
        <v>19</v>
      </c>
      <c r="J36" s="139">
        <v>10</v>
      </c>
      <c r="K36" s="140"/>
      <c r="L36" s="125">
        <f>ROUNDDOWN(D36*H36/J36,0)</f>
        <v>0</v>
      </c>
      <c r="M36" s="125"/>
      <c r="N36" s="126"/>
      <c r="O36" s="21" t="s">
        <v>2</v>
      </c>
      <c r="P36" s="8"/>
      <c r="R36" s="8"/>
      <c r="T36" s="8"/>
      <c r="V36" s="8"/>
    </row>
    <row r="37" spans="3:25" ht="25.05" customHeight="1">
      <c r="C37" s="1"/>
      <c r="D37" s="8" t="s">
        <v>52</v>
      </c>
      <c r="F37" s="5"/>
      <c r="H37" s="5"/>
      <c r="J37" s="6"/>
      <c r="L37" s="8"/>
      <c r="N37" s="8"/>
      <c r="P37" s="8"/>
      <c r="R37" s="8"/>
      <c r="T37" s="8"/>
      <c r="V37" s="8"/>
    </row>
    <row r="38" spans="3:25" ht="25.05" customHeight="1">
      <c r="C38" s="1"/>
      <c r="D38" s="40" t="s">
        <v>48</v>
      </c>
      <c r="E38" s="8"/>
      <c r="F38" s="9"/>
      <c r="H38" s="8"/>
      <c r="J38" s="8"/>
      <c r="L38" s="8"/>
      <c r="N38" s="8"/>
      <c r="P38" s="8"/>
      <c r="R38" s="8"/>
      <c r="T38" s="8"/>
      <c r="V38" s="8"/>
    </row>
    <row r="39" spans="3:25" ht="25.05" customHeight="1">
      <c r="C39" s="1"/>
      <c r="D39" s="131" t="s">
        <v>12</v>
      </c>
      <c r="E39" s="134"/>
      <c r="F39" s="134"/>
      <c r="G39" s="135"/>
      <c r="H39" s="131" t="s">
        <v>14</v>
      </c>
      <c r="I39" s="135"/>
      <c r="J39" s="131" t="s">
        <v>13</v>
      </c>
      <c r="K39" s="134"/>
      <c r="L39" s="134"/>
      <c r="M39" s="135"/>
      <c r="N39" s="131" t="s">
        <v>15</v>
      </c>
      <c r="O39" s="134"/>
      <c r="P39" s="134"/>
      <c r="Q39" s="135"/>
      <c r="R39" s="123" t="s">
        <v>16</v>
      </c>
      <c r="S39" s="124"/>
      <c r="T39" s="124"/>
      <c r="U39" s="124"/>
      <c r="V39" s="9"/>
      <c r="W39" s="9"/>
    </row>
    <row r="40" spans="3:25" ht="25.05" customHeight="1">
      <c r="C40" s="1"/>
      <c r="D40" s="125">
        <f>L36</f>
        <v>0</v>
      </c>
      <c r="E40" s="125"/>
      <c r="F40" s="126"/>
      <c r="G40" s="21" t="s">
        <v>2</v>
      </c>
      <c r="H40" s="10" t="str">
        <f>IF(H15="","",H15)</f>
        <v/>
      </c>
      <c r="I40" s="37" t="s">
        <v>23</v>
      </c>
      <c r="J40" s="127">
        <v>1009694</v>
      </c>
      <c r="K40" s="127"/>
      <c r="L40" s="128"/>
      <c r="M40" s="21" t="s">
        <v>2</v>
      </c>
      <c r="N40" s="125" t="str">
        <f>IF(H40="","",IF(H40=1,"－　　　　　　",IF(H40=2,"－　　　　　　",IF(H40=4,"－　　　　　　",IF(H40=3,ROUNDDOWN(T27*1/2,0),"－　　　　　　")))))</f>
        <v/>
      </c>
      <c r="O40" s="125"/>
      <c r="P40" s="126"/>
      <c r="Q40" s="21" t="s">
        <v>2</v>
      </c>
      <c r="R40" s="244">
        <f>IF(Y40="不認定",0,IF(D40&lt;L42,D40,L42))</f>
        <v>0</v>
      </c>
      <c r="S40" s="245"/>
      <c r="T40" s="246"/>
      <c r="U40" s="21" t="s">
        <v>2</v>
      </c>
      <c r="V40" s="9"/>
      <c r="W40" s="9"/>
      <c r="Y40" s="2" t="str">
        <f>IF(Z20=1,"不認定","")</f>
        <v/>
      </c>
    </row>
    <row r="41" spans="3:25" ht="25.05" customHeight="1">
      <c r="C41" s="1"/>
      <c r="D41" s="8"/>
      <c r="F41" s="8"/>
      <c r="H41" s="8"/>
      <c r="J41" s="131" t="s">
        <v>20</v>
      </c>
      <c r="K41" s="132"/>
      <c r="L41" s="132"/>
      <c r="M41" s="132"/>
      <c r="N41" s="132"/>
      <c r="O41" s="132"/>
      <c r="P41" s="132"/>
      <c r="Q41" s="133"/>
      <c r="R41" s="8"/>
      <c r="T41" s="8"/>
      <c r="V41" s="8"/>
    </row>
    <row r="42" spans="3:25" ht="25.05" customHeight="1">
      <c r="C42" s="1"/>
      <c r="D42" s="8"/>
      <c r="F42" s="8"/>
      <c r="H42" s="8"/>
      <c r="J42" s="38"/>
      <c r="K42" s="33"/>
      <c r="L42" s="136">
        <f>IF(J40&lt;N40,J40,N40)</f>
        <v>1009694</v>
      </c>
      <c r="M42" s="137"/>
      <c r="N42" s="137"/>
      <c r="O42" s="33" t="s">
        <v>2</v>
      </c>
      <c r="P42" s="20"/>
      <c r="Q42" s="21"/>
      <c r="R42" s="8"/>
      <c r="T42" s="8"/>
      <c r="V42" s="8"/>
    </row>
    <row r="43" spans="3:25" ht="25.05" customHeight="1">
      <c r="C43" s="1"/>
      <c r="D43" s="8" t="s">
        <v>51</v>
      </c>
      <c r="F43" s="8"/>
      <c r="H43" s="8"/>
      <c r="J43" s="8"/>
      <c r="L43" s="8"/>
      <c r="N43" s="8"/>
      <c r="P43" s="8"/>
      <c r="R43" s="8"/>
      <c r="T43" s="8"/>
      <c r="V43" s="8"/>
    </row>
    <row r="44" spans="3:25" ht="25.05" customHeight="1">
      <c r="C44" s="1"/>
      <c r="D44" s="8" t="s">
        <v>125</v>
      </c>
      <c r="F44" s="8"/>
      <c r="H44" s="8"/>
      <c r="J44" s="8"/>
      <c r="L44" s="8"/>
      <c r="N44" s="8"/>
      <c r="P44" s="8"/>
      <c r="R44" s="8"/>
      <c r="T44" s="8"/>
      <c r="V44" s="8"/>
    </row>
    <row r="45" spans="3:25" ht="25.05" customHeight="1">
      <c r="C45" s="1"/>
      <c r="D45" s="110" t="s">
        <v>123</v>
      </c>
      <c r="F45" s="5"/>
      <c r="H45" s="8"/>
      <c r="J45" s="8"/>
      <c r="L45" s="8"/>
      <c r="N45" s="8"/>
      <c r="P45" s="8"/>
      <c r="R45" s="8"/>
      <c r="T45" s="8"/>
      <c r="V45" s="8"/>
    </row>
    <row r="46" spans="3:25" ht="25.05" customHeight="1">
      <c r="C46" s="1"/>
      <c r="D46" s="8"/>
      <c r="F46" s="8"/>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43"/>
      <c r="H51" s="43"/>
      <c r="J51" s="43"/>
      <c r="L51" s="43"/>
      <c r="N51" s="43"/>
      <c r="P51" s="44"/>
      <c r="R51" s="44"/>
      <c r="T51" s="44"/>
      <c r="V51" s="44"/>
    </row>
    <row r="52" spans="3:23" s="41" customFormat="1" ht="25.05" hidden="1" customHeight="1">
      <c r="D52" s="121" t="s">
        <v>14</v>
      </c>
      <c r="E52" s="122"/>
      <c r="F52" s="43"/>
      <c r="H52" s="43"/>
      <c r="J52" s="43"/>
      <c r="L52" s="43"/>
      <c r="N52" s="4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4">
    <mergeCell ref="T18:U18"/>
    <mergeCell ref="D16:G18"/>
    <mergeCell ref="H16:K16"/>
    <mergeCell ref="L16:N16"/>
    <mergeCell ref="P16:S16"/>
    <mergeCell ref="T16:V16"/>
    <mergeCell ref="H17:K17"/>
    <mergeCell ref="L17:N17"/>
    <mergeCell ref="P17:S17"/>
    <mergeCell ref="T17:V17"/>
    <mergeCell ref="H18:J18"/>
    <mergeCell ref="D6:G6"/>
    <mergeCell ref="H6:M6"/>
    <mergeCell ref="N6:Q6"/>
    <mergeCell ref="D7:G7"/>
    <mergeCell ref="H7:I7"/>
    <mergeCell ref="J7:O7"/>
    <mergeCell ref="P7:Q7"/>
    <mergeCell ref="D2:V2"/>
    <mergeCell ref="D5:G5"/>
    <mergeCell ref="H5:K5"/>
    <mergeCell ref="L5:O5"/>
    <mergeCell ref="P5:W5"/>
    <mergeCell ref="D10:G10"/>
    <mergeCell ref="H10:I10"/>
    <mergeCell ref="J10:O10"/>
    <mergeCell ref="P10:Q10"/>
    <mergeCell ref="R10:W10"/>
    <mergeCell ref="R7:W7"/>
    <mergeCell ref="D8:G8"/>
    <mergeCell ref="H8:W8"/>
    <mergeCell ref="D9:G9"/>
    <mergeCell ref="N9:O9"/>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P30:R30"/>
    <mergeCell ref="T30:V30"/>
    <mergeCell ref="D29:G29"/>
    <mergeCell ref="H29:J29"/>
    <mergeCell ref="L29:N29"/>
    <mergeCell ref="P29:R29"/>
    <mergeCell ref="T29:V29"/>
    <mergeCell ref="D28:G28"/>
    <mergeCell ref="H28:J28"/>
    <mergeCell ref="L28:N28"/>
    <mergeCell ref="P28:R28"/>
    <mergeCell ref="T28:V28"/>
    <mergeCell ref="D35:F35"/>
    <mergeCell ref="H35:K35"/>
    <mergeCell ref="L35:O35"/>
    <mergeCell ref="D36:F36"/>
    <mergeCell ref="J36:K36"/>
    <mergeCell ref="L36:N36"/>
    <mergeCell ref="D30:G30"/>
    <mergeCell ref="H30:J30"/>
    <mergeCell ref="L30:N30"/>
    <mergeCell ref="D52:E52"/>
    <mergeCell ref="R39:U39"/>
    <mergeCell ref="D40:F40"/>
    <mergeCell ref="J40:L40"/>
    <mergeCell ref="N40:P40"/>
    <mergeCell ref="R40:T40"/>
    <mergeCell ref="J41:Q41"/>
    <mergeCell ref="D39:G39"/>
    <mergeCell ref="H39:I39"/>
    <mergeCell ref="J39:M39"/>
    <mergeCell ref="N39:Q39"/>
    <mergeCell ref="L42:N42"/>
  </mergeCells>
  <phoneticPr fontId="2"/>
  <dataValidations count="2">
    <dataValidation type="list" allowBlank="1" showInputMessage="1" showErrorMessage="1" sqref="H15" xr:uid="{00000000-0002-0000-0400-000000000000}">
      <formula1>$D$53:$D$56</formula1>
    </dataValidation>
    <dataValidation type="list" allowBlank="1" showInputMessage="1" showErrorMessage="1" sqref="T13" xr:uid="{00000000-0002-0000-04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C1:AA72"/>
  <sheetViews>
    <sheetView view="pageBreakPreview" topLeftCell="A25" zoomScale="70" zoomScaleNormal="145" zoomScaleSheetLayoutView="70" workbookViewId="0">
      <selection activeCell="D46" sqref="D46"/>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114</v>
      </c>
      <c r="E2" s="263"/>
      <c r="F2" s="263"/>
      <c r="G2" s="263"/>
      <c r="H2" s="263"/>
      <c r="I2" s="263"/>
      <c r="J2" s="263"/>
      <c r="K2" s="263"/>
      <c r="L2" s="263"/>
      <c r="M2" s="263"/>
      <c r="N2" s="263"/>
      <c r="O2" s="263"/>
      <c r="P2" s="263"/>
      <c r="Q2" s="263"/>
      <c r="R2" s="263"/>
      <c r="S2" s="263"/>
      <c r="T2" s="263"/>
      <c r="U2" s="263"/>
      <c r="V2" s="263"/>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37</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10"/>
      <c r="S6" s="15" t="s">
        <v>21</v>
      </c>
      <c r="T6" s="11"/>
      <c r="U6" s="15" t="s">
        <v>22</v>
      </c>
      <c r="V6" s="11"/>
      <c r="W6" s="23"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3"/>
      <c r="K9" s="16" t="s">
        <v>26</v>
      </c>
      <c r="L9" s="13"/>
      <c r="M9" s="16" t="s">
        <v>27</v>
      </c>
      <c r="N9" s="221" t="s">
        <v>28</v>
      </c>
      <c r="O9" s="222"/>
      <c r="P9" s="13"/>
      <c r="Q9" s="16" t="s">
        <v>21</v>
      </c>
      <c r="R9" s="13"/>
      <c r="S9" s="16" t="s">
        <v>26</v>
      </c>
      <c r="T9" s="13"/>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10"/>
      <c r="I15" s="1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68" t="s">
        <v>2</v>
      </c>
      <c r="P16" s="238" t="s">
        <v>108</v>
      </c>
      <c r="Q16" s="188"/>
      <c r="R16" s="188"/>
      <c r="S16" s="188"/>
      <c r="T16" s="207"/>
      <c r="U16" s="207"/>
      <c r="V16" s="207"/>
      <c r="W16" s="69"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68" t="s">
        <v>2</v>
      </c>
      <c r="P17" s="241" t="s">
        <v>109</v>
      </c>
      <c r="Q17" s="206"/>
      <c r="R17" s="206"/>
      <c r="S17" s="206"/>
      <c r="T17" s="207"/>
      <c r="U17" s="207"/>
      <c r="V17" s="207"/>
      <c r="W17" s="69"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0" t="s">
        <v>2</v>
      </c>
      <c r="N18" s="239" t="s">
        <v>72</v>
      </c>
      <c r="O18" s="240"/>
      <c r="P18" s="206" t="s">
        <v>71</v>
      </c>
      <c r="Q18" s="242"/>
      <c r="R18" s="71"/>
      <c r="S18" s="71" t="s">
        <v>68</v>
      </c>
      <c r="T18" s="239" t="s">
        <v>70</v>
      </c>
      <c r="U18" s="239"/>
      <c r="V18" s="73"/>
      <c r="W18" s="72" t="s">
        <v>68</v>
      </c>
      <c r="Z18" s="75" t="str">
        <f>IF(OR(T17="",K18=""),"",IF(T17&lt;=K18,"ok","×"))</f>
        <v/>
      </c>
      <c r="AA18" s="76" t="s">
        <v>110</v>
      </c>
    </row>
    <row r="19" spans="3:27" ht="25.05" customHeight="1" thickBot="1">
      <c r="D19" s="183" t="s">
        <v>33</v>
      </c>
      <c r="E19" s="123"/>
      <c r="F19" s="123"/>
      <c r="G19" s="124"/>
      <c r="H19" s="10"/>
      <c r="I19" s="19" t="s">
        <v>21</v>
      </c>
      <c r="J19" s="11"/>
      <c r="K19" s="19" t="s">
        <v>26</v>
      </c>
      <c r="L19" s="11"/>
      <c r="M19" s="19" t="s">
        <v>27</v>
      </c>
      <c r="N19" s="188" t="s">
        <v>28</v>
      </c>
      <c r="O19" s="247"/>
      <c r="P19" s="11"/>
      <c r="Q19" s="19" t="s">
        <v>21</v>
      </c>
      <c r="R19" s="11"/>
      <c r="S19" s="19" t="s">
        <v>26</v>
      </c>
      <c r="T19" s="11"/>
      <c r="U19" s="19" t="s">
        <v>27</v>
      </c>
      <c r="V19" s="20"/>
      <c r="W19" s="25"/>
      <c r="Z19" s="120" t="str">
        <f>IF(OR(K14="",S14=""),"",IF(J13&lt;304200,"ok","×"))</f>
        <v/>
      </c>
      <c r="AA19" s="76" t="s">
        <v>103</v>
      </c>
    </row>
    <row r="20" spans="3:27" ht="25.05" customHeight="1" thickTop="1" thickBot="1">
      <c r="D20" s="248" t="s">
        <v>35</v>
      </c>
      <c r="E20" s="249"/>
      <c r="F20" s="249"/>
      <c r="G20" s="250"/>
      <c r="H20" s="26"/>
      <c r="I20" s="27" t="s">
        <v>21</v>
      </c>
      <c r="J20" s="28"/>
      <c r="K20" s="27" t="s">
        <v>26</v>
      </c>
      <c r="L20" s="28"/>
      <c r="M20" s="27" t="s">
        <v>27</v>
      </c>
      <c r="N20" s="170" t="s">
        <v>28</v>
      </c>
      <c r="O20" s="251"/>
      <c r="P20" s="28"/>
      <c r="Q20" s="27" t="s">
        <v>21</v>
      </c>
      <c r="R20" s="28"/>
      <c r="S20" s="27" t="s">
        <v>26</v>
      </c>
      <c r="T20" s="28"/>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41" t="s">
        <v>76</v>
      </c>
      <c r="E28" s="123"/>
      <c r="F28" s="123"/>
      <c r="G28" s="152"/>
      <c r="H28" s="142"/>
      <c r="I28" s="143"/>
      <c r="J28" s="144"/>
      <c r="K28" s="21" t="s">
        <v>2</v>
      </c>
      <c r="L28" s="142"/>
      <c r="M28" s="143"/>
      <c r="N28" s="144"/>
      <c r="O28" s="21" t="s">
        <v>2</v>
      </c>
      <c r="P28" s="142"/>
      <c r="Q28" s="143"/>
      <c r="R28" s="144"/>
      <c r="S28" s="21" t="s">
        <v>2</v>
      </c>
      <c r="T28" s="158">
        <f>SUM(H28,L28,P28)</f>
        <v>0</v>
      </c>
      <c r="U28" s="261"/>
      <c r="V28" s="262"/>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5">
        <f>P27-P28</f>
        <v>0</v>
      </c>
      <c r="Q29" s="145"/>
      <c r="R29" s="260"/>
      <c r="S29" s="94" t="s">
        <v>2</v>
      </c>
      <c r="T29" s="125">
        <f>SUM(H29,L29,P29)</f>
        <v>0</v>
      </c>
      <c r="U29" s="150"/>
      <c r="V29" s="151"/>
      <c r="W29" s="35" t="s">
        <v>2</v>
      </c>
    </row>
    <row r="30" spans="3:27" ht="25.05" customHeight="1" thickTop="1" thickBot="1">
      <c r="D30" s="141" t="s">
        <v>44</v>
      </c>
      <c r="E30" s="123"/>
      <c r="F30" s="123"/>
      <c r="G30" s="124"/>
      <c r="H30" s="142"/>
      <c r="I30" s="143"/>
      <c r="J30" s="144"/>
      <c r="K30" s="35" t="s">
        <v>2</v>
      </c>
      <c r="L30" s="142"/>
      <c r="M30" s="143"/>
      <c r="N30" s="144"/>
      <c r="O30" s="35" t="s">
        <v>2</v>
      </c>
      <c r="P30" s="257"/>
      <c r="Q30" s="258"/>
      <c r="R30" s="259"/>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42</v>
      </c>
      <c r="F33" s="8"/>
      <c r="H33" s="8"/>
      <c r="J33" s="8"/>
      <c r="L33" s="8"/>
      <c r="N33" s="8"/>
      <c r="P33" s="8"/>
      <c r="R33" s="8"/>
      <c r="T33" s="8"/>
      <c r="V33" s="8"/>
    </row>
    <row r="34" spans="3:25" ht="25.05" customHeight="1">
      <c r="D34" s="8" t="s">
        <v>43</v>
      </c>
      <c r="F34" s="8"/>
      <c r="H34" s="8"/>
      <c r="J34" s="8"/>
      <c r="L34" s="8"/>
      <c r="N34" s="8"/>
      <c r="P34" s="8"/>
      <c r="R34" s="8"/>
      <c r="T34" s="8"/>
      <c r="V34" s="8"/>
    </row>
    <row r="35" spans="3:25" ht="25.05" customHeight="1">
      <c r="D35" s="40" t="s">
        <v>47</v>
      </c>
      <c r="F35" s="8"/>
      <c r="H35" s="8"/>
      <c r="J35" s="8"/>
      <c r="L35" s="8"/>
      <c r="N35" s="8"/>
      <c r="P35" s="8"/>
      <c r="R35" s="8"/>
      <c r="T35" s="8"/>
      <c r="V35" s="8"/>
    </row>
    <row r="36" spans="3:25" ht="25.05" customHeight="1">
      <c r="C36" s="1"/>
      <c r="D36" s="131" t="s">
        <v>10</v>
      </c>
      <c r="E36" s="134"/>
      <c r="F36" s="134"/>
      <c r="G36" s="22"/>
      <c r="H36" s="131" t="s">
        <v>11</v>
      </c>
      <c r="I36" s="134"/>
      <c r="J36" s="134"/>
      <c r="K36" s="138"/>
      <c r="L36" s="131" t="s">
        <v>12</v>
      </c>
      <c r="M36" s="134"/>
      <c r="N36" s="134"/>
      <c r="O36" s="138"/>
      <c r="P36" s="8"/>
      <c r="R36" s="8"/>
      <c r="T36" s="4"/>
      <c r="V36" s="4"/>
    </row>
    <row r="37" spans="3:25" ht="25.05" customHeight="1">
      <c r="C37" s="1"/>
      <c r="D37" s="125">
        <f>T30</f>
        <v>0</v>
      </c>
      <c r="E37" s="125"/>
      <c r="F37" s="126"/>
      <c r="G37" s="21" t="s">
        <v>2</v>
      </c>
      <c r="H37" s="14">
        <v>10</v>
      </c>
      <c r="I37" s="36" t="s">
        <v>19</v>
      </c>
      <c r="J37" s="139">
        <v>10</v>
      </c>
      <c r="K37" s="140"/>
      <c r="L37" s="125">
        <f>ROUNDDOWN(D37*H37/J37,0)</f>
        <v>0</v>
      </c>
      <c r="M37" s="125"/>
      <c r="N37" s="126"/>
      <c r="O37" s="21" t="s">
        <v>2</v>
      </c>
      <c r="P37" s="8"/>
      <c r="R37" s="8"/>
      <c r="T37" s="8"/>
      <c r="V37" s="8"/>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10" t="str">
        <f>IF(H15="","",H15)</f>
        <v/>
      </c>
      <c r="I41" s="37" t="s">
        <v>23</v>
      </c>
      <c r="J41" s="127">
        <v>780460</v>
      </c>
      <c r="K41" s="127"/>
      <c r="L41" s="128"/>
      <c r="M41" s="21" t="s">
        <v>2</v>
      </c>
      <c r="N41" s="125" t="str">
        <f>IF(H41="","",IF(H41=1,"－　　　　　　",IF(H41=2,"－　　　　　　",IF(H41=4,"－　　　　　　",IF(H41=3,ROUNDDOWN(T27*1/2,0),"－　　　　　　")))))</f>
        <v/>
      </c>
      <c r="O41" s="125"/>
      <c r="P41" s="126"/>
      <c r="Q41" s="21" t="s">
        <v>2</v>
      </c>
      <c r="R41" s="244">
        <f>IF(Y41="不認定",0,IF(D41&lt;L43,D41,L43))</f>
        <v>0</v>
      </c>
      <c r="S41" s="245"/>
      <c r="T41" s="246"/>
      <c r="U41" s="21" t="s">
        <v>2</v>
      </c>
      <c r="V41" s="9"/>
      <c r="W41" s="9"/>
      <c r="Y41" s="2" t="str">
        <f>IF(Z20=1,"不認定","")</f>
        <v/>
      </c>
    </row>
    <row r="42" spans="3:25" ht="25.05" customHeight="1">
      <c r="C42" s="1"/>
      <c r="D42" s="8"/>
      <c r="F42" s="8"/>
      <c r="H42" s="8"/>
      <c r="J42" s="131" t="s">
        <v>20</v>
      </c>
      <c r="K42" s="132"/>
      <c r="L42" s="132"/>
      <c r="M42" s="132"/>
      <c r="N42" s="132"/>
      <c r="O42" s="132"/>
      <c r="P42" s="132"/>
      <c r="Q42" s="133"/>
      <c r="R42" s="8"/>
      <c r="T42" s="8"/>
      <c r="V42" s="8"/>
    </row>
    <row r="43" spans="3:25" ht="25.05" customHeight="1">
      <c r="C43" s="1"/>
      <c r="D43" s="8"/>
      <c r="F43" s="8"/>
      <c r="H43" s="8"/>
      <c r="J43" s="38"/>
      <c r="K43" s="33"/>
      <c r="L43" s="136">
        <f>IF(J41&lt;N41,J41,N41)</f>
        <v>780460</v>
      </c>
      <c r="M43" s="137"/>
      <c r="N43" s="137"/>
      <c r="O43" s="33" t="s">
        <v>2</v>
      </c>
      <c r="P43" s="20"/>
      <c r="Q43" s="21"/>
      <c r="R43" s="8"/>
      <c r="T43" s="8"/>
      <c r="V43" s="8"/>
    </row>
    <row r="44" spans="3:25" ht="25.05" customHeight="1">
      <c r="C44" s="1"/>
      <c r="D44" s="8" t="s">
        <v>51</v>
      </c>
      <c r="F44" s="8"/>
      <c r="H44" s="8"/>
      <c r="J44" s="8"/>
      <c r="L44" s="8"/>
      <c r="N44" s="8"/>
      <c r="P44" s="8"/>
      <c r="R44" s="8"/>
      <c r="T44" s="8"/>
      <c r="V44" s="8"/>
    </row>
    <row r="45" spans="3:25" ht="25.05" customHeight="1">
      <c r="C45" s="1"/>
      <c r="D45" s="8" t="s">
        <v>125</v>
      </c>
      <c r="F45" s="8"/>
      <c r="H45" s="8"/>
      <c r="J45" s="8"/>
      <c r="L45" s="8"/>
      <c r="N45" s="8"/>
      <c r="P45" s="8"/>
      <c r="R45" s="8"/>
      <c r="T45" s="8"/>
      <c r="V45" s="8"/>
    </row>
    <row r="46" spans="3:25" ht="25.05" customHeight="1">
      <c r="C46" s="1"/>
      <c r="D46" s="110" t="s">
        <v>123</v>
      </c>
      <c r="F46" s="5"/>
      <c r="H46" s="8"/>
      <c r="J46" s="8"/>
      <c r="L46" s="8"/>
      <c r="N46" s="8"/>
      <c r="P46" s="8"/>
      <c r="R46" s="8"/>
      <c r="T46" s="8"/>
      <c r="V46" s="8"/>
    </row>
    <row r="47" spans="3:25" ht="25.05" customHeight="1">
      <c r="C47" s="1"/>
      <c r="D47" s="8"/>
      <c r="F47" s="8"/>
      <c r="H47" s="8"/>
      <c r="J47" s="8"/>
      <c r="L47" s="8"/>
      <c r="N47" s="8"/>
      <c r="P47" s="8"/>
      <c r="R47" s="8"/>
      <c r="T47" s="8"/>
      <c r="V47" s="8"/>
    </row>
    <row r="48" spans="3:25" ht="20.100000000000001" customHeight="1">
      <c r="C48" s="1"/>
      <c r="D48" s="8"/>
      <c r="F48" s="8"/>
      <c r="H48" s="8"/>
      <c r="J48" s="8"/>
      <c r="L48" s="8"/>
      <c r="N48" s="8"/>
      <c r="P48" s="8"/>
      <c r="R48" s="8"/>
      <c r="T48" s="7"/>
      <c r="V48" s="7"/>
    </row>
    <row r="49" spans="3:23" ht="11.1" customHeight="1">
      <c r="D49" s="8"/>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1" customFormat="1" ht="20.100000000000001" customHeight="1">
      <c r="D51" s="5"/>
      <c r="F51" s="8"/>
      <c r="H51" s="8"/>
      <c r="J51" s="8"/>
      <c r="L51" s="8"/>
      <c r="N51" s="8"/>
      <c r="P51" s="8"/>
      <c r="R51" s="8"/>
      <c r="T51" s="8"/>
      <c r="V51" s="8"/>
    </row>
    <row r="52" spans="3:23" s="41" customFormat="1" ht="20.100000000000001" customHeight="1">
      <c r="D52" s="42"/>
      <c r="F52" s="43"/>
      <c r="H52" s="43"/>
      <c r="J52" s="43"/>
      <c r="L52" s="43"/>
      <c r="N52" s="43"/>
      <c r="P52" s="44"/>
      <c r="R52" s="44"/>
      <c r="T52" s="44"/>
      <c r="V52" s="44"/>
    </row>
    <row r="53" spans="3:23" s="41" customFormat="1" ht="25.05" hidden="1" customHeight="1">
      <c r="D53" s="121" t="s">
        <v>14</v>
      </c>
      <c r="E53" s="122"/>
      <c r="F53" s="43"/>
      <c r="H53" s="43"/>
      <c r="J53" s="43"/>
      <c r="L53" s="43"/>
      <c r="N53" s="43"/>
      <c r="P53" s="45"/>
      <c r="R53" s="45"/>
      <c r="T53" s="45"/>
      <c r="V53" s="45"/>
    </row>
    <row r="54" spans="3:23" s="41" customFormat="1" ht="25.05" hidden="1" customHeight="1">
      <c r="D54" s="54">
        <v>1</v>
      </c>
      <c r="E54" s="49" t="s">
        <v>23</v>
      </c>
      <c r="F54" s="48"/>
      <c r="G54" s="49"/>
      <c r="H54" s="48"/>
      <c r="I54" s="49"/>
      <c r="J54" s="48"/>
      <c r="K54" s="49"/>
      <c r="L54" s="48"/>
      <c r="M54" s="49"/>
      <c r="N54" s="48"/>
      <c r="O54" s="49"/>
      <c r="P54" s="48"/>
      <c r="Q54" s="49"/>
      <c r="R54" s="48"/>
      <c r="S54" s="49"/>
      <c r="T54" s="48"/>
      <c r="U54" s="49"/>
      <c r="V54" s="48"/>
      <c r="W54" s="49"/>
    </row>
    <row r="55" spans="3:23" s="41" customFormat="1" ht="25.05" hidden="1" customHeight="1">
      <c r="C55" s="46"/>
      <c r="D55" s="55">
        <v>2</v>
      </c>
      <c r="E55" s="49" t="s">
        <v>23</v>
      </c>
      <c r="F55" s="47"/>
      <c r="G55" s="49"/>
      <c r="H55" s="47"/>
      <c r="I55" s="49"/>
      <c r="J55" s="47"/>
      <c r="K55" s="49"/>
      <c r="L55" s="47"/>
      <c r="M55" s="49"/>
      <c r="N55" s="47"/>
      <c r="O55" s="49"/>
      <c r="P55" s="47"/>
      <c r="Q55" s="49"/>
      <c r="R55" s="47"/>
      <c r="S55" s="49"/>
      <c r="T55" s="47"/>
      <c r="U55" s="49"/>
      <c r="V55" s="47"/>
      <c r="W55" s="49"/>
    </row>
    <row r="56" spans="3:23" s="1" customFormat="1" ht="25.05" hidden="1" customHeight="1">
      <c r="D56" s="56">
        <v>3</v>
      </c>
      <c r="E56" s="51" t="s">
        <v>23</v>
      </c>
      <c r="F56" s="50"/>
      <c r="G56" s="50"/>
      <c r="H56" s="50"/>
      <c r="I56" s="50"/>
      <c r="J56" s="50"/>
      <c r="K56" s="50"/>
      <c r="L56" s="50"/>
      <c r="M56" s="50"/>
      <c r="N56" s="50"/>
      <c r="O56" s="50"/>
      <c r="P56" s="50"/>
      <c r="Q56" s="50"/>
      <c r="R56" s="50"/>
      <c r="S56" s="50"/>
      <c r="T56" s="50"/>
      <c r="U56" s="50"/>
      <c r="V56" s="50"/>
      <c r="W56" s="50"/>
    </row>
    <row r="57" spans="3:23" s="1" customFormat="1" ht="25.05" hidden="1" customHeight="1">
      <c r="D57" s="56">
        <v>4</v>
      </c>
      <c r="E57" s="52" t="s">
        <v>23</v>
      </c>
      <c r="F57" s="53"/>
      <c r="G57" s="52"/>
      <c r="H57" s="53"/>
      <c r="I57" s="52"/>
      <c r="J57" s="53"/>
      <c r="K57" s="52"/>
      <c r="L57" s="53"/>
      <c r="M57" s="52"/>
      <c r="N57" s="53"/>
      <c r="O57" s="52"/>
      <c r="P57" s="53"/>
      <c r="Q57" s="52"/>
      <c r="R57" s="53"/>
      <c r="S57" s="52"/>
      <c r="T57" s="53"/>
      <c r="U57" s="52"/>
      <c r="V57" s="53"/>
      <c r="W57" s="52"/>
    </row>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mergeCells count="104">
    <mergeCell ref="T18:U18"/>
    <mergeCell ref="D16:G18"/>
    <mergeCell ref="H16:K16"/>
    <mergeCell ref="L16:N16"/>
    <mergeCell ref="P16:S16"/>
    <mergeCell ref="T16:V16"/>
    <mergeCell ref="H17:K17"/>
    <mergeCell ref="L17:N17"/>
    <mergeCell ref="P17:S17"/>
    <mergeCell ref="T17:V17"/>
    <mergeCell ref="H18:J18"/>
    <mergeCell ref="D6:G6"/>
    <mergeCell ref="H6:M6"/>
    <mergeCell ref="N6:Q6"/>
    <mergeCell ref="D7:G7"/>
    <mergeCell ref="H7:I7"/>
    <mergeCell ref="J7:O7"/>
    <mergeCell ref="P7:Q7"/>
    <mergeCell ref="D2:V2"/>
    <mergeCell ref="D5:G5"/>
    <mergeCell ref="H5:K5"/>
    <mergeCell ref="L5:O5"/>
    <mergeCell ref="P5:W5"/>
    <mergeCell ref="D10:G10"/>
    <mergeCell ref="H10:I10"/>
    <mergeCell ref="J10:O10"/>
    <mergeCell ref="P10:Q10"/>
    <mergeCell ref="R10:W10"/>
    <mergeCell ref="R7:W7"/>
    <mergeCell ref="D8:G8"/>
    <mergeCell ref="H8:W8"/>
    <mergeCell ref="D9:G9"/>
    <mergeCell ref="N9:O9"/>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P30:R30"/>
    <mergeCell ref="T30:V30"/>
    <mergeCell ref="D29:G29"/>
    <mergeCell ref="H29:J29"/>
    <mergeCell ref="L29:N29"/>
    <mergeCell ref="P29:R29"/>
    <mergeCell ref="T29:V29"/>
    <mergeCell ref="D28:G28"/>
    <mergeCell ref="H28:J28"/>
    <mergeCell ref="L28:N28"/>
    <mergeCell ref="P28:R28"/>
    <mergeCell ref="T28:V28"/>
    <mergeCell ref="D36:F36"/>
    <mergeCell ref="H36:K36"/>
    <mergeCell ref="L36:O36"/>
    <mergeCell ref="D37:F37"/>
    <mergeCell ref="J37:K37"/>
    <mergeCell ref="L37:N37"/>
    <mergeCell ref="D30:G30"/>
    <mergeCell ref="H30:J30"/>
    <mergeCell ref="L30:N30"/>
    <mergeCell ref="D53:E53"/>
    <mergeCell ref="R40:U40"/>
    <mergeCell ref="D41:F41"/>
    <mergeCell ref="J41:L41"/>
    <mergeCell ref="N41:P41"/>
    <mergeCell ref="R41:T41"/>
    <mergeCell ref="J42:Q42"/>
    <mergeCell ref="D40:G40"/>
    <mergeCell ref="H40:I40"/>
    <mergeCell ref="J40:M40"/>
    <mergeCell ref="N40:Q40"/>
    <mergeCell ref="L43:N43"/>
  </mergeCells>
  <phoneticPr fontId="2"/>
  <dataValidations count="2">
    <dataValidation type="list" allowBlank="1" showInputMessage="1" showErrorMessage="1" sqref="H15" xr:uid="{00000000-0002-0000-0500-000000000000}">
      <formula1>$D$54:$D$57</formula1>
    </dataValidation>
    <dataValidation type="list" allowBlank="1" showInputMessage="1" showErrorMessage="1" sqref="T13" xr:uid="{00000000-0002-0000-05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C1:AA72"/>
  <sheetViews>
    <sheetView view="pageBreakPreview" topLeftCell="A31" zoomScale="70" zoomScaleNormal="145" zoomScaleSheetLayoutView="70" workbookViewId="0">
      <selection activeCell="D46" sqref="D46"/>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52" t="s">
        <v>115</v>
      </c>
      <c r="E2" s="253"/>
      <c r="F2" s="253"/>
      <c r="G2" s="253"/>
      <c r="H2" s="253"/>
      <c r="I2" s="253"/>
      <c r="J2" s="253"/>
      <c r="K2" s="253"/>
      <c r="L2" s="253"/>
      <c r="M2" s="253"/>
      <c r="N2" s="253"/>
      <c r="O2" s="253"/>
      <c r="P2" s="253"/>
      <c r="Q2" s="253"/>
      <c r="R2" s="253"/>
      <c r="S2" s="253"/>
      <c r="T2" s="253"/>
      <c r="U2" s="253"/>
      <c r="V2" s="253"/>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54" t="s">
        <v>58</v>
      </c>
      <c r="I5" s="255"/>
      <c r="J5" s="255"/>
      <c r="K5" s="256"/>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10"/>
      <c r="S6" s="15" t="s">
        <v>21</v>
      </c>
      <c r="T6" s="11"/>
      <c r="U6" s="15" t="s">
        <v>22</v>
      </c>
      <c r="V6" s="11"/>
      <c r="W6" s="23"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3"/>
      <c r="K9" s="16" t="s">
        <v>26</v>
      </c>
      <c r="L9" s="13"/>
      <c r="M9" s="16" t="s">
        <v>27</v>
      </c>
      <c r="N9" s="221" t="s">
        <v>28</v>
      </c>
      <c r="O9" s="222"/>
      <c r="P9" s="13"/>
      <c r="Q9" s="16" t="s">
        <v>21</v>
      </c>
      <c r="R9" s="13"/>
      <c r="S9" s="16" t="s">
        <v>26</v>
      </c>
      <c r="T9" s="13"/>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10"/>
      <c r="I15" s="1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68" t="s">
        <v>2</v>
      </c>
      <c r="P16" s="238" t="s">
        <v>108</v>
      </c>
      <c r="Q16" s="188"/>
      <c r="R16" s="188"/>
      <c r="S16" s="188"/>
      <c r="T16" s="207"/>
      <c r="U16" s="207"/>
      <c r="V16" s="207"/>
      <c r="W16" s="69"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68" t="s">
        <v>2</v>
      </c>
      <c r="P17" s="241" t="s">
        <v>109</v>
      </c>
      <c r="Q17" s="206"/>
      <c r="R17" s="206"/>
      <c r="S17" s="206"/>
      <c r="T17" s="207"/>
      <c r="U17" s="207"/>
      <c r="V17" s="207"/>
      <c r="W17" s="69"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0" t="s">
        <v>2</v>
      </c>
      <c r="N18" s="239" t="s">
        <v>72</v>
      </c>
      <c r="O18" s="240"/>
      <c r="P18" s="206" t="s">
        <v>71</v>
      </c>
      <c r="Q18" s="242"/>
      <c r="R18" s="71"/>
      <c r="S18" s="71" t="s">
        <v>68</v>
      </c>
      <c r="T18" s="239" t="s">
        <v>70</v>
      </c>
      <c r="U18" s="239"/>
      <c r="V18" s="73"/>
      <c r="W18" s="72" t="s">
        <v>68</v>
      </c>
      <c r="Z18" s="75" t="str">
        <f>IF(OR(T17="",K18=""),"",IF(T17&lt;=K18,"ok","×"))</f>
        <v/>
      </c>
      <c r="AA18" s="76" t="s">
        <v>110</v>
      </c>
    </row>
    <row r="19" spans="3:27" ht="25.05" customHeight="1" thickBot="1">
      <c r="D19" s="183" t="s">
        <v>33</v>
      </c>
      <c r="E19" s="123"/>
      <c r="F19" s="123"/>
      <c r="G19" s="124"/>
      <c r="H19" s="10"/>
      <c r="I19" s="19" t="s">
        <v>21</v>
      </c>
      <c r="J19" s="11"/>
      <c r="K19" s="19" t="s">
        <v>26</v>
      </c>
      <c r="L19" s="11"/>
      <c r="M19" s="19" t="s">
        <v>27</v>
      </c>
      <c r="N19" s="188" t="s">
        <v>28</v>
      </c>
      <c r="O19" s="247"/>
      <c r="P19" s="11"/>
      <c r="Q19" s="19" t="s">
        <v>21</v>
      </c>
      <c r="R19" s="11"/>
      <c r="S19" s="19" t="s">
        <v>26</v>
      </c>
      <c r="T19" s="11"/>
      <c r="U19" s="19" t="s">
        <v>27</v>
      </c>
      <c r="V19" s="20"/>
      <c r="W19" s="25"/>
      <c r="Z19" s="120" t="str">
        <f>IF(OR(K14="",S14=""),"",IF(J13&lt;304200,"ok","×"))</f>
        <v/>
      </c>
      <c r="AA19" s="76" t="s">
        <v>103</v>
      </c>
    </row>
    <row r="20" spans="3:27" ht="25.05" customHeight="1" thickTop="1" thickBot="1">
      <c r="D20" s="248" t="s">
        <v>35</v>
      </c>
      <c r="E20" s="249"/>
      <c r="F20" s="249"/>
      <c r="G20" s="250"/>
      <c r="H20" s="26"/>
      <c r="I20" s="27" t="s">
        <v>21</v>
      </c>
      <c r="J20" s="28"/>
      <c r="K20" s="27" t="s">
        <v>26</v>
      </c>
      <c r="L20" s="28"/>
      <c r="M20" s="27" t="s">
        <v>27</v>
      </c>
      <c r="N20" s="170" t="s">
        <v>28</v>
      </c>
      <c r="O20" s="251"/>
      <c r="P20" s="28"/>
      <c r="Q20" s="27" t="s">
        <v>21</v>
      </c>
      <c r="R20" s="28"/>
      <c r="S20" s="27" t="s">
        <v>26</v>
      </c>
      <c r="T20" s="28"/>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23" t="s">
        <v>77</v>
      </c>
      <c r="E28" s="123"/>
      <c r="F28" s="123"/>
      <c r="G28" s="152"/>
      <c r="H28" s="142"/>
      <c r="I28" s="143"/>
      <c r="J28" s="144"/>
      <c r="K28" s="21" t="s">
        <v>2</v>
      </c>
      <c r="L28" s="142"/>
      <c r="M28" s="143"/>
      <c r="N28" s="144"/>
      <c r="O28" s="21" t="s">
        <v>2</v>
      </c>
      <c r="P28" s="142"/>
      <c r="Q28" s="143"/>
      <c r="R28" s="144"/>
      <c r="S28" s="21" t="s">
        <v>2</v>
      </c>
      <c r="T28" s="158">
        <f>SUM(H28,L28,P28)</f>
        <v>0</v>
      </c>
      <c r="U28" s="261"/>
      <c r="V28" s="262"/>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25">
        <f>SUM(H29,L29,P29)</f>
        <v>0</v>
      </c>
      <c r="U29" s="150"/>
      <c r="V29" s="151"/>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42</v>
      </c>
      <c r="F33" s="8"/>
      <c r="H33" s="8"/>
      <c r="J33" s="8"/>
      <c r="L33" s="8"/>
      <c r="N33" s="8"/>
      <c r="P33" s="8"/>
      <c r="R33" s="8"/>
      <c r="T33" s="8"/>
      <c r="V33" s="8"/>
    </row>
    <row r="34" spans="3:25" ht="25.05" customHeight="1">
      <c r="D34" s="8" t="s">
        <v>43</v>
      </c>
      <c r="F34" s="8"/>
      <c r="H34" s="8"/>
      <c r="J34" s="8"/>
      <c r="L34" s="8"/>
      <c r="N34" s="8"/>
      <c r="P34" s="8"/>
      <c r="R34" s="8"/>
      <c r="T34" s="8"/>
      <c r="V34" s="8"/>
    </row>
    <row r="35" spans="3:25" ht="25.05" customHeight="1">
      <c r="D35" s="40" t="s">
        <v>47</v>
      </c>
      <c r="F35" s="8"/>
      <c r="H35" s="8"/>
      <c r="J35" s="8"/>
      <c r="L35" s="8"/>
      <c r="N35" s="8"/>
      <c r="P35" s="8"/>
      <c r="R35" s="8"/>
      <c r="T35" s="8"/>
      <c r="V35" s="8"/>
    </row>
    <row r="36" spans="3:25" ht="25.05" customHeight="1">
      <c r="C36" s="1"/>
      <c r="D36" s="131" t="s">
        <v>10</v>
      </c>
      <c r="E36" s="134"/>
      <c r="F36" s="134"/>
      <c r="G36" s="22"/>
      <c r="H36" s="131" t="s">
        <v>11</v>
      </c>
      <c r="I36" s="134"/>
      <c r="J36" s="134"/>
      <c r="K36" s="138"/>
      <c r="L36" s="131" t="s">
        <v>12</v>
      </c>
      <c r="M36" s="134"/>
      <c r="N36" s="134"/>
      <c r="O36" s="138"/>
      <c r="P36" s="8"/>
      <c r="R36" s="8"/>
      <c r="T36" s="4"/>
      <c r="V36" s="4"/>
    </row>
    <row r="37" spans="3:25" ht="25.05" customHeight="1">
      <c r="C37" s="1"/>
      <c r="D37" s="125">
        <f>T30</f>
        <v>0</v>
      </c>
      <c r="E37" s="125"/>
      <c r="F37" s="126"/>
      <c r="G37" s="21" t="s">
        <v>2</v>
      </c>
      <c r="H37" s="14">
        <v>10</v>
      </c>
      <c r="I37" s="36" t="s">
        <v>19</v>
      </c>
      <c r="J37" s="139">
        <v>10</v>
      </c>
      <c r="K37" s="140"/>
      <c r="L37" s="125">
        <f>ROUNDDOWN(D37*H37/J37,0)</f>
        <v>0</v>
      </c>
      <c r="M37" s="125"/>
      <c r="N37" s="126"/>
      <c r="O37" s="21" t="s">
        <v>2</v>
      </c>
      <c r="P37" s="8"/>
      <c r="R37" s="8"/>
      <c r="T37" s="8"/>
      <c r="V37" s="8"/>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10" t="str">
        <f>IF(H15="","",H15)</f>
        <v/>
      </c>
      <c r="I41" s="37" t="s">
        <v>23</v>
      </c>
      <c r="J41" s="127">
        <v>1009694</v>
      </c>
      <c r="K41" s="127"/>
      <c r="L41" s="128"/>
      <c r="M41" s="21" t="s">
        <v>2</v>
      </c>
      <c r="N41" s="125" t="str">
        <f>IF(H41="","",IF(H41=1,"－　　　　　　",IF(H41=2,"－　　　　　　",IF(H41=4,"－　　　　　　",IF(H41=3,ROUNDDOWN(T27*1/2,0),"－　　　　　　")))))</f>
        <v/>
      </c>
      <c r="O41" s="125"/>
      <c r="P41" s="126"/>
      <c r="Q41" s="21" t="s">
        <v>2</v>
      </c>
      <c r="R41" s="244">
        <f>IF(Y41="不認定",0,IF(D41&lt;L43,D41,L43))</f>
        <v>0</v>
      </c>
      <c r="S41" s="245"/>
      <c r="T41" s="246"/>
      <c r="U41" s="21" t="s">
        <v>2</v>
      </c>
      <c r="V41" s="9"/>
      <c r="W41" s="9"/>
      <c r="Y41" s="2" t="str">
        <f>IF(Z20=1,"不認定","")</f>
        <v/>
      </c>
    </row>
    <row r="42" spans="3:25" ht="25.05" customHeight="1">
      <c r="C42" s="1"/>
      <c r="D42" s="8"/>
      <c r="F42" s="8"/>
      <c r="H42" s="8"/>
      <c r="J42" s="131" t="s">
        <v>20</v>
      </c>
      <c r="K42" s="132"/>
      <c r="L42" s="132"/>
      <c r="M42" s="132"/>
      <c r="N42" s="132"/>
      <c r="O42" s="132"/>
      <c r="P42" s="132"/>
      <c r="Q42" s="133"/>
      <c r="R42" s="8"/>
      <c r="T42" s="8"/>
      <c r="V42" s="8"/>
    </row>
    <row r="43" spans="3:25" ht="25.05" customHeight="1">
      <c r="C43" s="1"/>
      <c r="D43" s="8"/>
      <c r="F43" s="8"/>
      <c r="H43" s="8"/>
      <c r="J43" s="38"/>
      <c r="K43" s="33"/>
      <c r="L43" s="136">
        <f>IF(J41&lt;N41,J41,N41)</f>
        <v>1009694</v>
      </c>
      <c r="M43" s="137"/>
      <c r="N43" s="137"/>
      <c r="O43" s="33" t="s">
        <v>2</v>
      </c>
      <c r="P43" s="20"/>
      <c r="Q43" s="21"/>
      <c r="R43" s="8"/>
      <c r="T43" s="8"/>
      <c r="V43" s="8"/>
    </row>
    <row r="44" spans="3:25" ht="25.05" customHeight="1">
      <c r="C44" s="1"/>
      <c r="D44" s="8" t="s">
        <v>51</v>
      </c>
      <c r="F44" s="8"/>
      <c r="H44" s="8"/>
      <c r="J44" s="8"/>
      <c r="L44" s="8"/>
      <c r="N44" s="8"/>
      <c r="P44" s="8"/>
      <c r="R44" s="8"/>
      <c r="T44" s="8"/>
      <c r="V44" s="8"/>
    </row>
    <row r="45" spans="3:25" ht="25.05" customHeight="1">
      <c r="C45" s="1"/>
      <c r="D45" s="8" t="s">
        <v>125</v>
      </c>
      <c r="F45" s="8"/>
      <c r="H45" s="8"/>
      <c r="J45" s="8"/>
      <c r="L45" s="8"/>
      <c r="N45" s="8"/>
      <c r="P45" s="8"/>
      <c r="R45" s="8"/>
      <c r="T45" s="8"/>
      <c r="V45" s="8"/>
    </row>
    <row r="46" spans="3:25" ht="25.05" customHeight="1">
      <c r="C46" s="1"/>
      <c r="D46" s="110" t="s">
        <v>123</v>
      </c>
      <c r="F46" s="5"/>
      <c r="H46" s="8"/>
      <c r="J46" s="8"/>
      <c r="L46" s="8"/>
      <c r="N46" s="8"/>
      <c r="P46" s="8"/>
      <c r="R46" s="8"/>
      <c r="T46" s="8"/>
      <c r="V46" s="8"/>
    </row>
    <row r="47" spans="3:25" ht="25.05" customHeight="1">
      <c r="C47" s="1"/>
      <c r="D47" s="8"/>
      <c r="F47" s="8"/>
      <c r="H47" s="8"/>
      <c r="J47" s="8"/>
      <c r="L47" s="8"/>
      <c r="N47" s="8"/>
      <c r="P47" s="8"/>
      <c r="R47" s="8"/>
      <c r="T47" s="8"/>
      <c r="V47" s="8"/>
    </row>
    <row r="48" spans="3:25" ht="20.100000000000001" customHeight="1">
      <c r="C48" s="1"/>
      <c r="D48" s="8"/>
      <c r="F48" s="8"/>
      <c r="H48" s="8"/>
      <c r="J48" s="8"/>
      <c r="L48" s="8"/>
      <c r="N48" s="8"/>
      <c r="P48" s="8"/>
      <c r="R48" s="8"/>
      <c r="T48" s="7"/>
      <c r="V48" s="7"/>
    </row>
    <row r="49" spans="3:23" ht="11.1" customHeight="1">
      <c r="D49" s="8"/>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1" customFormat="1" ht="20.100000000000001" customHeight="1">
      <c r="D51" s="5"/>
      <c r="F51" s="8"/>
      <c r="H51" s="8"/>
      <c r="J51" s="8"/>
      <c r="L51" s="8"/>
      <c r="N51" s="8"/>
      <c r="P51" s="8"/>
      <c r="R51" s="8"/>
      <c r="T51" s="8"/>
      <c r="V51" s="8"/>
    </row>
    <row r="52" spans="3:23" s="41" customFormat="1" ht="20.100000000000001" customHeight="1">
      <c r="D52" s="42"/>
      <c r="F52" s="43"/>
      <c r="H52" s="43"/>
      <c r="J52" s="43"/>
      <c r="L52" s="43"/>
      <c r="N52" s="43"/>
      <c r="P52" s="44"/>
      <c r="R52" s="44"/>
      <c r="T52" s="44"/>
      <c r="V52" s="44"/>
    </row>
    <row r="53" spans="3:23" s="41" customFormat="1" ht="25.05" hidden="1" customHeight="1">
      <c r="D53" s="121" t="s">
        <v>14</v>
      </c>
      <c r="E53" s="122"/>
      <c r="F53" s="43"/>
      <c r="H53" s="43"/>
      <c r="J53" s="43"/>
      <c r="L53" s="43"/>
      <c r="N53" s="43"/>
      <c r="P53" s="45"/>
      <c r="R53" s="45"/>
      <c r="T53" s="45"/>
      <c r="V53" s="45"/>
    </row>
    <row r="54" spans="3:23" s="41" customFormat="1" ht="25.05" hidden="1" customHeight="1">
      <c r="D54" s="54">
        <v>1</v>
      </c>
      <c r="E54" s="49" t="s">
        <v>23</v>
      </c>
      <c r="F54" s="48"/>
      <c r="G54" s="49"/>
      <c r="H54" s="48"/>
      <c r="I54" s="49"/>
      <c r="J54" s="48"/>
      <c r="K54" s="49"/>
      <c r="L54" s="48"/>
      <c r="M54" s="49"/>
      <c r="N54" s="48"/>
      <c r="O54" s="49"/>
      <c r="P54" s="48"/>
      <c r="Q54" s="49"/>
      <c r="R54" s="48"/>
      <c r="S54" s="49"/>
      <c r="T54" s="48"/>
      <c r="U54" s="49"/>
      <c r="V54" s="48"/>
      <c r="W54" s="49"/>
    </row>
    <row r="55" spans="3:23" s="41" customFormat="1" ht="25.05" hidden="1" customHeight="1">
      <c r="C55" s="46"/>
      <c r="D55" s="55">
        <v>2</v>
      </c>
      <c r="E55" s="49" t="s">
        <v>23</v>
      </c>
      <c r="F55" s="47"/>
      <c r="G55" s="49"/>
      <c r="H55" s="47"/>
      <c r="I55" s="49"/>
      <c r="J55" s="47"/>
      <c r="K55" s="49"/>
      <c r="L55" s="47"/>
      <c r="M55" s="49"/>
      <c r="N55" s="47"/>
      <c r="O55" s="49"/>
      <c r="P55" s="47"/>
      <c r="Q55" s="49"/>
      <c r="R55" s="47"/>
      <c r="S55" s="49"/>
      <c r="T55" s="47"/>
      <c r="U55" s="49"/>
      <c r="V55" s="47"/>
      <c r="W55" s="49"/>
    </row>
    <row r="56" spans="3:23" s="1" customFormat="1" ht="25.05" hidden="1" customHeight="1">
      <c r="D56" s="56">
        <v>3</v>
      </c>
      <c r="E56" s="51" t="s">
        <v>23</v>
      </c>
      <c r="F56" s="50"/>
      <c r="G56" s="50"/>
      <c r="H56" s="50"/>
      <c r="I56" s="50"/>
      <c r="J56" s="50"/>
      <c r="K56" s="50"/>
      <c r="L56" s="50"/>
      <c r="M56" s="50"/>
      <c r="N56" s="50"/>
      <c r="O56" s="50"/>
      <c r="P56" s="50"/>
      <c r="Q56" s="50"/>
      <c r="R56" s="50"/>
      <c r="S56" s="50"/>
      <c r="T56" s="50"/>
      <c r="U56" s="50"/>
      <c r="V56" s="50"/>
      <c r="W56" s="50"/>
    </row>
    <row r="57" spans="3:23" s="1" customFormat="1" ht="25.05" hidden="1" customHeight="1">
      <c r="D57" s="56">
        <v>4</v>
      </c>
      <c r="E57" s="52" t="s">
        <v>23</v>
      </c>
      <c r="F57" s="53"/>
      <c r="G57" s="52"/>
      <c r="H57" s="53"/>
      <c r="I57" s="52"/>
      <c r="J57" s="53"/>
      <c r="K57" s="52"/>
      <c r="L57" s="53"/>
      <c r="M57" s="52"/>
      <c r="N57" s="53"/>
      <c r="O57" s="52"/>
      <c r="P57" s="53"/>
      <c r="Q57" s="52"/>
      <c r="R57" s="53"/>
      <c r="S57" s="52"/>
      <c r="T57" s="53"/>
      <c r="U57" s="52"/>
      <c r="V57" s="53"/>
      <c r="W57" s="52"/>
    </row>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mergeCells count="104">
    <mergeCell ref="T18:U18"/>
    <mergeCell ref="D16:G18"/>
    <mergeCell ref="H16:K16"/>
    <mergeCell ref="L16:N16"/>
    <mergeCell ref="P16:S16"/>
    <mergeCell ref="T16:V16"/>
    <mergeCell ref="H17:K17"/>
    <mergeCell ref="L17:N17"/>
    <mergeCell ref="P17:S17"/>
    <mergeCell ref="T17:V17"/>
    <mergeCell ref="H18:J18"/>
    <mergeCell ref="D6:G6"/>
    <mergeCell ref="H6:M6"/>
    <mergeCell ref="N6:Q6"/>
    <mergeCell ref="D7:G7"/>
    <mergeCell ref="H7:I7"/>
    <mergeCell ref="J7:O7"/>
    <mergeCell ref="P7:Q7"/>
    <mergeCell ref="D2:V2"/>
    <mergeCell ref="D5:G5"/>
    <mergeCell ref="H5:K5"/>
    <mergeCell ref="L5:O5"/>
    <mergeCell ref="P5:W5"/>
    <mergeCell ref="D10:G10"/>
    <mergeCell ref="H10:I10"/>
    <mergeCell ref="J10:O10"/>
    <mergeCell ref="P10:Q10"/>
    <mergeCell ref="R10:W10"/>
    <mergeCell ref="R7:W7"/>
    <mergeCell ref="D8:G8"/>
    <mergeCell ref="H8:W8"/>
    <mergeCell ref="D9:G9"/>
    <mergeCell ref="N9:O9"/>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P30:R30"/>
    <mergeCell ref="T30:V30"/>
    <mergeCell ref="D29:G29"/>
    <mergeCell ref="H29:J29"/>
    <mergeCell ref="L29:N29"/>
    <mergeCell ref="P29:R29"/>
    <mergeCell ref="T29:V29"/>
    <mergeCell ref="D28:G28"/>
    <mergeCell ref="H28:J28"/>
    <mergeCell ref="L28:N28"/>
    <mergeCell ref="P28:R28"/>
    <mergeCell ref="T28:V28"/>
    <mergeCell ref="D36:F36"/>
    <mergeCell ref="H36:K36"/>
    <mergeCell ref="L36:O36"/>
    <mergeCell ref="D37:F37"/>
    <mergeCell ref="J37:K37"/>
    <mergeCell ref="L37:N37"/>
    <mergeCell ref="D30:G30"/>
    <mergeCell ref="H30:J30"/>
    <mergeCell ref="L30:N30"/>
    <mergeCell ref="D53:E53"/>
    <mergeCell ref="R40:U40"/>
    <mergeCell ref="D41:F41"/>
    <mergeCell ref="J41:L41"/>
    <mergeCell ref="N41:P41"/>
    <mergeCell ref="R41:T41"/>
    <mergeCell ref="J42:Q42"/>
    <mergeCell ref="D40:G40"/>
    <mergeCell ref="H40:I40"/>
    <mergeCell ref="J40:M40"/>
    <mergeCell ref="N40:Q40"/>
    <mergeCell ref="L43:N43"/>
  </mergeCells>
  <phoneticPr fontId="2"/>
  <dataValidations count="2">
    <dataValidation type="list" allowBlank="1" showInputMessage="1" showErrorMessage="1" sqref="H15" xr:uid="{00000000-0002-0000-0600-000000000000}">
      <formula1>$D$54:$D$57</formula1>
    </dataValidation>
    <dataValidation type="list" allowBlank="1" showInputMessage="1" showErrorMessage="1" sqref="T13" xr:uid="{00000000-0002-0000-06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C1:AA71"/>
  <sheetViews>
    <sheetView view="pageBreakPreview" topLeftCell="A34" zoomScale="70" zoomScaleNormal="145" zoomScaleSheetLayoutView="70" workbookViewId="0">
      <selection activeCell="D46" sqref="D46"/>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52" t="s">
        <v>116</v>
      </c>
      <c r="E2" s="253"/>
      <c r="F2" s="253"/>
      <c r="G2" s="253"/>
      <c r="H2" s="253"/>
      <c r="I2" s="253"/>
      <c r="J2" s="253"/>
      <c r="K2" s="253"/>
      <c r="L2" s="253"/>
      <c r="M2" s="253"/>
      <c r="N2" s="253"/>
      <c r="O2" s="253"/>
      <c r="P2" s="253"/>
      <c r="Q2" s="253"/>
      <c r="R2" s="253"/>
      <c r="S2" s="253"/>
      <c r="T2" s="253"/>
      <c r="U2" s="253"/>
      <c r="V2" s="253"/>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34</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10"/>
      <c r="S6" s="15" t="s">
        <v>21</v>
      </c>
      <c r="T6" s="11"/>
      <c r="U6" s="15" t="s">
        <v>22</v>
      </c>
      <c r="V6" s="11"/>
      <c r="W6" s="23"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3"/>
      <c r="K9" s="16" t="s">
        <v>26</v>
      </c>
      <c r="L9" s="13"/>
      <c r="M9" s="16" t="s">
        <v>27</v>
      </c>
      <c r="N9" s="221" t="s">
        <v>28</v>
      </c>
      <c r="O9" s="222"/>
      <c r="P9" s="13"/>
      <c r="Q9" s="16" t="s">
        <v>21</v>
      </c>
      <c r="R9" s="13"/>
      <c r="S9" s="16" t="s">
        <v>26</v>
      </c>
      <c r="T9" s="13"/>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10"/>
      <c r="I15" s="1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68" t="s">
        <v>2</v>
      </c>
      <c r="P16" s="238" t="s">
        <v>108</v>
      </c>
      <c r="Q16" s="188"/>
      <c r="R16" s="188"/>
      <c r="S16" s="188"/>
      <c r="T16" s="207"/>
      <c r="U16" s="207"/>
      <c r="V16" s="207"/>
      <c r="W16" s="69" t="s">
        <v>2</v>
      </c>
      <c r="Z16" s="75" t="str">
        <f>IF(OR(L16="",T16=""),"",IF(AND(T16&lt;=L16*1/2,L16&gt;0),"ok","×"))</f>
        <v/>
      </c>
      <c r="AA16" s="76" t="s">
        <v>112</v>
      </c>
    </row>
    <row r="17" spans="3:27" ht="25.05" customHeight="1">
      <c r="C17" s="1"/>
      <c r="D17" s="199"/>
      <c r="E17" s="200"/>
      <c r="F17" s="200"/>
      <c r="G17" s="201"/>
      <c r="H17" s="205" t="s">
        <v>67</v>
      </c>
      <c r="I17" s="206"/>
      <c r="J17" s="206"/>
      <c r="K17" s="206"/>
      <c r="L17" s="207"/>
      <c r="M17" s="207"/>
      <c r="N17" s="207"/>
      <c r="O17" s="68" t="s">
        <v>2</v>
      </c>
      <c r="P17" s="241" t="s">
        <v>109</v>
      </c>
      <c r="Q17" s="206"/>
      <c r="R17" s="206"/>
      <c r="S17" s="206"/>
      <c r="T17" s="207"/>
      <c r="U17" s="207"/>
      <c r="V17" s="207"/>
      <c r="W17" s="69" t="s">
        <v>2</v>
      </c>
      <c r="Z17" s="75" t="str">
        <f>IF(OR(L17="",K18=""),"",IF(L17&gt;K18,"ok","×"))</f>
        <v/>
      </c>
      <c r="AA17" s="76" t="s">
        <v>74</v>
      </c>
    </row>
    <row r="18" spans="3:27" ht="25.05" customHeight="1">
      <c r="C18" s="1"/>
      <c r="D18" s="202"/>
      <c r="E18" s="203"/>
      <c r="F18" s="203"/>
      <c r="G18" s="204"/>
      <c r="H18" s="205" t="s">
        <v>69</v>
      </c>
      <c r="I18" s="242"/>
      <c r="J18" s="242"/>
      <c r="K18" s="243" t="str">
        <f>IF(OR(R18="",V18=""),"",980000+330000*R18+120000*V18)</f>
        <v/>
      </c>
      <c r="L18" s="243"/>
      <c r="M18" s="70" t="s">
        <v>2</v>
      </c>
      <c r="N18" s="239" t="s">
        <v>72</v>
      </c>
      <c r="O18" s="240"/>
      <c r="P18" s="206" t="s">
        <v>71</v>
      </c>
      <c r="Q18" s="242"/>
      <c r="R18" s="71"/>
      <c r="S18" s="71" t="s">
        <v>68</v>
      </c>
      <c r="T18" s="239" t="s">
        <v>70</v>
      </c>
      <c r="U18" s="239"/>
      <c r="V18" s="73"/>
      <c r="W18" s="72" t="s">
        <v>68</v>
      </c>
      <c r="Z18" s="75" t="str">
        <f>IF(OR(T17="",K18=""),"",IF(T17&lt;=K18,"ok","×"))</f>
        <v/>
      </c>
      <c r="AA18" s="76" t="s">
        <v>110</v>
      </c>
    </row>
    <row r="19" spans="3:27" ht="25.05" customHeight="1" thickBot="1">
      <c r="D19" s="183" t="s">
        <v>33</v>
      </c>
      <c r="E19" s="123"/>
      <c r="F19" s="123"/>
      <c r="G19" s="124"/>
      <c r="H19" s="10"/>
      <c r="I19" s="19" t="s">
        <v>21</v>
      </c>
      <c r="J19" s="11"/>
      <c r="K19" s="19" t="s">
        <v>26</v>
      </c>
      <c r="L19" s="11"/>
      <c r="M19" s="19" t="s">
        <v>27</v>
      </c>
      <c r="N19" s="188" t="s">
        <v>28</v>
      </c>
      <c r="O19" s="247"/>
      <c r="P19" s="11"/>
      <c r="Q19" s="19" t="s">
        <v>21</v>
      </c>
      <c r="R19" s="11"/>
      <c r="S19" s="19" t="s">
        <v>26</v>
      </c>
      <c r="T19" s="11"/>
      <c r="U19" s="19" t="s">
        <v>27</v>
      </c>
      <c r="V19" s="20"/>
      <c r="W19" s="25"/>
      <c r="Z19" s="120" t="str">
        <f>IF(OR(K14="",S14=""),"",IF(J13&lt;304200,"ok","×"))</f>
        <v/>
      </c>
      <c r="AA19" s="76" t="s">
        <v>103</v>
      </c>
    </row>
    <row r="20" spans="3:27" ht="25.05" customHeight="1" thickTop="1" thickBot="1">
      <c r="D20" s="248" t="s">
        <v>35</v>
      </c>
      <c r="E20" s="249"/>
      <c r="F20" s="249"/>
      <c r="G20" s="250"/>
      <c r="H20" s="26"/>
      <c r="I20" s="27" t="s">
        <v>21</v>
      </c>
      <c r="J20" s="28"/>
      <c r="K20" s="27" t="s">
        <v>26</v>
      </c>
      <c r="L20" s="28"/>
      <c r="M20" s="27" t="s">
        <v>27</v>
      </c>
      <c r="N20" s="170" t="s">
        <v>28</v>
      </c>
      <c r="O20" s="251"/>
      <c r="P20" s="28"/>
      <c r="Q20" s="27" t="s">
        <v>21</v>
      </c>
      <c r="R20" s="28"/>
      <c r="S20" s="27" t="s">
        <v>26</v>
      </c>
      <c r="T20" s="28"/>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23" t="s">
        <v>77</v>
      </c>
      <c r="E28" s="123"/>
      <c r="F28" s="123"/>
      <c r="G28" s="152"/>
      <c r="H28" s="142"/>
      <c r="I28" s="143"/>
      <c r="J28" s="144"/>
      <c r="K28" s="21" t="s">
        <v>2</v>
      </c>
      <c r="L28" s="142"/>
      <c r="M28" s="143"/>
      <c r="N28" s="144"/>
      <c r="O28" s="21" t="s">
        <v>2</v>
      </c>
      <c r="P28" s="142"/>
      <c r="Q28" s="143"/>
      <c r="R28" s="144"/>
      <c r="S28" s="21" t="s">
        <v>2</v>
      </c>
      <c r="T28" s="158">
        <f>SUM(H28,L28,P28)</f>
        <v>0</v>
      </c>
      <c r="U28" s="261"/>
      <c r="V28" s="262"/>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25">
        <f>SUM(H29,L29,P29)</f>
        <v>0</v>
      </c>
      <c r="U29" s="150"/>
      <c r="V29" s="151"/>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53</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42</v>
      </c>
      <c r="F33" s="8"/>
      <c r="H33" s="8"/>
      <c r="J33" s="8"/>
      <c r="L33" s="8"/>
      <c r="N33" s="8"/>
      <c r="P33" s="8"/>
      <c r="R33" s="8"/>
      <c r="T33" s="8"/>
      <c r="V33" s="8"/>
    </row>
    <row r="34" spans="3:25" ht="25.05" customHeight="1">
      <c r="D34" s="8" t="s">
        <v>43</v>
      </c>
      <c r="F34" s="8"/>
      <c r="H34" s="8"/>
      <c r="J34" s="8"/>
      <c r="L34" s="8"/>
      <c r="N34" s="8"/>
      <c r="P34" s="8"/>
      <c r="R34" s="8"/>
      <c r="T34" s="8"/>
      <c r="V34" s="8"/>
    </row>
    <row r="35" spans="3:25" ht="25.05" customHeight="1">
      <c r="D35" s="40" t="s">
        <v>47</v>
      </c>
      <c r="F35" s="8"/>
      <c r="H35" s="8"/>
      <c r="J35" s="8"/>
      <c r="L35" s="8"/>
      <c r="N35" s="8"/>
      <c r="P35" s="8"/>
      <c r="R35" s="8"/>
      <c r="T35" s="8"/>
      <c r="V35" s="8"/>
    </row>
    <row r="36" spans="3:25" ht="25.05" customHeight="1">
      <c r="C36" s="1"/>
      <c r="D36" s="131" t="s">
        <v>10</v>
      </c>
      <c r="E36" s="134"/>
      <c r="F36" s="134"/>
      <c r="G36" s="22"/>
      <c r="H36" s="131" t="s">
        <v>11</v>
      </c>
      <c r="I36" s="134"/>
      <c r="J36" s="134"/>
      <c r="K36" s="138"/>
      <c r="L36" s="131" t="s">
        <v>12</v>
      </c>
      <c r="M36" s="134"/>
      <c r="N36" s="134"/>
      <c r="O36" s="138"/>
      <c r="P36" s="8"/>
      <c r="R36" s="8"/>
      <c r="T36" s="4"/>
      <c r="V36" s="4"/>
    </row>
    <row r="37" spans="3:25" ht="25.05" customHeight="1">
      <c r="C37" s="1"/>
      <c r="D37" s="125">
        <f>T30</f>
        <v>0</v>
      </c>
      <c r="E37" s="125"/>
      <c r="F37" s="126"/>
      <c r="G37" s="21" t="s">
        <v>2</v>
      </c>
      <c r="H37" s="14">
        <v>10</v>
      </c>
      <c r="I37" s="36" t="s">
        <v>19</v>
      </c>
      <c r="J37" s="139">
        <v>10</v>
      </c>
      <c r="K37" s="140"/>
      <c r="L37" s="125">
        <f>ROUNDDOWN(D37*H37/J37,0)</f>
        <v>0</v>
      </c>
      <c r="M37" s="125"/>
      <c r="N37" s="126"/>
      <c r="O37" s="21" t="s">
        <v>2</v>
      </c>
      <c r="P37" s="8"/>
      <c r="R37" s="8"/>
      <c r="T37" s="8"/>
      <c r="V37" s="8"/>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10" t="str">
        <f>IF(H15="","",H15)</f>
        <v/>
      </c>
      <c r="I41" s="37" t="s">
        <v>23</v>
      </c>
      <c r="J41" s="127">
        <v>780460</v>
      </c>
      <c r="K41" s="127"/>
      <c r="L41" s="128"/>
      <c r="M41" s="21" t="s">
        <v>2</v>
      </c>
      <c r="N41" s="125" t="str">
        <f>IF(H41="","",IF(H41=1,"－　　　　　　",IF(H41=2,"－　　　　　　",IF(H41=4,"－　　　　　　",IF(H41=3,ROUNDDOWN(T27*1/2,0),"－　　　　　　")))))</f>
        <v/>
      </c>
      <c r="O41" s="125"/>
      <c r="P41" s="126"/>
      <c r="Q41" s="21" t="s">
        <v>2</v>
      </c>
      <c r="R41" s="244">
        <f>IF(Y41="不認定",0,IF(D41&lt;L43,D41,L43))</f>
        <v>0</v>
      </c>
      <c r="S41" s="245"/>
      <c r="T41" s="246"/>
      <c r="U41" s="21" t="s">
        <v>2</v>
      </c>
      <c r="V41" s="9"/>
      <c r="W41" s="9"/>
      <c r="Y41" s="2" t="str">
        <f>IF(Z20=1,"不認定","")</f>
        <v/>
      </c>
    </row>
    <row r="42" spans="3:25" ht="25.05" customHeight="1">
      <c r="C42" s="1"/>
      <c r="D42" s="8"/>
      <c r="F42" s="8"/>
      <c r="H42" s="8"/>
      <c r="J42" s="131" t="s">
        <v>20</v>
      </c>
      <c r="K42" s="132"/>
      <c r="L42" s="132"/>
      <c r="M42" s="132"/>
      <c r="N42" s="132"/>
      <c r="O42" s="132"/>
      <c r="P42" s="132"/>
      <c r="Q42" s="133"/>
      <c r="R42" s="8"/>
      <c r="T42" s="8"/>
      <c r="V42" s="8"/>
    </row>
    <row r="43" spans="3:25" ht="25.05" customHeight="1">
      <c r="C43" s="1"/>
      <c r="D43" s="8"/>
      <c r="F43" s="8"/>
      <c r="H43" s="8"/>
      <c r="J43" s="38"/>
      <c r="K43" s="33"/>
      <c r="L43" s="136">
        <f>IF(J41&lt;N41,J41,N41)</f>
        <v>780460</v>
      </c>
      <c r="M43" s="137"/>
      <c r="N43" s="137"/>
      <c r="O43" s="33" t="s">
        <v>2</v>
      </c>
      <c r="P43" s="20"/>
      <c r="Q43" s="21"/>
      <c r="R43" s="8"/>
      <c r="T43" s="8"/>
      <c r="V43" s="8"/>
    </row>
    <row r="44" spans="3:25" ht="25.05" customHeight="1">
      <c r="C44" s="1"/>
      <c r="D44" s="8" t="s">
        <v>51</v>
      </c>
      <c r="F44" s="8"/>
      <c r="H44" s="8"/>
      <c r="J44" s="8"/>
      <c r="L44" s="8"/>
      <c r="N44" s="8"/>
      <c r="P44" s="8"/>
      <c r="R44" s="8"/>
      <c r="T44" s="8"/>
      <c r="V44" s="8"/>
    </row>
    <row r="45" spans="3:25" ht="25.05" customHeight="1">
      <c r="C45" s="1"/>
      <c r="D45" s="8" t="s">
        <v>125</v>
      </c>
      <c r="F45" s="8"/>
      <c r="H45" s="8"/>
      <c r="J45" s="8"/>
      <c r="L45" s="8"/>
      <c r="N45" s="8"/>
      <c r="P45" s="8"/>
      <c r="R45" s="8"/>
      <c r="T45" s="8"/>
      <c r="V45" s="8"/>
    </row>
    <row r="46" spans="3:25" ht="25.05" customHeight="1">
      <c r="C46" s="1"/>
      <c r="D46" s="110" t="s">
        <v>123</v>
      </c>
      <c r="F46" s="5"/>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43"/>
      <c r="H51" s="43"/>
      <c r="J51" s="43"/>
      <c r="L51" s="43"/>
      <c r="N51" s="43"/>
      <c r="P51" s="44"/>
      <c r="R51" s="44"/>
      <c r="T51" s="44"/>
      <c r="V51" s="44"/>
    </row>
    <row r="52" spans="3:23" s="41" customFormat="1" ht="25.05" hidden="1" customHeight="1">
      <c r="D52" s="121" t="s">
        <v>14</v>
      </c>
      <c r="E52" s="122"/>
      <c r="F52" s="43"/>
      <c r="H52" s="43"/>
      <c r="J52" s="43"/>
      <c r="L52" s="43"/>
      <c r="N52" s="4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4">
    <mergeCell ref="T18:U18"/>
    <mergeCell ref="D16:G18"/>
    <mergeCell ref="H16:K16"/>
    <mergeCell ref="L16:N16"/>
    <mergeCell ref="P16:S16"/>
    <mergeCell ref="T16:V16"/>
    <mergeCell ref="H17:K17"/>
    <mergeCell ref="L17:N17"/>
    <mergeCell ref="P17:S17"/>
    <mergeCell ref="T17:V17"/>
    <mergeCell ref="H18:J18"/>
    <mergeCell ref="D6:G6"/>
    <mergeCell ref="H6:M6"/>
    <mergeCell ref="N6:Q6"/>
    <mergeCell ref="D7:G7"/>
    <mergeCell ref="H7:I7"/>
    <mergeCell ref="J7:O7"/>
    <mergeCell ref="P7:Q7"/>
    <mergeCell ref="D2:V2"/>
    <mergeCell ref="D5:G5"/>
    <mergeCell ref="H5:K5"/>
    <mergeCell ref="L5:O5"/>
    <mergeCell ref="P5:W5"/>
    <mergeCell ref="D10:G10"/>
    <mergeCell ref="H10:I10"/>
    <mergeCell ref="J10:O10"/>
    <mergeCell ref="P10:Q10"/>
    <mergeCell ref="R10:W10"/>
    <mergeCell ref="R7:W7"/>
    <mergeCell ref="D8:G8"/>
    <mergeCell ref="H8:W8"/>
    <mergeCell ref="D9:G9"/>
    <mergeCell ref="N9:O9"/>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P30:R30"/>
    <mergeCell ref="T30:V30"/>
    <mergeCell ref="D29:G29"/>
    <mergeCell ref="H29:J29"/>
    <mergeCell ref="L29:N29"/>
    <mergeCell ref="P29:R29"/>
    <mergeCell ref="T29:V29"/>
    <mergeCell ref="D28:G28"/>
    <mergeCell ref="H28:J28"/>
    <mergeCell ref="L28:N28"/>
    <mergeCell ref="P28:R28"/>
    <mergeCell ref="T28:V28"/>
    <mergeCell ref="D36:F36"/>
    <mergeCell ref="H36:K36"/>
    <mergeCell ref="L36:O36"/>
    <mergeCell ref="D37:F37"/>
    <mergeCell ref="J37:K37"/>
    <mergeCell ref="L37:N37"/>
    <mergeCell ref="D30:G30"/>
    <mergeCell ref="H30:J30"/>
    <mergeCell ref="L30:N30"/>
    <mergeCell ref="D52:E52"/>
    <mergeCell ref="R40:U40"/>
    <mergeCell ref="D41:F41"/>
    <mergeCell ref="J41:L41"/>
    <mergeCell ref="N41:P41"/>
    <mergeCell ref="R41:T41"/>
    <mergeCell ref="J42:Q42"/>
    <mergeCell ref="D40:G40"/>
    <mergeCell ref="H40:I40"/>
    <mergeCell ref="J40:M40"/>
    <mergeCell ref="N40:Q40"/>
    <mergeCell ref="L43:N43"/>
  </mergeCells>
  <phoneticPr fontId="2"/>
  <dataValidations count="2">
    <dataValidation type="list" allowBlank="1" showInputMessage="1" showErrorMessage="1" sqref="H15" xr:uid="{00000000-0002-0000-0700-000000000000}">
      <formula1>$D$53:$D$56</formula1>
    </dataValidation>
    <dataValidation type="list" allowBlank="1" showInputMessage="1" showErrorMessage="1" sqref="T13" xr:uid="{00000000-0002-0000-07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sheetPr>
  <dimension ref="C1:AA71"/>
  <sheetViews>
    <sheetView view="pageBreakPreview" topLeftCell="A34" zoomScale="70" zoomScaleNormal="145" zoomScaleSheetLayoutView="70" workbookViewId="0">
      <selection activeCell="D44" sqref="D44"/>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6.109375" style="2" customWidth="1"/>
    <col min="25" max="26" width="9" style="2"/>
    <col min="27" max="27" width="54.6640625" style="2" bestFit="1" customWidth="1"/>
    <col min="28" max="16384" width="9" style="2"/>
  </cols>
  <sheetData>
    <row r="1" spans="3:27">
      <c r="V1" s="3"/>
    </row>
    <row r="2" spans="3:27" ht="40.049999999999997" customHeight="1">
      <c r="C2" s="1"/>
      <c r="D2" s="252" t="s">
        <v>117</v>
      </c>
      <c r="E2" s="253"/>
      <c r="F2" s="253"/>
      <c r="G2" s="253"/>
      <c r="H2" s="253"/>
      <c r="I2" s="253"/>
      <c r="J2" s="253"/>
      <c r="K2" s="253"/>
      <c r="L2" s="253"/>
      <c r="M2" s="253"/>
      <c r="N2" s="253"/>
      <c r="O2" s="253"/>
      <c r="P2" s="253"/>
      <c r="Q2" s="253"/>
      <c r="R2" s="253"/>
      <c r="S2" s="253"/>
      <c r="T2" s="253"/>
      <c r="U2" s="253"/>
      <c r="V2" s="253"/>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59</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66"/>
      <c r="S6" s="105" t="s">
        <v>21</v>
      </c>
      <c r="T6" s="101"/>
      <c r="U6" s="105" t="s">
        <v>22</v>
      </c>
      <c r="V6" s="101"/>
      <c r="W6" s="106"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07"/>
      <c r="K9" s="16" t="s">
        <v>26</v>
      </c>
      <c r="L9" s="107"/>
      <c r="M9" s="16" t="s">
        <v>27</v>
      </c>
      <c r="N9" s="221" t="s">
        <v>87</v>
      </c>
      <c r="O9" s="222"/>
      <c r="P9" s="107"/>
      <c r="Q9" s="16" t="s">
        <v>21</v>
      </c>
      <c r="R9" s="107"/>
      <c r="S9" s="16" t="s">
        <v>26</v>
      </c>
      <c r="T9" s="107"/>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66"/>
      <c r="I15" s="10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108" t="s">
        <v>2</v>
      </c>
      <c r="P16" s="188" t="s">
        <v>108</v>
      </c>
      <c r="Q16" s="188"/>
      <c r="R16" s="188"/>
      <c r="S16" s="188"/>
      <c r="T16" s="207"/>
      <c r="U16" s="207"/>
      <c r="V16" s="207"/>
      <c r="W16" s="109" t="s">
        <v>2</v>
      </c>
      <c r="Z16" s="75" t="str">
        <f>IF(OR(L16="",T16=""),"",IF(AND(T16&lt;=L16*1/2,L16&gt;0),"ok","×"))</f>
        <v/>
      </c>
      <c r="AA16" s="76" t="s">
        <v>118</v>
      </c>
    </row>
    <row r="17" spans="3:27" ht="25.05" customHeight="1">
      <c r="C17" s="1"/>
      <c r="D17" s="199"/>
      <c r="E17" s="200"/>
      <c r="F17" s="200"/>
      <c r="G17" s="201"/>
      <c r="H17" s="205" t="s">
        <v>67</v>
      </c>
      <c r="I17" s="206"/>
      <c r="J17" s="206"/>
      <c r="K17" s="206"/>
      <c r="L17" s="207"/>
      <c r="M17" s="207"/>
      <c r="N17" s="207"/>
      <c r="O17" s="108" t="s">
        <v>2</v>
      </c>
      <c r="P17" s="206" t="s">
        <v>109</v>
      </c>
      <c r="Q17" s="206"/>
      <c r="R17" s="206"/>
      <c r="S17" s="206"/>
      <c r="T17" s="207"/>
      <c r="U17" s="207"/>
      <c r="V17" s="207"/>
      <c r="W17" s="109" t="s">
        <v>2</v>
      </c>
      <c r="Z17" s="75" t="str">
        <f>IF(OR(L17="",K18=""),"",IF(L17&gt;K18,"ok","×"))</f>
        <v/>
      </c>
      <c r="AA17" s="76" t="s">
        <v>88</v>
      </c>
    </row>
    <row r="18" spans="3:27" ht="25.05" customHeight="1">
      <c r="C18" s="1"/>
      <c r="D18" s="202"/>
      <c r="E18" s="203"/>
      <c r="F18" s="203"/>
      <c r="G18" s="204"/>
      <c r="H18" s="205" t="s">
        <v>69</v>
      </c>
      <c r="I18" s="242"/>
      <c r="J18" s="242"/>
      <c r="K18" s="243" t="str">
        <f>IF(OR(R18="",V18=""),"",980000+330000*R18+120000*V18)</f>
        <v/>
      </c>
      <c r="L18" s="243"/>
      <c r="M18" s="96" t="s">
        <v>2</v>
      </c>
      <c r="N18" s="239" t="s">
        <v>72</v>
      </c>
      <c r="O18" s="240"/>
      <c r="P18" s="206" t="s">
        <v>71</v>
      </c>
      <c r="Q18" s="242"/>
      <c r="R18" s="95"/>
      <c r="S18" s="95" t="s">
        <v>68</v>
      </c>
      <c r="T18" s="239" t="s">
        <v>70</v>
      </c>
      <c r="U18" s="239"/>
      <c r="V18" s="97"/>
      <c r="W18" s="72" t="s">
        <v>68</v>
      </c>
      <c r="Z18" s="75" t="str">
        <f>IF(OR(T17="",K18=""),"",IF(T17&lt;=K18,"ok","×"))</f>
        <v/>
      </c>
      <c r="AA18" s="76" t="s">
        <v>119</v>
      </c>
    </row>
    <row r="19" spans="3:27" ht="25.05" customHeight="1" thickBot="1">
      <c r="D19" s="183" t="s">
        <v>33</v>
      </c>
      <c r="E19" s="123"/>
      <c r="F19" s="123"/>
      <c r="G19" s="124"/>
      <c r="H19" s="66"/>
      <c r="I19" s="19" t="s">
        <v>21</v>
      </c>
      <c r="J19" s="101"/>
      <c r="K19" s="19" t="s">
        <v>26</v>
      </c>
      <c r="L19" s="101"/>
      <c r="M19" s="19" t="s">
        <v>27</v>
      </c>
      <c r="N19" s="188" t="s">
        <v>89</v>
      </c>
      <c r="O19" s="247"/>
      <c r="P19" s="101"/>
      <c r="Q19" s="19" t="s">
        <v>21</v>
      </c>
      <c r="R19" s="101"/>
      <c r="S19" s="19" t="s">
        <v>26</v>
      </c>
      <c r="T19" s="101"/>
      <c r="U19" s="19" t="s">
        <v>27</v>
      </c>
      <c r="V19" s="99"/>
      <c r="W19" s="25"/>
      <c r="Z19" s="120" t="str">
        <f>IF(OR(K14="",S14=""),"",IF(J13&lt;304200,"ok","×"))</f>
        <v/>
      </c>
      <c r="AA19" s="76" t="s">
        <v>103</v>
      </c>
    </row>
    <row r="20" spans="3:27" ht="25.05" customHeight="1" thickTop="1" thickBot="1">
      <c r="D20" s="248" t="s">
        <v>35</v>
      </c>
      <c r="E20" s="249"/>
      <c r="F20" s="249"/>
      <c r="G20" s="250"/>
      <c r="H20" s="26"/>
      <c r="I20" s="27" t="s">
        <v>21</v>
      </c>
      <c r="J20" s="100"/>
      <c r="K20" s="27" t="s">
        <v>26</v>
      </c>
      <c r="L20" s="100"/>
      <c r="M20" s="27" t="s">
        <v>27</v>
      </c>
      <c r="N20" s="170" t="s">
        <v>89</v>
      </c>
      <c r="O20" s="251"/>
      <c r="P20" s="100"/>
      <c r="Q20" s="27" t="s">
        <v>21</v>
      </c>
      <c r="R20" s="100"/>
      <c r="S20" s="27" t="s">
        <v>26</v>
      </c>
      <c r="T20" s="100"/>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65</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41" t="s">
        <v>104</v>
      </c>
      <c r="E28" s="123"/>
      <c r="F28" s="123"/>
      <c r="G28" s="152"/>
      <c r="H28" s="142"/>
      <c r="I28" s="143"/>
      <c r="J28" s="144"/>
      <c r="K28" s="21" t="s">
        <v>2</v>
      </c>
      <c r="L28" s="142"/>
      <c r="M28" s="143"/>
      <c r="N28" s="144"/>
      <c r="O28" s="21" t="s">
        <v>2</v>
      </c>
      <c r="P28" s="142"/>
      <c r="Q28" s="143"/>
      <c r="R28" s="144"/>
      <c r="S28" s="21" t="s">
        <v>2</v>
      </c>
      <c r="T28" s="125">
        <f>SUM(H28,L28,P28)</f>
        <v>0</v>
      </c>
      <c r="U28" s="150"/>
      <c r="V28" s="151"/>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45">
        <f>SUM(H29,L29,P29)</f>
        <v>0</v>
      </c>
      <c r="U29" s="146"/>
      <c r="V29" s="147"/>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62</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8"/>
      <c r="F34" s="8"/>
      <c r="H34" s="8"/>
      <c r="J34" s="8"/>
      <c r="L34" s="8"/>
      <c r="N34" s="8"/>
      <c r="P34" s="8"/>
      <c r="R34" s="8"/>
      <c r="T34" s="8"/>
      <c r="V34" s="8"/>
    </row>
    <row r="35" spans="3:25" ht="25.05" customHeight="1">
      <c r="D35" s="40" t="s">
        <v>47</v>
      </c>
      <c r="F35" s="8"/>
      <c r="H35" s="8"/>
      <c r="J35" s="8"/>
      <c r="L35" s="8"/>
      <c r="N35" s="8"/>
      <c r="P35" s="8"/>
      <c r="R35" s="8"/>
      <c r="T35" s="8"/>
      <c r="V35" s="8"/>
    </row>
    <row r="36" spans="3:25" ht="25.05" customHeight="1">
      <c r="C36" s="1"/>
      <c r="D36" s="131" t="s">
        <v>10</v>
      </c>
      <c r="E36" s="134"/>
      <c r="F36" s="134"/>
      <c r="G36" s="98"/>
      <c r="H36" s="131" t="s">
        <v>11</v>
      </c>
      <c r="I36" s="134"/>
      <c r="J36" s="134"/>
      <c r="K36" s="138"/>
      <c r="L36" s="131" t="s">
        <v>12</v>
      </c>
      <c r="M36" s="134"/>
      <c r="N36" s="134"/>
      <c r="O36" s="138"/>
      <c r="P36" s="8"/>
      <c r="R36" s="8"/>
      <c r="T36" s="4"/>
      <c r="V36" s="4"/>
    </row>
    <row r="37" spans="3:25" ht="25.05" customHeight="1">
      <c r="C37" s="1"/>
      <c r="D37" s="125">
        <f>T30</f>
        <v>0</v>
      </c>
      <c r="E37" s="125"/>
      <c r="F37" s="126"/>
      <c r="G37" s="21" t="s">
        <v>2</v>
      </c>
      <c r="H37" s="104">
        <v>2</v>
      </c>
      <c r="I37" s="102" t="s">
        <v>19</v>
      </c>
      <c r="J37" s="139">
        <v>3</v>
      </c>
      <c r="K37" s="140"/>
      <c r="L37" s="125">
        <f>ROUNDDOWN(D37*H37/J37,0)</f>
        <v>0</v>
      </c>
      <c r="M37" s="125"/>
      <c r="N37" s="126"/>
      <c r="O37" s="21" t="s">
        <v>2</v>
      </c>
      <c r="P37" s="8"/>
      <c r="R37" s="8"/>
      <c r="T37" s="8"/>
      <c r="V37" s="8"/>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66" t="str">
        <f>IF(H15="","",H15)</f>
        <v/>
      </c>
      <c r="I41" s="37" t="s">
        <v>23</v>
      </c>
      <c r="J41" s="153"/>
      <c r="K41" s="153"/>
      <c r="L41" s="154"/>
      <c r="M41" s="21" t="s">
        <v>2</v>
      </c>
      <c r="N41" s="125" t="str">
        <f>IF(H41="","",IF(H41=1,"－　　　　　　",IF(H41=2,"－　　　　　　",IF(H41=4,"－　　　　　　",IF(H41=3,ROUNDDOWN(T27*1/2,0),"－　　　　　　")))))</f>
        <v/>
      </c>
      <c r="O41" s="125"/>
      <c r="P41" s="126"/>
      <c r="Q41" s="21" t="s">
        <v>2</v>
      </c>
      <c r="R41" s="244">
        <f>IF(Y41="不認定",0,IF(N41="",D41,IF(D41&lt;N41,D41,N41)))</f>
        <v>0</v>
      </c>
      <c r="S41" s="245"/>
      <c r="T41" s="246"/>
      <c r="U41" s="21" t="s">
        <v>2</v>
      </c>
      <c r="V41" s="9"/>
      <c r="W41" s="9"/>
      <c r="Y41" s="2" t="str">
        <f>IF(Z20=1,"不認定","")</f>
        <v/>
      </c>
    </row>
    <row r="42" spans="3:25" ht="25.05" customHeight="1">
      <c r="C42" s="1"/>
      <c r="D42" s="8" t="s">
        <v>51</v>
      </c>
      <c r="F42" s="8"/>
      <c r="H42" s="8"/>
      <c r="J42" s="58"/>
      <c r="K42" s="59"/>
      <c r="L42" s="59"/>
      <c r="M42" s="59"/>
      <c r="N42" s="59"/>
      <c r="O42" s="59"/>
      <c r="P42" s="59"/>
      <c r="Q42" s="60"/>
      <c r="R42" s="8"/>
      <c r="T42" s="8"/>
      <c r="V42" s="8"/>
    </row>
    <row r="43" spans="3:25" ht="25.05" customHeight="1">
      <c r="C43" s="1"/>
      <c r="D43" s="8" t="s">
        <v>125</v>
      </c>
      <c r="F43" s="8"/>
      <c r="H43" s="8"/>
      <c r="J43" s="57"/>
      <c r="K43" s="63"/>
      <c r="L43" s="61"/>
      <c r="M43" s="62"/>
      <c r="N43" s="62"/>
      <c r="O43" s="63"/>
      <c r="P43" s="57"/>
      <c r="Q43" s="63"/>
      <c r="R43" s="8"/>
      <c r="T43" s="8"/>
      <c r="V43" s="8"/>
    </row>
    <row r="44" spans="3:25" ht="25.05" customHeight="1">
      <c r="C44" s="1"/>
      <c r="D44" s="110" t="s">
        <v>123</v>
      </c>
      <c r="F44" s="8"/>
      <c r="H44" s="8"/>
      <c r="J44" s="8"/>
      <c r="L44" s="8"/>
      <c r="N44" s="8"/>
      <c r="P44" s="8"/>
      <c r="R44" s="8"/>
      <c r="T44" s="8"/>
      <c r="V44" s="8"/>
    </row>
    <row r="45" spans="3:25" ht="25.05" customHeight="1">
      <c r="C45" s="1"/>
      <c r="F45" s="8"/>
      <c r="H45" s="8"/>
      <c r="J45" s="8"/>
      <c r="L45" s="8"/>
      <c r="N45" s="8"/>
      <c r="P45" s="8"/>
      <c r="R45" s="8"/>
      <c r="T45" s="8"/>
      <c r="V45" s="8"/>
    </row>
    <row r="46" spans="3:25" ht="25.05" customHeight="1">
      <c r="C46" s="1"/>
      <c r="F46" s="5"/>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103"/>
      <c r="H51" s="103"/>
      <c r="J51" s="103"/>
      <c r="L51" s="103"/>
      <c r="N51" s="103"/>
      <c r="P51" s="44"/>
      <c r="R51" s="44"/>
      <c r="T51" s="44"/>
      <c r="V51" s="44"/>
    </row>
    <row r="52" spans="3:23" s="41" customFormat="1" ht="25.05" hidden="1" customHeight="1">
      <c r="D52" s="121" t="s">
        <v>14</v>
      </c>
      <c r="E52" s="122"/>
      <c r="F52" s="103"/>
      <c r="H52" s="103"/>
      <c r="J52" s="103"/>
      <c r="L52" s="103"/>
      <c r="N52" s="10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2">
    <mergeCell ref="D52:E52"/>
    <mergeCell ref="D37:F37"/>
    <mergeCell ref="J37:K37"/>
    <mergeCell ref="L37:N37"/>
    <mergeCell ref="D40:G40"/>
    <mergeCell ref="H40:I40"/>
    <mergeCell ref="J40:M40"/>
    <mergeCell ref="N40:Q40"/>
    <mergeCell ref="R40:U40"/>
    <mergeCell ref="D41:F41"/>
    <mergeCell ref="J41:L41"/>
    <mergeCell ref="N41:P41"/>
    <mergeCell ref="R41:T41"/>
    <mergeCell ref="D29:G29"/>
    <mergeCell ref="H29:J29"/>
    <mergeCell ref="L29:N29"/>
    <mergeCell ref="P29:R29"/>
    <mergeCell ref="T29:V29"/>
    <mergeCell ref="H36:K36"/>
    <mergeCell ref="L36:O36"/>
    <mergeCell ref="D28:G28"/>
    <mergeCell ref="H28:J28"/>
    <mergeCell ref="L28:N28"/>
    <mergeCell ref="D30:G30"/>
    <mergeCell ref="H30:J30"/>
    <mergeCell ref="L30:N30"/>
    <mergeCell ref="P30:R30"/>
    <mergeCell ref="T30:V30"/>
    <mergeCell ref="D36:F36"/>
    <mergeCell ref="D26:G26"/>
    <mergeCell ref="T26:W26"/>
    <mergeCell ref="D27:G27"/>
    <mergeCell ref="H27:J27"/>
    <mergeCell ref="L27:N27"/>
    <mergeCell ref="P27:R27"/>
    <mergeCell ref="T27:V27"/>
    <mergeCell ref="P28:R28"/>
    <mergeCell ref="T28:V28"/>
    <mergeCell ref="D20:G20"/>
    <mergeCell ref="N20:O20"/>
    <mergeCell ref="D24:G24"/>
    <mergeCell ref="H24:K24"/>
    <mergeCell ref="L24:O24"/>
    <mergeCell ref="T24:W24"/>
    <mergeCell ref="D25:G25"/>
    <mergeCell ref="H25:J25"/>
    <mergeCell ref="L25:N25"/>
    <mergeCell ref="P25:R25"/>
    <mergeCell ref="T25:V25"/>
    <mergeCell ref="P24:S24"/>
    <mergeCell ref="K18:L18"/>
    <mergeCell ref="N18:O18"/>
    <mergeCell ref="P18:Q18"/>
    <mergeCell ref="T18:U18"/>
    <mergeCell ref="D19:G19"/>
    <mergeCell ref="N19:O19"/>
    <mergeCell ref="D16:G18"/>
    <mergeCell ref="H16:K16"/>
    <mergeCell ref="L16:N16"/>
    <mergeCell ref="P16:S16"/>
    <mergeCell ref="T16:V16"/>
    <mergeCell ref="H17:K17"/>
    <mergeCell ref="L17:N17"/>
    <mergeCell ref="P17:S17"/>
    <mergeCell ref="T17:V17"/>
    <mergeCell ref="H18:J18"/>
    <mergeCell ref="D15:G15"/>
    <mergeCell ref="J15:W15"/>
    <mergeCell ref="D9:G9"/>
    <mergeCell ref="N9:O9"/>
    <mergeCell ref="D10:G10"/>
    <mergeCell ref="H10:I10"/>
    <mergeCell ref="J10:O10"/>
    <mergeCell ref="P10:Q10"/>
    <mergeCell ref="R10:W10"/>
    <mergeCell ref="D11:G11"/>
    <mergeCell ref="H11:W11"/>
    <mergeCell ref="D12:G12"/>
    <mergeCell ref="H12:W12"/>
    <mergeCell ref="H13:I13"/>
    <mergeCell ref="J13:L13"/>
    <mergeCell ref="D13:G14"/>
    <mergeCell ref="P13:S13"/>
    <mergeCell ref="H14:J14"/>
    <mergeCell ref="K14:L14"/>
    <mergeCell ref="N14:R14"/>
    <mergeCell ref="S14:T14"/>
    <mergeCell ref="D8:G8"/>
    <mergeCell ref="H8:W8"/>
    <mergeCell ref="D2:V2"/>
    <mergeCell ref="D5:G5"/>
    <mergeCell ref="H5:K5"/>
    <mergeCell ref="L5:O5"/>
    <mergeCell ref="P5:W5"/>
    <mergeCell ref="D6:G6"/>
    <mergeCell ref="H6:M6"/>
    <mergeCell ref="N6:Q6"/>
    <mergeCell ref="D7:G7"/>
    <mergeCell ref="H7:I7"/>
    <mergeCell ref="J7:O7"/>
    <mergeCell ref="P7:Q7"/>
    <mergeCell ref="R7:W7"/>
  </mergeCells>
  <phoneticPr fontId="2"/>
  <dataValidations count="2">
    <dataValidation type="list" allowBlank="1" showInputMessage="1" showErrorMessage="1" sqref="H15" xr:uid="{00000000-0002-0000-0800-000000000000}">
      <formula1>$D$53:$D$56</formula1>
    </dataValidation>
    <dataValidation type="list" allowBlank="1" showInputMessage="1" showErrorMessage="1" sqref="T13" xr:uid="{00000000-0002-0000-0800-000001000000}">
      <formula1>$Z$13</formula1>
    </dataValidation>
  </dataValidations>
  <pageMargins left="0.78740157480314965" right="0" top="0.31496062992125984" bottom="0.19685039370078741" header="0.11811023622047245" footer="0.11811023622047245"/>
  <pageSetup paperSize="9" scale="76"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sheetPr>
  <dimension ref="C1:AA71"/>
  <sheetViews>
    <sheetView view="pageBreakPreview" topLeftCell="A31" zoomScale="70" zoomScaleNormal="145" zoomScaleSheetLayoutView="70" workbookViewId="0">
      <selection activeCell="D44" sqref="D44"/>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7.109375" style="2" customWidth="1"/>
    <col min="25" max="26" width="9" style="2"/>
    <col min="27" max="27" width="54.6640625" style="2" bestFit="1" customWidth="1"/>
    <col min="28" max="16384" width="9" style="2"/>
  </cols>
  <sheetData>
    <row r="1" spans="3:27">
      <c r="V1" s="3"/>
    </row>
    <row r="2" spans="3:27" ht="40.049999999999997" customHeight="1">
      <c r="C2" s="1"/>
      <c r="D2" s="252" t="s">
        <v>120</v>
      </c>
      <c r="E2" s="253"/>
      <c r="F2" s="253"/>
      <c r="G2" s="253"/>
      <c r="H2" s="253"/>
      <c r="I2" s="253"/>
      <c r="J2" s="253"/>
      <c r="K2" s="253"/>
      <c r="L2" s="253"/>
      <c r="M2" s="253"/>
      <c r="N2" s="253"/>
      <c r="O2" s="253"/>
      <c r="P2" s="253"/>
      <c r="Q2" s="253"/>
      <c r="R2" s="253"/>
      <c r="S2" s="253"/>
      <c r="T2" s="253"/>
      <c r="U2" s="253"/>
      <c r="V2" s="253"/>
    </row>
    <row r="3" spans="3:27" ht="25.05" customHeight="1">
      <c r="C3" s="1"/>
      <c r="D3" s="8"/>
      <c r="F3" s="8"/>
      <c r="H3" s="8"/>
      <c r="J3" s="8"/>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60</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66"/>
      <c r="S6" s="105" t="s">
        <v>21</v>
      </c>
      <c r="T6" s="101"/>
      <c r="U6" s="105" t="s">
        <v>22</v>
      </c>
      <c r="V6" s="101"/>
      <c r="W6" s="106"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07"/>
      <c r="K9" s="16" t="s">
        <v>26</v>
      </c>
      <c r="L9" s="107"/>
      <c r="M9" s="16" t="s">
        <v>27</v>
      </c>
      <c r="N9" s="221" t="s">
        <v>90</v>
      </c>
      <c r="O9" s="222"/>
      <c r="P9" s="107"/>
      <c r="Q9" s="16" t="s">
        <v>21</v>
      </c>
      <c r="R9" s="107"/>
      <c r="S9" s="16" t="s">
        <v>26</v>
      </c>
      <c r="T9" s="107"/>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66"/>
      <c r="I15" s="10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108" t="s">
        <v>2</v>
      </c>
      <c r="P16" s="188" t="s">
        <v>108</v>
      </c>
      <c r="Q16" s="188"/>
      <c r="R16" s="188"/>
      <c r="S16" s="188"/>
      <c r="T16" s="207"/>
      <c r="U16" s="207"/>
      <c r="V16" s="207"/>
      <c r="W16" s="109" t="s">
        <v>2</v>
      </c>
      <c r="Z16" s="75" t="str">
        <f>IF(OR(L16="",T16=""),"",IF(AND(T16&lt;=L16*1/2,L16&gt;0),"ok","×"))</f>
        <v/>
      </c>
      <c r="AA16" s="76" t="s">
        <v>118</v>
      </c>
    </row>
    <row r="17" spans="3:27" ht="25.05" customHeight="1">
      <c r="C17" s="1"/>
      <c r="D17" s="199"/>
      <c r="E17" s="200"/>
      <c r="F17" s="200"/>
      <c r="G17" s="201"/>
      <c r="H17" s="205" t="s">
        <v>67</v>
      </c>
      <c r="I17" s="206"/>
      <c r="J17" s="206"/>
      <c r="K17" s="206"/>
      <c r="L17" s="207"/>
      <c r="M17" s="207"/>
      <c r="N17" s="207"/>
      <c r="O17" s="108" t="s">
        <v>2</v>
      </c>
      <c r="P17" s="206" t="s">
        <v>109</v>
      </c>
      <c r="Q17" s="206"/>
      <c r="R17" s="206"/>
      <c r="S17" s="206"/>
      <c r="T17" s="207"/>
      <c r="U17" s="207"/>
      <c r="V17" s="207"/>
      <c r="W17" s="109" t="s">
        <v>2</v>
      </c>
      <c r="Z17" s="75" t="str">
        <f>IF(OR(L17="",K18=""),"",IF(L17&gt;K18,"ok","×"))</f>
        <v/>
      </c>
      <c r="AA17" s="76" t="s">
        <v>88</v>
      </c>
    </row>
    <row r="18" spans="3:27" ht="25.05" customHeight="1">
      <c r="C18" s="1"/>
      <c r="D18" s="202"/>
      <c r="E18" s="203"/>
      <c r="F18" s="203"/>
      <c r="G18" s="204"/>
      <c r="H18" s="205" t="s">
        <v>69</v>
      </c>
      <c r="I18" s="242"/>
      <c r="J18" s="242"/>
      <c r="K18" s="243" t="str">
        <f>IF(OR(R18="",V18=""),"",980000+330000*R18+120000*V18)</f>
        <v/>
      </c>
      <c r="L18" s="243"/>
      <c r="M18" s="96" t="s">
        <v>2</v>
      </c>
      <c r="N18" s="239" t="s">
        <v>72</v>
      </c>
      <c r="O18" s="240"/>
      <c r="P18" s="206" t="s">
        <v>71</v>
      </c>
      <c r="Q18" s="242"/>
      <c r="R18" s="95"/>
      <c r="S18" s="95" t="s">
        <v>68</v>
      </c>
      <c r="T18" s="239" t="s">
        <v>70</v>
      </c>
      <c r="U18" s="239"/>
      <c r="V18" s="97"/>
      <c r="W18" s="72" t="s">
        <v>68</v>
      </c>
      <c r="Z18" s="75" t="str">
        <f>IF(OR(T17="",K18=""),"",IF(T17&lt;=K18,"ok","×"))</f>
        <v/>
      </c>
      <c r="AA18" s="76" t="s">
        <v>119</v>
      </c>
    </row>
    <row r="19" spans="3:27" ht="25.05" customHeight="1" thickBot="1">
      <c r="D19" s="163" t="s">
        <v>33</v>
      </c>
      <c r="E19" s="164"/>
      <c r="F19" s="164"/>
      <c r="G19" s="165"/>
      <c r="H19" s="66"/>
      <c r="I19" s="19" t="s">
        <v>21</v>
      </c>
      <c r="J19" s="101"/>
      <c r="K19" s="19" t="s">
        <v>26</v>
      </c>
      <c r="L19" s="101"/>
      <c r="M19" s="19" t="s">
        <v>27</v>
      </c>
      <c r="N19" s="166" t="s">
        <v>87</v>
      </c>
      <c r="O19" s="166"/>
      <c r="P19" s="101"/>
      <c r="Q19" s="19" t="s">
        <v>21</v>
      </c>
      <c r="R19" s="101"/>
      <c r="S19" s="19" t="s">
        <v>26</v>
      </c>
      <c r="T19" s="101"/>
      <c r="U19" s="19" t="s">
        <v>27</v>
      </c>
      <c r="V19" s="99"/>
      <c r="W19" s="25"/>
      <c r="Z19" s="120" t="str">
        <f>IF(OR(K14="",S14=""),"",IF(J13&lt;304200,"ok","×"))</f>
        <v/>
      </c>
      <c r="AA19" s="76" t="s">
        <v>103</v>
      </c>
    </row>
    <row r="20" spans="3:27" ht="25.05" customHeight="1" thickTop="1" thickBot="1">
      <c r="D20" s="167" t="s">
        <v>35</v>
      </c>
      <c r="E20" s="168"/>
      <c r="F20" s="168"/>
      <c r="G20" s="169"/>
      <c r="H20" s="26"/>
      <c r="I20" s="27" t="s">
        <v>21</v>
      </c>
      <c r="J20" s="100"/>
      <c r="K20" s="27" t="s">
        <v>26</v>
      </c>
      <c r="L20" s="100"/>
      <c r="M20" s="27" t="s">
        <v>27</v>
      </c>
      <c r="N20" s="170" t="s">
        <v>87</v>
      </c>
      <c r="O20" s="170"/>
      <c r="P20" s="100"/>
      <c r="Q20" s="27" t="s">
        <v>21</v>
      </c>
      <c r="R20" s="100"/>
      <c r="S20" s="27" t="s">
        <v>26</v>
      </c>
      <c r="T20" s="100"/>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41" t="s">
        <v>104</v>
      </c>
      <c r="E28" s="123"/>
      <c r="F28" s="123"/>
      <c r="G28" s="152"/>
      <c r="H28" s="142"/>
      <c r="I28" s="143"/>
      <c r="J28" s="144"/>
      <c r="K28" s="21" t="s">
        <v>2</v>
      </c>
      <c r="L28" s="142"/>
      <c r="M28" s="143"/>
      <c r="N28" s="144"/>
      <c r="O28" s="21" t="s">
        <v>2</v>
      </c>
      <c r="P28" s="142"/>
      <c r="Q28" s="143"/>
      <c r="R28" s="144"/>
      <c r="S28" s="21" t="s">
        <v>2</v>
      </c>
      <c r="T28" s="125">
        <f>SUM(H28,L28,P28)</f>
        <v>0</v>
      </c>
      <c r="U28" s="150"/>
      <c r="V28" s="151"/>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45">
        <f>SUM(H29,L29,P29)</f>
        <v>0</v>
      </c>
      <c r="U29" s="146"/>
      <c r="V29" s="147"/>
      <c r="W29" s="35" t="s">
        <v>2</v>
      </c>
    </row>
    <row r="30" spans="3:27" ht="25.0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62</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8"/>
      <c r="F34" s="8"/>
      <c r="H34" s="8"/>
      <c r="J34" s="8"/>
      <c r="L34" s="8"/>
      <c r="N34" s="8"/>
      <c r="P34" s="8"/>
      <c r="R34" s="8"/>
      <c r="T34" s="8"/>
      <c r="V34" s="8"/>
    </row>
    <row r="35" spans="3:25" ht="25.05" customHeight="1">
      <c r="D35" s="40" t="s">
        <v>47</v>
      </c>
      <c r="F35" s="8"/>
      <c r="H35" s="8"/>
      <c r="J35" s="8"/>
      <c r="L35" s="8"/>
      <c r="N35" s="8"/>
      <c r="P35" s="8"/>
      <c r="R35" s="8"/>
      <c r="T35" s="8"/>
      <c r="V35" s="8"/>
    </row>
    <row r="36" spans="3:25" ht="25.05" customHeight="1">
      <c r="C36" s="1"/>
      <c r="D36" s="131" t="s">
        <v>10</v>
      </c>
      <c r="E36" s="134"/>
      <c r="F36" s="134"/>
      <c r="G36" s="98"/>
      <c r="H36" s="131" t="s">
        <v>11</v>
      </c>
      <c r="I36" s="134"/>
      <c r="J36" s="134"/>
      <c r="K36" s="138"/>
      <c r="L36" s="131" t="s">
        <v>12</v>
      </c>
      <c r="M36" s="134"/>
      <c r="N36" s="134"/>
      <c r="O36" s="138"/>
      <c r="P36" s="8"/>
      <c r="R36" s="8"/>
      <c r="T36" s="4"/>
      <c r="V36" s="4"/>
    </row>
    <row r="37" spans="3:25" ht="25.05" customHeight="1">
      <c r="C37" s="1"/>
      <c r="D37" s="125">
        <f>T30</f>
        <v>0</v>
      </c>
      <c r="E37" s="125"/>
      <c r="F37" s="126"/>
      <c r="G37" s="21" t="s">
        <v>2</v>
      </c>
      <c r="H37" s="104">
        <v>2</v>
      </c>
      <c r="I37" s="102" t="s">
        <v>91</v>
      </c>
      <c r="J37" s="139">
        <v>3</v>
      </c>
      <c r="K37" s="140"/>
      <c r="L37" s="125">
        <f>ROUNDDOWN(D37*H37/J37,0)</f>
        <v>0</v>
      </c>
      <c r="M37" s="125"/>
      <c r="N37" s="126"/>
      <c r="O37" s="21" t="s">
        <v>2</v>
      </c>
      <c r="P37" s="8"/>
      <c r="R37" s="8"/>
      <c r="T37" s="8"/>
      <c r="V37" s="8"/>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66" t="str">
        <f>IF(H15="","",H15)</f>
        <v/>
      </c>
      <c r="I41" s="37" t="s">
        <v>23</v>
      </c>
      <c r="J41" s="153"/>
      <c r="K41" s="153"/>
      <c r="L41" s="154"/>
      <c r="M41" s="21" t="s">
        <v>2</v>
      </c>
      <c r="N41" s="125" t="str">
        <f>IF(H41="","",IF(H41=1,"－　　　　　　",IF(H41=2,"－　　　　　　",IF(H41=4,"－　　　　　　",IF(H41=3,ROUNDDOWN(T27*1/2,0),"－　　　　　　")))))</f>
        <v/>
      </c>
      <c r="O41" s="125"/>
      <c r="P41" s="126"/>
      <c r="Q41" s="21" t="s">
        <v>2</v>
      </c>
      <c r="R41" s="244">
        <f>IF(Y41="不認定",0,IF(N41="",D41,IF(D41&lt;N41,D41,N41)))</f>
        <v>0</v>
      </c>
      <c r="S41" s="245"/>
      <c r="T41" s="246"/>
      <c r="U41" s="21" t="s">
        <v>2</v>
      </c>
      <c r="V41" s="9"/>
      <c r="W41" s="9"/>
      <c r="Y41" s="2" t="str">
        <f>IF(Z20=1,"不認定","")</f>
        <v/>
      </c>
    </row>
    <row r="42" spans="3:25" ht="25.05" customHeight="1">
      <c r="C42" s="1"/>
      <c r="D42" s="8" t="s">
        <v>51</v>
      </c>
      <c r="F42" s="8"/>
      <c r="H42" s="8"/>
      <c r="J42" s="58"/>
      <c r="K42" s="59"/>
      <c r="L42" s="59"/>
      <c r="M42" s="59"/>
      <c r="N42" s="59"/>
      <c r="O42" s="59"/>
      <c r="P42" s="59"/>
      <c r="Q42" s="60"/>
      <c r="R42" s="8"/>
      <c r="T42" s="8"/>
      <c r="V42" s="8"/>
    </row>
    <row r="43" spans="3:25" ht="25.05" customHeight="1">
      <c r="C43" s="1"/>
      <c r="D43" s="8" t="s">
        <v>125</v>
      </c>
      <c r="F43" s="8"/>
      <c r="H43" s="8"/>
      <c r="J43" s="57"/>
      <c r="K43" s="63"/>
      <c r="L43" s="61"/>
      <c r="M43" s="62"/>
      <c r="N43" s="62"/>
      <c r="O43" s="63"/>
      <c r="P43" s="57"/>
      <c r="Q43" s="63"/>
      <c r="R43" s="8"/>
      <c r="T43" s="8"/>
      <c r="V43" s="8"/>
    </row>
    <row r="44" spans="3:25" ht="25.05" customHeight="1">
      <c r="C44" s="1"/>
      <c r="D44" s="110" t="s">
        <v>123</v>
      </c>
      <c r="F44" s="8"/>
      <c r="H44" s="8"/>
      <c r="J44" s="8"/>
      <c r="L44" s="8"/>
      <c r="N44" s="8"/>
      <c r="P44" s="8"/>
      <c r="R44" s="8"/>
      <c r="T44" s="8"/>
      <c r="V44" s="8"/>
    </row>
    <row r="45" spans="3:25" ht="25.05" customHeight="1">
      <c r="C45" s="1"/>
      <c r="F45" s="8"/>
      <c r="H45" s="8"/>
      <c r="J45" s="8"/>
      <c r="L45" s="8"/>
      <c r="N45" s="8"/>
      <c r="P45" s="8"/>
      <c r="R45" s="8"/>
      <c r="T45" s="8"/>
      <c r="V45" s="8"/>
    </row>
    <row r="46" spans="3:25" ht="25.05" customHeight="1">
      <c r="C46" s="1"/>
      <c r="F46" s="5"/>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103"/>
      <c r="H51" s="103"/>
      <c r="J51" s="103"/>
      <c r="L51" s="103"/>
      <c r="N51" s="103"/>
      <c r="P51" s="44"/>
      <c r="R51" s="44"/>
      <c r="T51" s="44"/>
      <c r="V51" s="44"/>
    </row>
    <row r="52" spans="3:23" s="41" customFormat="1" ht="25.05" hidden="1" customHeight="1">
      <c r="D52" s="121" t="s">
        <v>14</v>
      </c>
      <c r="E52" s="122"/>
      <c r="F52" s="103"/>
      <c r="H52" s="103"/>
      <c r="J52" s="103"/>
      <c r="L52" s="103"/>
      <c r="N52" s="10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2">
    <mergeCell ref="D52:E52"/>
    <mergeCell ref="D37:F37"/>
    <mergeCell ref="J37:K37"/>
    <mergeCell ref="L37:N37"/>
    <mergeCell ref="D40:G40"/>
    <mergeCell ref="H40:I40"/>
    <mergeCell ref="J40:M40"/>
    <mergeCell ref="N40:Q40"/>
    <mergeCell ref="R40:U40"/>
    <mergeCell ref="D41:F41"/>
    <mergeCell ref="J41:L41"/>
    <mergeCell ref="N41:P41"/>
    <mergeCell ref="R41:T41"/>
    <mergeCell ref="D29:G29"/>
    <mergeCell ref="H29:J29"/>
    <mergeCell ref="L29:N29"/>
    <mergeCell ref="P29:R29"/>
    <mergeCell ref="T29:V29"/>
    <mergeCell ref="H36:K36"/>
    <mergeCell ref="L36:O36"/>
    <mergeCell ref="D28:G28"/>
    <mergeCell ref="H28:J28"/>
    <mergeCell ref="L28:N28"/>
    <mergeCell ref="D30:G30"/>
    <mergeCell ref="H30:J30"/>
    <mergeCell ref="L30:N30"/>
    <mergeCell ref="P30:R30"/>
    <mergeCell ref="T30:V30"/>
    <mergeCell ref="D36:F36"/>
    <mergeCell ref="D26:G26"/>
    <mergeCell ref="T26:W26"/>
    <mergeCell ref="D27:G27"/>
    <mergeCell ref="H27:J27"/>
    <mergeCell ref="L27:N27"/>
    <mergeCell ref="P27:R27"/>
    <mergeCell ref="T27:V27"/>
    <mergeCell ref="P28:R28"/>
    <mergeCell ref="T28:V28"/>
    <mergeCell ref="D20:G20"/>
    <mergeCell ref="N20:O20"/>
    <mergeCell ref="D24:G24"/>
    <mergeCell ref="H24:K24"/>
    <mergeCell ref="L24:O24"/>
    <mergeCell ref="T24:W24"/>
    <mergeCell ref="D25:G25"/>
    <mergeCell ref="H25:J25"/>
    <mergeCell ref="L25:N25"/>
    <mergeCell ref="P25:R25"/>
    <mergeCell ref="T25:V25"/>
    <mergeCell ref="P24:S24"/>
    <mergeCell ref="K18:L18"/>
    <mergeCell ref="N18:O18"/>
    <mergeCell ref="P18:Q18"/>
    <mergeCell ref="T18:U18"/>
    <mergeCell ref="D19:G19"/>
    <mergeCell ref="N19:O19"/>
    <mergeCell ref="D16:G18"/>
    <mergeCell ref="H16:K16"/>
    <mergeCell ref="L16:N16"/>
    <mergeCell ref="P16:S16"/>
    <mergeCell ref="T16:V16"/>
    <mergeCell ref="H17:K17"/>
    <mergeCell ref="L17:N17"/>
    <mergeCell ref="P17:S17"/>
    <mergeCell ref="T17:V17"/>
    <mergeCell ref="H18:J18"/>
    <mergeCell ref="D15:G15"/>
    <mergeCell ref="J15:W15"/>
    <mergeCell ref="D9:G9"/>
    <mergeCell ref="N9:O9"/>
    <mergeCell ref="D10:G10"/>
    <mergeCell ref="H10:I10"/>
    <mergeCell ref="J10:O10"/>
    <mergeCell ref="P10:Q10"/>
    <mergeCell ref="R10:W10"/>
    <mergeCell ref="D11:G11"/>
    <mergeCell ref="H11:W11"/>
    <mergeCell ref="D12:G12"/>
    <mergeCell ref="H12:W12"/>
    <mergeCell ref="H13:I13"/>
    <mergeCell ref="J13:L13"/>
    <mergeCell ref="D13:G14"/>
    <mergeCell ref="P13:S13"/>
    <mergeCell ref="H14:J14"/>
    <mergeCell ref="K14:L14"/>
    <mergeCell ref="N14:R14"/>
    <mergeCell ref="S14:T14"/>
    <mergeCell ref="D8:G8"/>
    <mergeCell ref="H8:W8"/>
    <mergeCell ref="D2:V2"/>
    <mergeCell ref="D5:G5"/>
    <mergeCell ref="H5:K5"/>
    <mergeCell ref="L5:O5"/>
    <mergeCell ref="P5:W5"/>
    <mergeCell ref="D6:G6"/>
    <mergeCell ref="H6:M6"/>
    <mergeCell ref="N6:Q6"/>
    <mergeCell ref="D7:G7"/>
    <mergeCell ref="H7:I7"/>
    <mergeCell ref="J7:O7"/>
    <mergeCell ref="P7:Q7"/>
    <mergeCell ref="R7:W7"/>
  </mergeCells>
  <phoneticPr fontId="2"/>
  <dataValidations count="2">
    <dataValidation type="list" allowBlank="1" showInputMessage="1" showErrorMessage="1" sqref="H15" xr:uid="{00000000-0002-0000-0900-000000000000}">
      <formula1>$D$53:$D$56</formula1>
    </dataValidation>
    <dataValidation type="list" allowBlank="1" showInputMessage="1" showErrorMessage="1" sqref="T13" xr:uid="{00000000-0002-0000-0900-000001000000}">
      <formula1>$Z$13</formula1>
    </dataValidation>
  </dataValidations>
  <pageMargins left="0.78740157480314965" right="0" top="0.31496062992125984" bottom="0.19685039370078741" header="0.11811023622047245" footer="0.11811023622047245"/>
  <pageSetup paperSize="9" scale="76"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sheetPr>
  <dimension ref="C1:AA71"/>
  <sheetViews>
    <sheetView view="pageBreakPreview" topLeftCell="A28" zoomScale="70" zoomScaleNormal="145" zoomScaleSheetLayoutView="70" workbookViewId="0">
      <selection activeCell="D44" sqref="D44"/>
    </sheetView>
  </sheetViews>
  <sheetFormatPr defaultColWidth="9" defaultRowHeight="13.2"/>
  <cols>
    <col min="1" max="2" width="9" style="2"/>
    <col min="3" max="3" width="1.21875" style="2" customWidth="1"/>
    <col min="4" max="4" width="8.6640625" style="2" customWidth="1"/>
    <col min="5" max="5" width="2.6640625" style="2" customWidth="1"/>
    <col min="6" max="6" width="8.6640625" style="2" customWidth="1"/>
    <col min="7" max="7" width="2.6640625" style="2" customWidth="1"/>
    <col min="8" max="8" width="8.6640625" style="2" customWidth="1"/>
    <col min="9" max="9" width="2.6640625" style="2" customWidth="1"/>
    <col min="10" max="10" width="8.6640625" style="2" customWidth="1"/>
    <col min="11" max="11" width="2.6640625" style="2" customWidth="1"/>
    <col min="12" max="12" width="8.6640625" style="2" customWidth="1"/>
    <col min="13" max="13" width="2.6640625" style="2" customWidth="1"/>
    <col min="14" max="14" width="8.6640625" style="2" customWidth="1"/>
    <col min="15" max="15" width="2.6640625" style="2" customWidth="1"/>
    <col min="16" max="16" width="8.6640625" style="2" customWidth="1"/>
    <col min="17" max="17" width="2.6640625" style="2" customWidth="1"/>
    <col min="18" max="18" width="8.6640625" style="2" customWidth="1"/>
    <col min="19" max="19" width="2.6640625" style="2" customWidth="1"/>
    <col min="20" max="20" width="8.6640625" style="2" customWidth="1"/>
    <col min="21" max="21" width="2.6640625" style="2" customWidth="1"/>
    <col min="22" max="22" width="8.6640625" style="2" customWidth="1"/>
    <col min="23" max="23" width="2.6640625" style="2" customWidth="1"/>
    <col min="24" max="24" width="1.21875" style="2" customWidth="1"/>
    <col min="25" max="26" width="9" style="2"/>
    <col min="27" max="27" width="54.6640625" style="2" bestFit="1" customWidth="1"/>
    <col min="28" max="16384" width="9" style="2"/>
  </cols>
  <sheetData>
    <row r="1" spans="3:27">
      <c r="V1" s="3"/>
    </row>
    <row r="2" spans="3:27" ht="40.049999999999997" customHeight="1">
      <c r="C2" s="1"/>
      <c r="D2" s="227" t="s">
        <v>121</v>
      </c>
      <c r="E2" s="228"/>
      <c r="F2" s="228"/>
      <c r="G2" s="228"/>
      <c r="H2" s="228"/>
      <c r="I2" s="228"/>
      <c r="J2" s="228"/>
      <c r="K2" s="228"/>
      <c r="L2" s="228"/>
      <c r="M2" s="228"/>
      <c r="N2" s="228"/>
      <c r="O2" s="228"/>
      <c r="P2" s="228"/>
      <c r="Q2" s="228"/>
      <c r="R2" s="228"/>
      <c r="S2" s="228"/>
      <c r="T2" s="228"/>
      <c r="U2" s="228"/>
      <c r="V2" s="228"/>
    </row>
    <row r="3" spans="3:27" ht="25.05" customHeight="1">
      <c r="C3" s="1"/>
      <c r="D3" s="8"/>
      <c r="F3" s="8"/>
      <c r="H3" s="8"/>
      <c r="J3" s="92" t="s">
        <v>78</v>
      </c>
      <c r="L3" s="8"/>
      <c r="N3" s="8"/>
      <c r="P3" s="8"/>
      <c r="R3" s="8"/>
      <c r="T3" s="8"/>
      <c r="V3" s="8"/>
    </row>
    <row r="4" spans="3:27" ht="25.05" customHeight="1" thickBot="1">
      <c r="D4" s="39" t="s">
        <v>49</v>
      </c>
      <c r="E4" s="1"/>
      <c r="F4" s="1"/>
      <c r="G4" s="1"/>
      <c r="H4" s="1"/>
      <c r="I4" s="1"/>
      <c r="J4" s="1"/>
      <c r="K4" s="1"/>
      <c r="L4" s="1"/>
      <c r="M4" s="1"/>
      <c r="N4" s="1"/>
      <c r="O4" s="1"/>
      <c r="P4" s="1"/>
      <c r="Q4" s="1"/>
      <c r="R4" s="1"/>
      <c r="S4" s="1"/>
      <c r="T4" s="1"/>
      <c r="U4" s="1"/>
      <c r="V4" s="1"/>
      <c r="W4" s="1"/>
      <c r="X4" s="1"/>
    </row>
    <row r="5" spans="3:27" ht="25.05" customHeight="1" thickTop="1">
      <c r="C5" s="1"/>
      <c r="D5" s="229" t="s">
        <v>9</v>
      </c>
      <c r="E5" s="230"/>
      <c r="F5" s="230"/>
      <c r="G5" s="231"/>
      <c r="H5" s="232" t="s">
        <v>61</v>
      </c>
      <c r="I5" s="233"/>
      <c r="J5" s="233"/>
      <c r="K5" s="234"/>
      <c r="L5" s="230" t="s">
        <v>1</v>
      </c>
      <c r="M5" s="230"/>
      <c r="N5" s="230"/>
      <c r="O5" s="231"/>
      <c r="P5" s="235"/>
      <c r="Q5" s="236"/>
      <c r="R5" s="236"/>
      <c r="S5" s="236"/>
      <c r="T5" s="236"/>
      <c r="U5" s="236"/>
      <c r="V5" s="236"/>
      <c r="W5" s="237"/>
    </row>
    <row r="6" spans="3:27" ht="25.05" customHeight="1">
      <c r="C6" s="1"/>
      <c r="D6" s="183" t="s">
        <v>32</v>
      </c>
      <c r="E6" s="123"/>
      <c r="F6" s="123"/>
      <c r="G6" s="124"/>
      <c r="H6" s="223"/>
      <c r="I6" s="224"/>
      <c r="J6" s="224"/>
      <c r="K6" s="224"/>
      <c r="L6" s="224"/>
      <c r="M6" s="225"/>
      <c r="N6" s="123" t="s">
        <v>0</v>
      </c>
      <c r="O6" s="123"/>
      <c r="P6" s="123"/>
      <c r="Q6" s="124"/>
      <c r="R6" s="66"/>
      <c r="S6" s="105" t="s">
        <v>21</v>
      </c>
      <c r="T6" s="101"/>
      <c r="U6" s="105" t="s">
        <v>22</v>
      </c>
      <c r="V6" s="101"/>
      <c r="W6" s="106" t="s">
        <v>23</v>
      </c>
    </row>
    <row r="7" spans="3:27" ht="25.05" customHeight="1">
      <c r="C7" s="1"/>
      <c r="D7" s="183" t="s">
        <v>24</v>
      </c>
      <c r="E7" s="123"/>
      <c r="F7" s="123"/>
      <c r="G7" s="124"/>
      <c r="H7" s="131" t="s">
        <v>30</v>
      </c>
      <c r="I7" s="135"/>
      <c r="J7" s="217"/>
      <c r="K7" s="218"/>
      <c r="L7" s="218"/>
      <c r="M7" s="218"/>
      <c r="N7" s="218"/>
      <c r="O7" s="218"/>
      <c r="P7" s="226" t="s">
        <v>31</v>
      </c>
      <c r="Q7" s="135"/>
      <c r="R7" s="217"/>
      <c r="S7" s="218"/>
      <c r="T7" s="218"/>
      <c r="U7" s="218"/>
      <c r="V7" s="218"/>
      <c r="W7" s="219"/>
    </row>
    <row r="8" spans="3:27" ht="25.05" customHeight="1">
      <c r="D8" s="183" t="s">
        <v>41</v>
      </c>
      <c r="E8" s="123"/>
      <c r="F8" s="123"/>
      <c r="G8" s="124"/>
      <c r="H8" s="220"/>
      <c r="I8" s="218"/>
      <c r="J8" s="218"/>
      <c r="K8" s="218"/>
      <c r="L8" s="218"/>
      <c r="M8" s="218"/>
      <c r="N8" s="218"/>
      <c r="O8" s="218"/>
      <c r="P8" s="218"/>
      <c r="Q8" s="218"/>
      <c r="R8" s="218"/>
      <c r="S8" s="218"/>
      <c r="T8" s="218"/>
      <c r="U8" s="218"/>
      <c r="V8" s="218"/>
      <c r="W8" s="219"/>
    </row>
    <row r="9" spans="3:27" ht="25.05" customHeight="1" thickBot="1">
      <c r="D9" s="174" t="s">
        <v>25</v>
      </c>
      <c r="E9" s="175"/>
      <c r="F9" s="175"/>
      <c r="G9" s="176"/>
      <c r="H9" s="12"/>
      <c r="I9" s="16" t="s">
        <v>21</v>
      </c>
      <c r="J9" s="107"/>
      <c r="K9" s="16" t="s">
        <v>26</v>
      </c>
      <c r="L9" s="107"/>
      <c r="M9" s="16" t="s">
        <v>27</v>
      </c>
      <c r="N9" s="221" t="s">
        <v>89</v>
      </c>
      <c r="O9" s="222"/>
      <c r="P9" s="107"/>
      <c r="Q9" s="16" t="s">
        <v>21</v>
      </c>
      <c r="R9" s="107"/>
      <c r="S9" s="16" t="s">
        <v>26</v>
      </c>
      <c r="T9" s="107"/>
      <c r="U9" s="16" t="s">
        <v>27</v>
      </c>
      <c r="V9" s="17"/>
      <c r="W9" s="24"/>
    </row>
    <row r="10" spans="3:27" ht="25.05" customHeight="1" thickTop="1">
      <c r="D10" s="208" t="s">
        <v>29</v>
      </c>
      <c r="E10" s="209"/>
      <c r="F10" s="209"/>
      <c r="G10" s="210"/>
      <c r="H10" s="211" t="s">
        <v>30</v>
      </c>
      <c r="I10" s="212"/>
      <c r="J10" s="213"/>
      <c r="K10" s="214"/>
      <c r="L10" s="214"/>
      <c r="M10" s="214"/>
      <c r="N10" s="214"/>
      <c r="O10" s="214"/>
      <c r="P10" s="215" t="s">
        <v>31</v>
      </c>
      <c r="Q10" s="212"/>
      <c r="R10" s="213"/>
      <c r="S10" s="214"/>
      <c r="T10" s="214"/>
      <c r="U10" s="214"/>
      <c r="V10" s="214"/>
      <c r="W10" s="216"/>
    </row>
    <row r="11" spans="3:27" ht="25.05" customHeight="1">
      <c r="D11" s="174" t="s">
        <v>40</v>
      </c>
      <c r="E11" s="175"/>
      <c r="F11" s="175"/>
      <c r="G11" s="176"/>
      <c r="H11" s="177"/>
      <c r="I11" s="178"/>
      <c r="J11" s="178"/>
      <c r="K11" s="178"/>
      <c r="L11" s="178"/>
      <c r="M11" s="178"/>
      <c r="N11" s="178"/>
      <c r="O11" s="178"/>
      <c r="P11" s="178"/>
      <c r="Q11" s="178"/>
      <c r="R11" s="178"/>
      <c r="S11" s="178"/>
      <c r="T11" s="178"/>
      <c r="U11" s="178"/>
      <c r="V11" s="178"/>
      <c r="W11" s="179"/>
    </row>
    <row r="12" spans="3:27" ht="25.05" customHeight="1">
      <c r="D12" s="180" t="s">
        <v>39</v>
      </c>
      <c r="E12" s="181"/>
      <c r="F12" s="181"/>
      <c r="G12" s="182"/>
      <c r="H12" s="177" t="s">
        <v>97</v>
      </c>
      <c r="I12" s="178"/>
      <c r="J12" s="178"/>
      <c r="K12" s="178"/>
      <c r="L12" s="178"/>
      <c r="M12" s="178"/>
      <c r="N12" s="178"/>
      <c r="O12" s="178"/>
      <c r="P12" s="178"/>
      <c r="Q12" s="178"/>
      <c r="R12" s="178"/>
      <c r="S12" s="178"/>
      <c r="T12" s="178"/>
      <c r="U12" s="178"/>
      <c r="V12" s="178"/>
      <c r="W12" s="179"/>
    </row>
    <row r="13" spans="3:27" ht="25.05" customHeight="1">
      <c r="D13" s="190" t="s">
        <v>98</v>
      </c>
      <c r="E13" s="191"/>
      <c r="F13" s="191"/>
      <c r="G13" s="192"/>
      <c r="H13" s="187" t="s">
        <v>99</v>
      </c>
      <c r="I13" s="188"/>
      <c r="J13" s="189">
        <f>IF(T13="○",(K14*0.06)-(S14*3/4),(K14*0.06)-S14)</f>
        <v>0</v>
      </c>
      <c r="K13" s="189"/>
      <c r="L13" s="189"/>
      <c r="M13" s="118" t="s">
        <v>100</v>
      </c>
      <c r="N13" s="118"/>
      <c r="O13" s="118"/>
      <c r="P13" s="188" t="s">
        <v>101</v>
      </c>
      <c r="Q13" s="188"/>
      <c r="R13" s="188"/>
      <c r="S13" s="188"/>
      <c r="T13" s="117"/>
      <c r="U13" s="118"/>
      <c r="V13" s="118"/>
      <c r="W13" s="119"/>
      <c r="Z13" s="2" t="s">
        <v>102</v>
      </c>
    </row>
    <row r="14" spans="3:27" ht="25.05" customHeight="1">
      <c r="D14" s="193"/>
      <c r="E14" s="194"/>
      <c r="F14" s="194"/>
      <c r="G14" s="195"/>
      <c r="H14" s="187" t="s">
        <v>106</v>
      </c>
      <c r="I14" s="188"/>
      <c r="J14" s="188"/>
      <c r="K14" s="189"/>
      <c r="L14" s="189"/>
      <c r="M14" s="118" t="s">
        <v>100</v>
      </c>
      <c r="N14" s="188" t="s">
        <v>107</v>
      </c>
      <c r="O14" s="188"/>
      <c r="P14" s="188"/>
      <c r="Q14" s="188"/>
      <c r="R14" s="188"/>
      <c r="S14" s="189"/>
      <c r="T14" s="189"/>
      <c r="U14" s="118" t="s">
        <v>100</v>
      </c>
      <c r="V14" s="118"/>
      <c r="W14" s="119"/>
    </row>
    <row r="15" spans="3:27" ht="25.05" customHeight="1">
      <c r="D15" s="183" t="s">
        <v>36</v>
      </c>
      <c r="E15" s="123"/>
      <c r="F15" s="123"/>
      <c r="G15" s="124"/>
      <c r="H15" s="66"/>
      <c r="I15" s="108" t="s">
        <v>23</v>
      </c>
      <c r="J15" s="184" t="s">
        <v>50</v>
      </c>
      <c r="K15" s="185"/>
      <c r="L15" s="185"/>
      <c r="M15" s="185"/>
      <c r="N15" s="185"/>
      <c r="O15" s="185"/>
      <c r="P15" s="185"/>
      <c r="Q15" s="185"/>
      <c r="R15" s="185"/>
      <c r="S15" s="185"/>
      <c r="T15" s="185"/>
      <c r="U15" s="185"/>
      <c r="V15" s="185"/>
      <c r="W15" s="186"/>
      <c r="Z15" s="74" t="s">
        <v>73</v>
      </c>
      <c r="AA15" s="74" t="s">
        <v>75</v>
      </c>
    </row>
    <row r="16" spans="3:27" ht="25.05" customHeight="1">
      <c r="C16" s="1"/>
      <c r="D16" s="196" t="s">
        <v>38</v>
      </c>
      <c r="E16" s="197"/>
      <c r="F16" s="197"/>
      <c r="G16" s="198"/>
      <c r="H16" s="205" t="s">
        <v>66</v>
      </c>
      <c r="I16" s="206"/>
      <c r="J16" s="206"/>
      <c r="K16" s="206"/>
      <c r="L16" s="207"/>
      <c r="M16" s="207"/>
      <c r="N16" s="207"/>
      <c r="O16" s="108" t="s">
        <v>2</v>
      </c>
      <c r="P16" s="188" t="s">
        <v>108</v>
      </c>
      <c r="Q16" s="188"/>
      <c r="R16" s="188"/>
      <c r="S16" s="188"/>
      <c r="T16" s="207"/>
      <c r="U16" s="207"/>
      <c r="V16" s="207"/>
      <c r="W16" s="109" t="s">
        <v>2</v>
      </c>
      <c r="Z16" s="75" t="str">
        <f>IF(OR(L16="",T16=""),"",IF(AND(T16&lt;=L16*1/2,L16&gt;0),"ok","×"))</f>
        <v/>
      </c>
      <c r="AA16" s="76" t="s">
        <v>118</v>
      </c>
    </row>
    <row r="17" spans="3:27" ht="25.05" customHeight="1">
      <c r="C17" s="1"/>
      <c r="D17" s="199"/>
      <c r="E17" s="200"/>
      <c r="F17" s="200"/>
      <c r="G17" s="201"/>
      <c r="H17" s="205" t="s">
        <v>67</v>
      </c>
      <c r="I17" s="206"/>
      <c r="J17" s="206"/>
      <c r="K17" s="206"/>
      <c r="L17" s="207"/>
      <c r="M17" s="207"/>
      <c r="N17" s="207"/>
      <c r="O17" s="108" t="s">
        <v>2</v>
      </c>
      <c r="P17" s="206" t="s">
        <v>109</v>
      </c>
      <c r="Q17" s="206"/>
      <c r="R17" s="206"/>
      <c r="S17" s="206"/>
      <c r="T17" s="207"/>
      <c r="U17" s="207"/>
      <c r="V17" s="207"/>
      <c r="W17" s="109" t="s">
        <v>2</v>
      </c>
      <c r="Z17" s="75" t="str">
        <f>IF(OR(L17="",K18=""),"",IF(L17&gt;K18,"ok","×"))</f>
        <v/>
      </c>
      <c r="AA17" s="76" t="s">
        <v>88</v>
      </c>
    </row>
    <row r="18" spans="3:27" ht="25.05" customHeight="1">
      <c r="C18" s="1"/>
      <c r="D18" s="202"/>
      <c r="E18" s="203"/>
      <c r="F18" s="203"/>
      <c r="G18" s="204"/>
      <c r="H18" s="205" t="s">
        <v>69</v>
      </c>
      <c r="I18" s="242"/>
      <c r="J18" s="242"/>
      <c r="K18" s="243" t="str">
        <f>IF(OR(R18="",V18=""),"",980000+330000*R18+120000*V18)</f>
        <v/>
      </c>
      <c r="L18" s="243"/>
      <c r="M18" s="96" t="s">
        <v>2</v>
      </c>
      <c r="N18" s="239" t="s">
        <v>72</v>
      </c>
      <c r="O18" s="240"/>
      <c r="P18" s="206" t="s">
        <v>71</v>
      </c>
      <c r="Q18" s="242"/>
      <c r="R18" s="95"/>
      <c r="S18" s="95" t="s">
        <v>68</v>
      </c>
      <c r="T18" s="239" t="s">
        <v>70</v>
      </c>
      <c r="U18" s="239"/>
      <c r="V18" s="97"/>
      <c r="W18" s="72" t="s">
        <v>68</v>
      </c>
      <c r="Z18" s="75" t="str">
        <f>IF(OR(T17="",K18=""),"",IF(T17&lt;=K18,"ok","×"))</f>
        <v/>
      </c>
      <c r="AA18" s="76" t="s">
        <v>119</v>
      </c>
    </row>
    <row r="19" spans="3:27" ht="25.05" customHeight="1" thickBot="1">
      <c r="D19" s="183" t="s">
        <v>33</v>
      </c>
      <c r="E19" s="123"/>
      <c r="F19" s="123"/>
      <c r="G19" s="124"/>
      <c r="H19" s="66"/>
      <c r="I19" s="19" t="s">
        <v>21</v>
      </c>
      <c r="J19" s="101"/>
      <c r="K19" s="19" t="s">
        <v>26</v>
      </c>
      <c r="L19" s="101"/>
      <c r="M19" s="19" t="s">
        <v>27</v>
      </c>
      <c r="N19" s="188" t="s">
        <v>92</v>
      </c>
      <c r="O19" s="247"/>
      <c r="P19" s="101"/>
      <c r="Q19" s="19" t="s">
        <v>21</v>
      </c>
      <c r="R19" s="101"/>
      <c r="S19" s="19" t="s">
        <v>26</v>
      </c>
      <c r="T19" s="101"/>
      <c r="U19" s="19" t="s">
        <v>27</v>
      </c>
      <c r="V19" s="99"/>
      <c r="W19" s="25"/>
      <c r="Z19" s="120" t="str">
        <f>IF(OR(K14="",S14=""),"",IF(J13&lt;304200,"ok","×"))</f>
        <v/>
      </c>
      <c r="AA19" s="76" t="s">
        <v>103</v>
      </c>
    </row>
    <row r="20" spans="3:27" ht="25.05" customHeight="1" thickTop="1" thickBot="1">
      <c r="D20" s="248" t="s">
        <v>35</v>
      </c>
      <c r="E20" s="249"/>
      <c r="F20" s="249"/>
      <c r="G20" s="250"/>
      <c r="H20" s="26"/>
      <c r="I20" s="27" t="s">
        <v>21</v>
      </c>
      <c r="J20" s="100"/>
      <c r="K20" s="27" t="s">
        <v>26</v>
      </c>
      <c r="L20" s="100"/>
      <c r="M20" s="27" t="s">
        <v>27</v>
      </c>
      <c r="N20" s="170" t="s">
        <v>93</v>
      </c>
      <c r="O20" s="251"/>
      <c r="P20" s="100"/>
      <c r="Q20" s="27" t="s">
        <v>21</v>
      </c>
      <c r="R20" s="100"/>
      <c r="S20" s="27" t="s">
        <v>26</v>
      </c>
      <c r="T20" s="100"/>
      <c r="U20" s="27" t="s">
        <v>27</v>
      </c>
      <c r="V20" s="29"/>
      <c r="W20" s="30"/>
      <c r="Z20" s="2">
        <f>COUNTIF(Z16:Z19,"×")</f>
        <v>0</v>
      </c>
    </row>
    <row r="21" spans="3:27" ht="25.05" customHeight="1" thickTop="1">
      <c r="C21" s="1"/>
      <c r="D21" s="8" t="s">
        <v>54</v>
      </c>
      <c r="F21" s="8"/>
      <c r="H21" s="8"/>
      <c r="J21" s="8"/>
      <c r="L21" s="8"/>
      <c r="N21" s="8"/>
      <c r="P21" s="8"/>
      <c r="R21" s="8"/>
      <c r="T21" s="8"/>
      <c r="V21" s="8"/>
    </row>
    <row r="22" spans="3:27" ht="25.05" customHeight="1">
      <c r="D22" s="8" t="s">
        <v>95</v>
      </c>
      <c r="F22" s="8"/>
      <c r="H22" s="8"/>
      <c r="J22" s="8"/>
      <c r="L22" s="8"/>
      <c r="N22" s="8"/>
      <c r="P22" s="8"/>
      <c r="R22" s="8"/>
      <c r="T22" s="8"/>
      <c r="V22" s="8"/>
    </row>
    <row r="23" spans="3:27" ht="25.05" customHeight="1">
      <c r="C23" s="1"/>
      <c r="D23" s="40" t="s">
        <v>46</v>
      </c>
      <c r="F23" s="8"/>
      <c r="H23" s="8"/>
      <c r="J23" s="8"/>
      <c r="L23" s="8"/>
      <c r="N23" s="8"/>
      <c r="P23" s="8"/>
      <c r="R23" s="8"/>
      <c r="T23" s="8"/>
      <c r="V23" s="8"/>
    </row>
    <row r="24" spans="3:27" ht="25.05" customHeight="1" thickBot="1">
      <c r="C24" s="1"/>
      <c r="D24" s="171"/>
      <c r="E24" s="172"/>
      <c r="F24" s="172"/>
      <c r="G24" s="173"/>
      <c r="H24" s="160" t="s">
        <v>3</v>
      </c>
      <c r="I24" s="161"/>
      <c r="J24" s="161"/>
      <c r="K24" s="135"/>
      <c r="L24" s="160" t="s">
        <v>4</v>
      </c>
      <c r="M24" s="161"/>
      <c r="N24" s="161"/>
      <c r="O24" s="135"/>
      <c r="P24" s="160" t="s">
        <v>5</v>
      </c>
      <c r="Q24" s="161"/>
      <c r="R24" s="161"/>
      <c r="S24" s="135"/>
      <c r="T24" s="131" t="s">
        <v>6</v>
      </c>
      <c r="U24" s="134"/>
      <c r="V24" s="134"/>
      <c r="W24" s="135"/>
    </row>
    <row r="25" spans="3:27" ht="25.05" customHeight="1" thickTop="1" thickBot="1">
      <c r="C25" s="1"/>
      <c r="D25" s="123" t="s">
        <v>45</v>
      </c>
      <c r="E25" s="123"/>
      <c r="F25" s="123"/>
      <c r="G25" s="152"/>
      <c r="H25" s="142"/>
      <c r="I25" s="143"/>
      <c r="J25" s="144"/>
      <c r="K25" s="19" t="s">
        <v>2</v>
      </c>
      <c r="L25" s="142"/>
      <c r="M25" s="143"/>
      <c r="N25" s="144"/>
      <c r="O25" s="19" t="s">
        <v>2</v>
      </c>
      <c r="P25" s="162"/>
      <c r="Q25" s="143"/>
      <c r="R25" s="144"/>
      <c r="S25" s="21" t="s">
        <v>2</v>
      </c>
      <c r="T25" s="125">
        <f>SUM(H25,L25,P25)</f>
        <v>0</v>
      </c>
      <c r="U25" s="150"/>
      <c r="V25" s="151"/>
      <c r="W25" s="21" t="s">
        <v>2</v>
      </c>
    </row>
    <row r="26" spans="3:27" ht="25.05" customHeight="1" thickTop="1" thickBot="1">
      <c r="C26" s="1"/>
      <c r="D26" s="123" t="s">
        <v>7</v>
      </c>
      <c r="E26" s="123"/>
      <c r="F26" s="123"/>
      <c r="G26" s="124"/>
      <c r="H26" s="31">
        <v>12</v>
      </c>
      <c r="I26" s="33" t="s">
        <v>17</v>
      </c>
      <c r="J26" s="34" t="s">
        <v>18</v>
      </c>
      <c r="K26" s="19"/>
      <c r="L26" s="32"/>
      <c r="M26" s="33" t="s">
        <v>17</v>
      </c>
      <c r="N26" s="34" t="s">
        <v>18</v>
      </c>
      <c r="O26" s="19"/>
      <c r="P26" s="32"/>
      <c r="Q26" s="33" t="s">
        <v>17</v>
      </c>
      <c r="R26" s="34" t="s">
        <v>18</v>
      </c>
      <c r="S26" s="19"/>
      <c r="T26" s="155"/>
      <c r="U26" s="156"/>
      <c r="V26" s="156"/>
      <c r="W26" s="157"/>
    </row>
    <row r="27" spans="3:27" ht="34.5" customHeight="1" thickTop="1" thickBot="1">
      <c r="D27" s="141" t="s">
        <v>64</v>
      </c>
      <c r="E27" s="123"/>
      <c r="F27" s="123"/>
      <c r="G27" s="124"/>
      <c r="H27" s="158">
        <f>ROUNDDOWN(H25*H26/12,0)</f>
        <v>0</v>
      </c>
      <c r="I27" s="158"/>
      <c r="J27" s="159"/>
      <c r="K27" s="21" t="s">
        <v>2</v>
      </c>
      <c r="L27" s="145">
        <f>ROUNDDOWN(L25*L26/12,0)</f>
        <v>0</v>
      </c>
      <c r="M27" s="125"/>
      <c r="N27" s="126"/>
      <c r="O27" s="21" t="s">
        <v>2</v>
      </c>
      <c r="P27" s="145">
        <f>ROUNDDOWN(P25*P26/12,0)</f>
        <v>0</v>
      </c>
      <c r="Q27" s="125"/>
      <c r="R27" s="126"/>
      <c r="S27" s="21" t="s">
        <v>2</v>
      </c>
      <c r="T27" s="125">
        <f>SUM(H27,L27,P27)</f>
        <v>0</v>
      </c>
      <c r="U27" s="150"/>
      <c r="V27" s="151"/>
      <c r="W27" s="21" t="s">
        <v>2</v>
      </c>
    </row>
    <row r="28" spans="3:27" ht="25.05" customHeight="1" thickTop="1" thickBot="1">
      <c r="D28" s="141" t="s">
        <v>104</v>
      </c>
      <c r="E28" s="123"/>
      <c r="F28" s="123"/>
      <c r="G28" s="152"/>
      <c r="H28" s="142"/>
      <c r="I28" s="143"/>
      <c r="J28" s="144"/>
      <c r="K28" s="21" t="s">
        <v>2</v>
      </c>
      <c r="L28" s="142"/>
      <c r="M28" s="143"/>
      <c r="N28" s="144"/>
      <c r="O28" s="21" t="s">
        <v>2</v>
      </c>
      <c r="P28" s="142"/>
      <c r="Q28" s="143"/>
      <c r="R28" s="144"/>
      <c r="S28" s="21" t="s">
        <v>2</v>
      </c>
      <c r="T28" s="125">
        <f>SUM(H28,L28,P28)</f>
        <v>0</v>
      </c>
      <c r="U28" s="150"/>
      <c r="V28" s="151"/>
      <c r="W28" s="21" t="s">
        <v>2</v>
      </c>
    </row>
    <row r="29" spans="3:27" ht="25.05" customHeight="1" thickTop="1" thickBot="1">
      <c r="D29" s="141" t="s">
        <v>63</v>
      </c>
      <c r="E29" s="123"/>
      <c r="F29" s="123"/>
      <c r="G29" s="124"/>
      <c r="H29" s="148">
        <f>H27-H28</f>
        <v>0</v>
      </c>
      <c r="I29" s="148"/>
      <c r="J29" s="149"/>
      <c r="K29" s="35" t="s">
        <v>2</v>
      </c>
      <c r="L29" s="148">
        <f>L27-L28</f>
        <v>0</v>
      </c>
      <c r="M29" s="148"/>
      <c r="N29" s="149"/>
      <c r="O29" s="35" t="s">
        <v>2</v>
      </c>
      <c r="P29" s="148">
        <f>P27-P28</f>
        <v>0</v>
      </c>
      <c r="Q29" s="148"/>
      <c r="R29" s="149"/>
      <c r="S29" s="35" t="s">
        <v>2</v>
      </c>
      <c r="T29" s="145">
        <f>SUM(H29,L29,P29)</f>
        <v>0</v>
      </c>
      <c r="U29" s="146"/>
      <c r="V29" s="147"/>
      <c r="W29" s="35" t="s">
        <v>2</v>
      </c>
    </row>
    <row r="30" spans="3:27" ht="32.25" customHeight="1" thickTop="1" thickBot="1">
      <c r="D30" s="141" t="s">
        <v>44</v>
      </c>
      <c r="E30" s="123"/>
      <c r="F30" s="123"/>
      <c r="G30" s="124"/>
      <c r="H30" s="142"/>
      <c r="I30" s="143"/>
      <c r="J30" s="144"/>
      <c r="K30" s="35" t="s">
        <v>2</v>
      </c>
      <c r="L30" s="142"/>
      <c r="M30" s="143"/>
      <c r="N30" s="144"/>
      <c r="O30" s="35" t="s">
        <v>2</v>
      </c>
      <c r="P30" s="142"/>
      <c r="Q30" s="143"/>
      <c r="R30" s="144"/>
      <c r="S30" s="35" t="s">
        <v>2</v>
      </c>
      <c r="T30" s="145">
        <f>SUM(H30,L30,P30)</f>
        <v>0</v>
      </c>
      <c r="U30" s="146"/>
      <c r="V30" s="147"/>
      <c r="W30" s="35" t="s">
        <v>2</v>
      </c>
    </row>
    <row r="31" spans="3:27" ht="34.5" customHeight="1" thickTop="1">
      <c r="D31" s="8" t="s">
        <v>62</v>
      </c>
      <c r="F31" s="8"/>
      <c r="H31" s="8"/>
      <c r="J31" s="8"/>
      <c r="L31" s="8"/>
      <c r="N31" s="8"/>
      <c r="P31" s="8"/>
      <c r="R31" s="8"/>
      <c r="T31" s="8"/>
      <c r="V31" s="8"/>
    </row>
    <row r="32" spans="3:27" ht="25.05" customHeight="1">
      <c r="D32" s="8" t="s">
        <v>96</v>
      </c>
      <c r="F32" s="8"/>
      <c r="H32" s="8"/>
      <c r="J32" s="8"/>
      <c r="L32" s="8"/>
      <c r="N32" s="8"/>
      <c r="P32" s="8"/>
      <c r="R32" s="8"/>
      <c r="T32" s="8"/>
      <c r="V32" s="8"/>
    </row>
    <row r="33" spans="3:25" ht="25.05" customHeight="1">
      <c r="C33" s="1"/>
      <c r="D33" s="8" t="s">
        <v>43</v>
      </c>
      <c r="F33" s="8"/>
      <c r="H33" s="8"/>
      <c r="J33" s="8"/>
      <c r="L33" s="8"/>
      <c r="N33" s="8"/>
      <c r="P33" s="8"/>
      <c r="R33" s="8"/>
      <c r="T33" s="8"/>
      <c r="V33" s="8"/>
    </row>
    <row r="34" spans="3:25" ht="25.05" customHeight="1">
      <c r="D34" s="8"/>
      <c r="F34" s="8"/>
      <c r="H34" s="8"/>
      <c r="J34" s="8"/>
      <c r="L34" s="8"/>
      <c r="N34" s="8"/>
      <c r="P34" s="8"/>
      <c r="R34" s="8"/>
      <c r="T34" s="8"/>
      <c r="V34" s="8"/>
    </row>
    <row r="35" spans="3:25" ht="25.05" customHeight="1">
      <c r="D35" s="40" t="s">
        <v>47</v>
      </c>
      <c r="F35" s="8"/>
      <c r="H35" s="8"/>
      <c r="J35" s="8"/>
      <c r="L35" s="8"/>
      <c r="N35" s="8"/>
      <c r="P35" s="8"/>
      <c r="R35" s="8"/>
      <c r="T35" s="8"/>
      <c r="V35" s="8"/>
    </row>
    <row r="36" spans="3:25" ht="25.05" customHeight="1">
      <c r="C36" s="1"/>
      <c r="D36" s="131" t="s">
        <v>10</v>
      </c>
      <c r="E36" s="134"/>
      <c r="F36" s="134"/>
      <c r="G36" s="98"/>
      <c r="H36" s="131" t="s">
        <v>11</v>
      </c>
      <c r="I36" s="134"/>
      <c r="J36" s="134"/>
      <c r="K36" s="138"/>
      <c r="L36" s="131" t="s">
        <v>12</v>
      </c>
      <c r="M36" s="134"/>
      <c r="N36" s="134"/>
      <c r="O36" s="138"/>
      <c r="P36" s="8"/>
      <c r="R36" s="8"/>
      <c r="T36" s="4"/>
      <c r="V36" s="4"/>
    </row>
    <row r="37" spans="3:25" ht="25.05" customHeight="1">
      <c r="C37" s="1"/>
      <c r="D37" s="125">
        <f>T30</f>
        <v>0</v>
      </c>
      <c r="E37" s="125"/>
      <c r="F37" s="126"/>
      <c r="G37" s="21" t="s">
        <v>2</v>
      </c>
      <c r="H37" s="104">
        <v>2</v>
      </c>
      <c r="I37" s="102" t="s">
        <v>94</v>
      </c>
      <c r="J37" s="139">
        <v>3</v>
      </c>
      <c r="K37" s="140"/>
      <c r="L37" s="125">
        <f>ROUNDDOWN(D37*H37/J37,0)</f>
        <v>0</v>
      </c>
      <c r="M37" s="125"/>
      <c r="N37" s="126"/>
      <c r="O37" s="21" t="s">
        <v>2</v>
      </c>
      <c r="P37" s="8"/>
      <c r="R37" s="8"/>
      <c r="T37" s="8"/>
      <c r="V37" s="8"/>
    </row>
    <row r="38" spans="3:25" ht="25.05" customHeight="1">
      <c r="C38" s="1"/>
      <c r="D38" s="8" t="s">
        <v>52</v>
      </c>
      <c r="F38" s="5"/>
      <c r="H38" s="5"/>
      <c r="J38" s="6"/>
      <c r="L38" s="8"/>
      <c r="N38" s="8"/>
      <c r="P38" s="8"/>
      <c r="R38" s="8"/>
      <c r="T38" s="8"/>
      <c r="V38" s="8"/>
    </row>
    <row r="39" spans="3:25" ht="25.05" customHeight="1">
      <c r="C39" s="1"/>
      <c r="D39" s="40" t="s">
        <v>48</v>
      </c>
      <c r="E39" s="8"/>
      <c r="F39" s="9"/>
      <c r="H39" s="8"/>
      <c r="J39" s="8"/>
      <c r="L39" s="8"/>
      <c r="N39" s="8"/>
      <c r="P39" s="8"/>
      <c r="R39" s="8"/>
      <c r="T39" s="8"/>
      <c r="V39" s="8"/>
    </row>
    <row r="40" spans="3:25" ht="25.05" customHeight="1">
      <c r="C40" s="1"/>
      <c r="D40" s="131" t="s">
        <v>12</v>
      </c>
      <c r="E40" s="134"/>
      <c r="F40" s="134"/>
      <c r="G40" s="135"/>
      <c r="H40" s="131" t="s">
        <v>14</v>
      </c>
      <c r="I40" s="135"/>
      <c r="J40" s="131" t="s">
        <v>13</v>
      </c>
      <c r="K40" s="134"/>
      <c r="L40" s="134"/>
      <c r="M40" s="135"/>
      <c r="N40" s="131" t="s">
        <v>15</v>
      </c>
      <c r="O40" s="134"/>
      <c r="P40" s="134"/>
      <c r="Q40" s="135"/>
      <c r="R40" s="123" t="s">
        <v>16</v>
      </c>
      <c r="S40" s="124"/>
      <c r="T40" s="124"/>
      <c r="U40" s="124"/>
      <c r="V40" s="9"/>
      <c r="W40" s="9"/>
    </row>
    <row r="41" spans="3:25" ht="25.05" customHeight="1">
      <c r="C41" s="1"/>
      <c r="D41" s="125">
        <f>L37</f>
        <v>0</v>
      </c>
      <c r="E41" s="125"/>
      <c r="F41" s="126"/>
      <c r="G41" s="21" t="s">
        <v>2</v>
      </c>
      <c r="H41" s="66" t="str">
        <f>IF(H15="","",H15)</f>
        <v/>
      </c>
      <c r="I41" s="37" t="s">
        <v>23</v>
      </c>
      <c r="J41" s="153"/>
      <c r="K41" s="153"/>
      <c r="L41" s="154"/>
      <c r="M41" s="21" t="s">
        <v>2</v>
      </c>
      <c r="N41" s="125" t="str">
        <f>IF(H41="","",IF(H41=1,"－　　　　　　",IF(H41=2,"－　　　　　　",IF(H41=4,"－　　　　　　",IF(H41=3,ROUNDDOWN(T27*1/2,0),"－　　　　　　")))))</f>
        <v/>
      </c>
      <c r="O41" s="125"/>
      <c r="P41" s="126"/>
      <c r="Q41" s="21" t="s">
        <v>2</v>
      </c>
      <c r="R41" s="244">
        <f>IF(Y41="不認定",0,IF(N41="",D41,IF(D41&lt;N41,D41,N41)))</f>
        <v>0</v>
      </c>
      <c r="S41" s="245"/>
      <c r="T41" s="246"/>
      <c r="U41" s="21" t="s">
        <v>2</v>
      </c>
      <c r="V41" s="9"/>
      <c r="W41" s="9"/>
      <c r="Y41" s="2" t="str">
        <f>IF(Z20=1,"不認定","")</f>
        <v/>
      </c>
    </row>
    <row r="42" spans="3:25" ht="25.05" customHeight="1">
      <c r="C42" s="1"/>
      <c r="D42" s="8" t="s">
        <v>51</v>
      </c>
      <c r="F42" s="8"/>
      <c r="H42" s="8"/>
      <c r="J42" s="58"/>
      <c r="K42" s="59"/>
      <c r="L42" s="59"/>
      <c r="M42" s="59"/>
      <c r="N42" s="59"/>
      <c r="O42" s="59"/>
      <c r="P42" s="59"/>
      <c r="Q42" s="60"/>
      <c r="R42" s="8"/>
      <c r="T42" s="8"/>
      <c r="V42" s="8"/>
    </row>
    <row r="43" spans="3:25" ht="25.05" customHeight="1">
      <c r="C43" s="1"/>
      <c r="D43" s="8" t="s">
        <v>125</v>
      </c>
      <c r="F43" s="8"/>
      <c r="H43" s="8"/>
      <c r="J43" s="57"/>
      <c r="K43" s="63"/>
      <c r="L43" s="61"/>
      <c r="M43" s="62"/>
      <c r="N43" s="62"/>
      <c r="O43" s="63"/>
      <c r="P43" s="57"/>
      <c r="Q43" s="63"/>
      <c r="R43" s="8"/>
      <c r="T43" s="8"/>
      <c r="V43" s="8"/>
    </row>
    <row r="44" spans="3:25" ht="25.05" customHeight="1">
      <c r="C44" s="1"/>
      <c r="D44" s="110" t="s">
        <v>123</v>
      </c>
      <c r="F44" s="8"/>
      <c r="H44" s="8"/>
      <c r="J44" s="8"/>
      <c r="L44" s="8"/>
      <c r="N44" s="8"/>
      <c r="P44" s="8"/>
      <c r="R44" s="8"/>
      <c r="T44" s="8"/>
      <c r="V44" s="8"/>
    </row>
    <row r="45" spans="3:25" ht="25.05" customHeight="1">
      <c r="C45" s="1"/>
      <c r="F45" s="8"/>
      <c r="H45" s="8"/>
      <c r="J45" s="8"/>
      <c r="L45" s="8"/>
      <c r="N45" s="8"/>
      <c r="P45" s="8"/>
      <c r="R45" s="8"/>
      <c r="T45" s="8"/>
      <c r="V45" s="8"/>
    </row>
    <row r="46" spans="3:25" ht="25.05" customHeight="1">
      <c r="C46" s="1"/>
      <c r="F46" s="5"/>
      <c r="H46" s="8"/>
      <c r="J46" s="8"/>
      <c r="L46" s="8"/>
      <c r="N46" s="8"/>
      <c r="P46" s="8"/>
      <c r="R46" s="8"/>
      <c r="T46" s="8"/>
      <c r="V46" s="8"/>
    </row>
    <row r="47" spans="3:25" ht="20.100000000000001" customHeight="1">
      <c r="C47" s="1"/>
      <c r="D47" s="8"/>
      <c r="F47" s="8"/>
      <c r="H47" s="8"/>
      <c r="J47" s="8"/>
      <c r="L47" s="8"/>
      <c r="N47" s="8"/>
      <c r="P47" s="8"/>
      <c r="R47" s="8"/>
      <c r="T47" s="7"/>
      <c r="V47" s="7"/>
    </row>
    <row r="48" spans="3:25" ht="11.1" customHeight="1">
      <c r="D48" s="8"/>
      <c r="F48" s="8"/>
      <c r="H48" s="8"/>
      <c r="J48" s="8"/>
      <c r="L48" s="8"/>
      <c r="N48" s="8"/>
      <c r="P48" s="8"/>
      <c r="R48" s="8"/>
      <c r="T48" s="8"/>
      <c r="V48" s="8"/>
    </row>
    <row r="49" spans="3:23" s="1" customFormat="1" ht="20.100000000000001" customHeight="1">
      <c r="D49" s="5"/>
      <c r="F49" s="8"/>
      <c r="H49" s="8"/>
      <c r="J49" s="8"/>
      <c r="L49" s="8"/>
      <c r="N49" s="8"/>
      <c r="P49" s="8"/>
      <c r="R49" s="8"/>
      <c r="T49" s="8"/>
      <c r="V49" s="8"/>
    </row>
    <row r="50" spans="3:23" s="1" customFormat="1" ht="20.100000000000001" customHeight="1">
      <c r="D50" s="5"/>
      <c r="F50" s="8"/>
      <c r="H50" s="8"/>
      <c r="J50" s="8"/>
      <c r="L50" s="8"/>
      <c r="N50" s="8"/>
      <c r="P50" s="8"/>
      <c r="R50" s="8"/>
      <c r="T50" s="8"/>
      <c r="V50" s="8"/>
    </row>
    <row r="51" spans="3:23" s="41" customFormat="1" ht="20.100000000000001" customHeight="1">
      <c r="D51" s="42"/>
      <c r="F51" s="103"/>
      <c r="H51" s="103"/>
      <c r="J51" s="103"/>
      <c r="L51" s="103"/>
      <c r="N51" s="103"/>
      <c r="P51" s="44"/>
      <c r="R51" s="44"/>
      <c r="T51" s="44"/>
      <c r="V51" s="44"/>
    </row>
    <row r="52" spans="3:23" s="41" customFormat="1" ht="25.05" hidden="1" customHeight="1">
      <c r="D52" s="121" t="s">
        <v>14</v>
      </c>
      <c r="E52" s="122"/>
      <c r="F52" s="103"/>
      <c r="H52" s="103"/>
      <c r="J52" s="103"/>
      <c r="L52" s="103"/>
      <c r="N52" s="103"/>
      <c r="P52" s="45"/>
      <c r="R52" s="45"/>
      <c r="T52" s="45"/>
      <c r="V52" s="45"/>
    </row>
    <row r="53" spans="3:23" s="41" customFormat="1" ht="25.05" hidden="1" customHeight="1">
      <c r="D53" s="54">
        <v>1</v>
      </c>
      <c r="E53" s="49" t="s">
        <v>23</v>
      </c>
      <c r="F53" s="48"/>
      <c r="G53" s="49"/>
      <c r="H53" s="48"/>
      <c r="I53" s="49"/>
      <c r="J53" s="48"/>
      <c r="K53" s="49"/>
      <c r="L53" s="48"/>
      <c r="M53" s="49"/>
      <c r="N53" s="48"/>
      <c r="O53" s="49"/>
      <c r="P53" s="48"/>
      <c r="Q53" s="49"/>
      <c r="R53" s="48"/>
      <c r="S53" s="49"/>
      <c r="T53" s="48"/>
      <c r="U53" s="49"/>
      <c r="V53" s="48"/>
      <c r="W53" s="49"/>
    </row>
    <row r="54" spans="3:23" s="41" customFormat="1" ht="25.05" hidden="1" customHeight="1">
      <c r="C54" s="46"/>
      <c r="D54" s="55">
        <v>2</v>
      </c>
      <c r="E54" s="49" t="s">
        <v>23</v>
      </c>
      <c r="F54" s="47"/>
      <c r="G54" s="49"/>
      <c r="H54" s="47"/>
      <c r="I54" s="49"/>
      <c r="J54" s="47"/>
      <c r="K54" s="49"/>
      <c r="L54" s="47"/>
      <c r="M54" s="49"/>
      <c r="N54" s="47"/>
      <c r="O54" s="49"/>
      <c r="P54" s="47"/>
      <c r="Q54" s="49"/>
      <c r="R54" s="47"/>
      <c r="S54" s="49"/>
      <c r="T54" s="47"/>
      <c r="U54" s="49"/>
      <c r="V54" s="47"/>
      <c r="W54" s="49"/>
    </row>
    <row r="55" spans="3:23" s="1" customFormat="1" ht="25.05" hidden="1" customHeight="1">
      <c r="D55" s="56">
        <v>3</v>
      </c>
      <c r="E55" s="51" t="s">
        <v>23</v>
      </c>
      <c r="F55" s="50"/>
      <c r="G55" s="50"/>
      <c r="H55" s="50"/>
      <c r="I55" s="50"/>
      <c r="J55" s="50"/>
      <c r="K55" s="50"/>
      <c r="L55" s="50"/>
      <c r="M55" s="50"/>
      <c r="N55" s="50"/>
      <c r="O55" s="50"/>
      <c r="P55" s="50"/>
      <c r="Q55" s="50"/>
      <c r="R55" s="50"/>
      <c r="S55" s="50"/>
      <c r="T55" s="50"/>
      <c r="U55" s="50"/>
      <c r="V55" s="50"/>
      <c r="W55" s="50"/>
    </row>
    <row r="56" spans="3:23" s="1" customFormat="1" ht="25.05" hidden="1" customHeight="1">
      <c r="D56" s="56">
        <v>4</v>
      </c>
      <c r="E56" s="52" t="s">
        <v>23</v>
      </c>
      <c r="F56" s="53"/>
      <c r="G56" s="52"/>
      <c r="H56" s="53"/>
      <c r="I56" s="52"/>
      <c r="J56" s="53"/>
      <c r="K56" s="52"/>
      <c r="L56" s="53"/>
      <c r="M56" s="52"/>
      <c r="N56" s="53"/>
      <c r="O56" s="52"/>
      <c r="P56" s="53"/>
      <c r="Q56" s="52"/>
      <c r="R56" s="53"/>
      <c r="S56" s="52"/>
      <c r="T56" s="53"/>
      <c r="U56" s="52"/>
      <c r="V56" s="53"/>
      <c r="W56" s="52"/>
    </row>
    <row r="57" spans="3:23" ht="20.100000000000001" customHeight="1"/>
    <row r="58" spans="3:23" ht="20.100000000000001" customHeight="1"/>
    <row r="59" spans="3:23" ht="20.100000000000001" customHeight="1"/>
    <row r="60" spans="3:23" ht="20.100000000000001" customHeight="1"/>
    <row r="61" spans="3:23" ht="20.100000000000001" customHeight="1"/>
    <row r="62" spans="3:23" ht="20.100000000000001" customHeight="1"/>
    <row r="63" spans="3:23" ht="20.100000000000001" customHeight="1"/>
    <row r="64" spans="3: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102">
    <mergeCell ref="D52:E52"/>
    <mergeCell ref="D37:F37"/>
    <mergeCell ref="J37:K37"/>
    <mergeCell ref="L37:N37"/>
    <mergeCell ref="D40:G40"/>
    <mergeCell ref="H40:I40"/>
    <mergeCell ref="J40:M40"/>
    <mergeCell ref="N40:Q40"/>
    <mergeCell ref="R40:U40"/>
    <mergeCell ref="D41:F41"/>
    <mergeCell ref="J41:L41"/>
    <mergeCell ref="N41:P41"/>
    <mergeCell ref="R41:T41"/>
    <mergeCell ref="D29:G29"/>
    <mergeCell ref="H29:J29"/>
    <mergeCell ref="L29:N29"/>
    <mergeCell ref="P29:R29"/>
    <mergeCell ref="T29:V29"/>
    <mergeCell ref="H36:K36"/>
    <mergeCell ref="L36:O36"/>
    <mergeCell ref="D28:G28"/>
    <mergeCell ref="H28:J28"/>
    <mergeCell ref="L28:N28"/>
    <mergeCell ref="D30:G30"/>
    <mergeCell ref="H30:J30"/>
    <mergeCell ref="L30:N30"/>
    <mergeCell ref="P30:R30"/>
    <mergeCell ref="T30:V30"/>
    <mergeCell ref="D36:F36"/>
    <mergeCell ref="D26:G26"/>
    <mergeCell ref="T26:W26"/>
    <mergeCell ref="D27:G27"/>
    <mergeCell ref="H27:J27"/>
    <mergeCell ref="L27:N27"/>
    <mergeCell ref="P27:R27"/>
    <mergeCell ref="T27:V27"/>
    <mergeCell ref="P28:R28"/>
    <mergeCell ref="T28:V28"/>
    <mergeCell ref="D20:G20"/>
    <mergeCell ref="N20:O20"/>
    <mergeCell ref="D24:G24"/>
    <mergeCell ref="H24:K24"/>
    <mergeCell ref="L24:O24"/>
    <mergeCell ref="T24:W24"/>
    <mergeCell ref="D25:G25"/>
    <mergeCell ref="H25:J25"/>
    <mergeCell ref="L25:N25"/>
    <mergeCell ref="P25:R25"/>
    <mergeCell ref="T25:V25"/>
    <mergeCell ref="P24:S24"/>
    <mergeCell ref="K18:L18"/>
    <mergeCell ref="N18:O18"/>
    <mergeCell ref="P18:Q18"/>
    <mergeCell ref="T18:U18"/>
    <mergeCell ref="D19:G19"/>
    <mergeCell ref="N19:O19"/>
    <mergeCell ref="D16:G18"/>
    <mergeCell ref="H16:K16"/>
    <mergeCell ref="L16:N16"/>
    <mergeCell ref="P16:S16"/>
    <mergeCell ref="T16:V16"/>
    <mergeCell ref="H17:K17"/>
    <mergeCell ref="L17:N17"/>
    <mergeCell ref="P17:S17"/>
    <mergeCell ref="T17:V17"/>
    <mergeCell ref="H18:J18"/>
    <mergeCell ref="D15:G15"/>
    <mergeCell ref="J15:W15"/>
    <mergeCell ref="D9:G9"/>
    <mergeCell ref="N9:O9"/>
    <mergeCell ref="D10:G10"/>
    <mergeCell ref="H10:I10"/>
    <mergeCell ref="J10:O10"/>
    <mergeCell ref="P10:Q10"/>
    <mergeCell ref="R10:W10"/>
    <mergeCell ref="D11:G11"/>
    <mergeCell ref="H11:W11"/>
    <mergeCell ref="D12:G12"/>
    <mergeCell ref="H12:W12"/>
    <mergeCell ref="H13:I13"/>
    <mergeCell ref="J13:L13"/>
    <mergeCell ref="D13:G14"/>
    <mergeCell ref="P13:S13"/>
    <mergeCell ref="H14:J14"/>
    <mergeCell ref="K14:L14"/>
    <mergeCell ref="N14:R14"/>
    <mergeCell ref="S14:T14"/>
    <mergeCell ref="D8:G8"/>
    <mergeCell ref="H8:W8"/>
    <mergeCell ref="D2:V2"/>
    <mergeCell ref="D5:G5"/>
    <mergeCell ref="H5:K5"/>
    <mergeCell ref="L5:O5"/>
    <mergeCell ref="P5:W5"/>
    <mergeCell ref="D6:G6"/>
    <mergeCell ref="H6:M6"/>
    <mergeCell ref="N6:Q6"/>
    <mergeCell ref="D7:G7"/>
    <mergeCell ref="H7:I7"/>
    <mergeCell ref="J7:O7"/>
    <mergeCell ref="P7:Q7"/>
    <mergeCell ref="R7:W7"/>
  </mergeCells>
  <phoneticPr fontId="2"/>
  <dataValidations count="2">
    <dataValidation type="list" allowBlank="1" showInputMessage="1" showErrorMessage="1" sqref="H15" xr:uid="{00000000-0002-0000-0A00-000000000000}">
      <formula1>$D$53:$D$56</formula1>
    </dataValidation>
    <dataValidation type="list" allowBlank="1" showInputMessage="1" showErrorMessage="1" sqref="T13" xr:uid="{00000000-0002-0000-0A00-000001000000}">
      <formula1>$Z$13</formula1>
    </dataValidation>
  </dataValidations>
  <pageMargins left="0.78740157480314965" right="0" top="0.31496062992125984" bottom="0.19685039370078741" header="0.11811023622047245" footer="0.11811023622047245"/>
  <pageSetup paperSize="9" scale="75"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小学校</vt:lpstr>
      <vt:lpstr>中学校</vt:lpstr>
      <vt:lpstr>中等教育学校前期課程</vt:lpstr>
      <vt:lpstr>高等学校</vt:lpstr>
      <vt:lpstr>中等教育学校後期課程</vt:lpstr>
      <vt:lpstr>専修学校高等課程</vt:lpstr>
      <vt:lpstr>専修学校専門課程</vt:lpstr>
      <vt:lpstr>専修学校一般課程</vt:lpstr>
      <vt:lpstr>各種学校</vt:lpstr>
      <vt:lpstr>各種・外国人・小学校</vt:lpstr>
      <vt:lpstr>各種・外国人・中学校</vt:lpstr>
      <vt:lpstr>各種・外国人・高校</vt:lpstr>
      <vt:lpstr>各種・外国人・高校!Print_Area</vt:lpstr>
      <vt:lpstr>各種・外国人・小学校!Print_Area</vt:lpstr>
      <vt:lpstr>各種・外国人・中学校!Print_Area</vt:lpstr>
      <vt:lpstr>各種学校!Print_Area</vt:lpstr>
      <vt:lpstr>高等学校!Print_Area</vt:lpstr>
      <vt:lpstr>小学校!Print_Area</vt:lpstr>
      <vt:lpstr>専修学校一般課程!Print_Area</vt:lpstr>
      <vt:lpstr>専修学校高等課程!Print_Area</vt:lpstr>
      <vt:lpstr>専修学校専門課程!Print_Area</vt:lpstr>
      <vt:lpstr>中学校!Print_Area</vt:lpstr>
      <vt:lpstr>中等教育学校後期課程!Print_Area</vt:lpstr>
      <vt:lpstr>中等教育学校前期課程!Print_Area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安田　航亮</cp:lastModifiedBy>
  <cp:lastPrinted>2024-09-26T02:43:58Z</cp:lastPrinted>
  <dcterms:created xsi:type="dcterms:W3CDTF">2003-12-04T10:12:17Z</dcterms:created>
  <dcterms:modified xsi:type="dcterms:W3CDTF">2025-10-02T10:54:11Z</dcterms:modified>
</cp:coreProperties>
</file>