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andisk-c50374\小中高振興Ｇ\33_R3年度フォルダ\ほ_R3補助金\が_学校保健特別対策事業費（学校継続）\02_事業募集（府→国）\_HP\"/>
    </mc:Choice>
  </mc:AlternateContent>
  <workbookProtection workbookAlgorithmName="SHA-512" workbookHashValue="EgwMuo1ileuNfgLEz1LijgGBM6Qg/ZenDqwMJRyVDjR04HWVH/MEkEDAQFy0vdH+eIAGNlPZVvDgn5UdeKBbkA==" workbookSaltValue="+8iYuLQwju5CR1zwehko9A==" workbookSpinCount="100000" lockStructure="1"/>
  <bookViews>
    <workbookView xWindow="2040" yWindow="675" windowWidth="18630" windowHeight="8010" tabRatio="546"/>
  </bookViews>
  <sheets>
    <sheet name="別添１（様式１－５－１）_" sheetId="233" r:id="rId1"/>
    <sheet name="記入例" sheetId="245" r:id="rId2"/>
    <sheet name="学校番号一覧" sheetId="246" state="hidden" r:id="rId3"/>
    <sheet name="R2生徒数" sheetId="247" state="hidden" r:id="rId4"/>
  </sheets>
  <definedNames>
    <definedName name="_xlnm._FilterDatabase" localSheetId="2" hidden="1">学校番号一覧!$A$10:$Q$200</definedName>
    <definedName name="ｌ" localSheetId="1">#REF!</definedName>
    <definedName name="ｌ" localSheetId="0">#REF!</definedName>
    <definedName name="ｌ">#REF!</definedName>
    <definedName name="_xlnm.Print_Area" localSheetId="1">記入例!$A$1:$AB$23</definedName>
    <definedName name="_xlnm.Print_Area" localSheetId="0">'別添１（様式１－５－１）_'!$A$1:$AB$23</definedName>
    <definedName name="_xlnm.Print_Area">#REF!</definedName>
    <definedName name="_xlnm.Print_Titles" localSheetId="2">学校番号一覧!$9:$10</definedName>
    <definedName name="あ" localSheetId="1">#REF!</definedName>
    <definedName name="あ" localSheetId="0">#REF!</definedName>
    <definedName name="あ">#REF!</definedName>
    <definedName name="い" localSheetId="1">#REF!</definedName>
    <definedName name="い" localSheetId="0">#REF!</definedName>
    <definedName name="い">#REF!</definedName>
    <definedName name="学校台帳" localSheetId="2">学校番号一覧!$A$10:$N$198</definedName>
    <definedName name="世湯" localSheetId="1">#REF!</definedName>
    <definedName name="世湯" localSheetId="0">#REF!</definedName>
    <definedName name="世湯">#REF!</definedName>
    <definedName name="様式１０" localSheetId="1">#REF!</definedName>
    <definedName name="様式１０" localSheetId="0">#REF!</definedName>
    <definedName name="様式１０">#REF!</definedName>
    <definedName name="様式第１別紙１1" localSheetId="1">#REF!</definedName>
    <definedName name="様式第１別紙１1" localSheetId="0">#REF!</definedName>
    <definedName name="様式第１別紙１1">#REF!</definedName>
    <definedName name="様式第２" localSheetId="1">#REF!</definedName>
    <definedName name="様式第２" localSheetId="0">#REF!</definedName>
    <definedName name="様式第２">#REF!</definedName>
    <definedName name="様式第６の２" localSheetId="1">#REF!</definedName>
    <definedName name="様式第６の２" localSheetId="0">#REF!</definedName>
    <definedName name="様式第６の２">#REF!</definedName>
    <definedName name="様式第７" localSheetId="1">#REF!</definedName>
    <definedName name="様式第７" localSheetId="0">#REF!</definedName>
    <definedName name="様式第７">#REF!</definedName>
    <definedName name="様式別紙１の" localSheetId="1">#REF!</definedName>
    <definedName name="様式別紙１の" localSheetId="0">#REF!</definedName>
    <definedName name="様式別紙１の">#REF!</definedName>
  </definedNames>
  <calcPr calcId="162913"/>
</workbook>
</file>

<file path=xl/calcChain.xml><?xml version="1.0" encoding="utf-8"?>
<calcChain xmlns="http://schemas.openxmlformats.org/spreadsheetml/2006/main">
  <c r="H13" i="233" l="1"/>
  <c r="E13" i="233"/>
  <c r="D13" i="233"/>
  <c r="AD5" i="233"/>
  <c r="C13" i="233"/>
  <c r="D35" i="247"/>
  <c r="Q200" i="246"/>
  <c r="Q199" i="246"/>
  <c r="P199" i="246"/>
  <c r="Q197" i="246"/>
  <c r="P197" i="246"/>
  <c r="Q196" i="246"/>
  <c r="P196" i="246"/>
  <c r="Q195" i="246"/>
  <c r="P195" i="246"/>
  <c r="Q194" i="246"/>
  <c r="P194" i="246"/>
  <c r="Q193" i="246"/>
  <c r="P193" i="246"/>
  <c r="Q192" i="246"/>
  <c r="P192" i="246"/>
  <c r="Q191" i="246"/>
  <c r="P191" i="246"/>
  <c r="Q190" i="246"/>
  <c r="P190" i="246"/>
  <c r="Q189" i="246"/>
  <c r="P189" i="246"/>
  <c r="Q188" i="246"/>
  <c r="P188" i="246"/>
  <c r="Q187" i="246"/>
  <c r="P187" i="246"/>
  <c r="Q186" i="246"/>
  <c r="P186" i="246"/>
  <c r="Q185" i="246"/>
  <c r="P185" i="246"/>
  <c r="Q184" i="246"/>
  <c r="P184" i="246"/>
  <c r="Q183" i="246"/>
  <c r="P183" i="246"/>
  <c r="Q182" i="246"/>
  <c r="P182" i="246"/>
  <c r="Q181" i="246"/>
  <c r="P181" i="246"/>
  <c r="Q180" i="246"/>
  <c r="P180" i="246"/>
  <c r="Q179" i="246"/>
  <c r="P179" i="246"/>
  <c r="Q178" i="246"/>
  <c r="P178" i="246"/>
  <c r="Q177" i="246"/>
  <c r="P177" i="246"/>
  <c r="Q176" i="246"/>
  <c r="P176" i="246"/>
  <c r="Q175" i="246"/>
  <c r="P175" i="246"/>
  <c r="Q174" i="246"/>
  <c r="P174" i="246"/>
  <c r="Q173" i="246"/>
  <c r="P173" i="246"/>
  <c r="Q172" i="246"/>
  <c r="P172" i="246"/>
  <c r="Q171" i="246"/>
  <c r="P171" i="246"/>
  <c r="Q170" i="246"/>
  <c r="P170" i="246"/>
  <c r="Q169" i="246"/>
  <c r="P169" i="246"/>
  <c r="Q168" i="246"/>
  <c r="P168" i="246"/>
  <c r="Q167" i="246"/>
  <c r="P167" i="246"/>
  <c r="Q166" i="246"/>
  <c r="P166" i="246"/>
  <c r="Q165" i="246"/>
  <c r="P165" i="246"/>
  <c r="Q164" i="246"/>
  <c r="P164" i="246"/>
  <c r="Q163" i="246"/>
  <c r="P163" i="246"/>
  <c r="Q162" i="246"/>
  <c r="P162" i="246"/>
  <c r="Q161" i="246"/>
  <c r="P161" i="246"/>
  <c r="Q160" i="246"/>
  <c r="P160" i="246"/>
  <c r="Q159" i="246"/>
  <c r="P159" i="246"/>
  <c r="Q158" i="246"/>
  <c r="P158" i="246"/>
  <c r="Q157" i="246"/>
  <c r="P157" i="246"/>
  <c r="Q156" i="246"/>
  <c r="P156" i="246"/>
  <c r="Q155" i="246"/>
  <c r="P155" i="246"/>
  <c r="Q154" i="246"/>
  <c r="P154" i="246"/>
  <c r="Q153" i="246"/>
  <c r="P153" i="246"/>
  <c r="Q152" i="246"/>
  <c r="P152" i="246"/>
  <c r="Q151" i="246"/>
  <c r="P151" i="246"/>
  <c r="Q150" i="246"/>
  <c r="P150" i="246"/>
  <c r="Q149" i="246"/>
  <c r="P149" i="246"/>
  <c r="Q148" i="246"/>
  <c r="P148" i="246"/>
  <c r="Q147" i="246"/>
  <c r="P147" i="246"/>
  <c r="Q146" i="246"/>
  <c r="P146" i="246"/>
  <c r="Q145" i="246"/>
  <c r="P145" i="246"/>
  <c r="Q144" i="246"/>
  <c r="P144" i="246"/>
  <c r="Q143" i="246"/>
  <c r="P143" i="246"/>
  <c r="Q142" i="246"/>
  <c r="P142" i="246"/>
  <c r="Q141" i="246"/>
  <c r="P141" i="246"/>
  <c r="Q140" i="246"/>
  <c r="P140" i="246"/>
  <c r="Q139" i="246"/>
  <c r="P139" i="246"/>
  <c r="Q138" i="246"/>
  <c r="P138" i="246"/>
  <c r="Q137" i="246"/>
  <c r="P137" i="246"/>
  <c r="Q136" i="246"/>
  <c r="P136" i="246"/>
  <c r="Q135" i="246"/>
  <c r="P135" i="246"/>
  <c r="Q134" i="246"/>
  <c r="P134" i="246"/>
  <c r="Q133" i="246"/>
  <c r="P133" i="246"/>
  <c r="Q132" i="246"/>
  <c r="P132" i="246"/>
  <c r="Q131" i="246"/>
  <c r="P131" i="246"/>
  <c r="Q130" i="246"/>
  <c r="P130" i="246"/>
  <c r="Q129" i="246"/>
  <c r="P129" i="246"/>
  <c r="Q128" i="246"/>
  <c r="P128" i="246"/>
  <c r="Q127" i="246"/>
  <c r="P127" i="246"/>
  <c r="Q126" i="246"/>
  <c r="P126" i="246"/>
  <c r="Q125" i="246"/>
  <c r="P125" i="246"/>
  <c r="Q124" i="246"/>
  <c r="P124" i="246"/>
  <c r="Q123" i="246"/>
  <c r="P123" i="246"/>
  <c r="Q122" i="246"/>
  <c r="P122" i="246"/>
  <c r="Q121" i="246"/>
  <c r="P121" i="246"/>
  <c r="Q120" i="246"/>
  <c r="P120" i="246"/>
  <c r="Q119" i="246"/>
  <c r="P119" i="246"/>
  <c r="Q118" i="246"/>
  <c r="P118" i="246"/>
  <c r="Q117" i="246"/>
  <c r="P117" i="246"/>
  <c r="Q116" i="246"/>
  <c r="P116" i="246"/>
  <c r="Q115" i="246"/>
  <c r="P115" i="246"/>
  <c r="Q114" i="246"/>
  <c r="P114" i="246"/>
  <c r="Q113" i="246"/>
  <c r="P113" i="246"/>
  <c r="Q112" i="246"/>
  <c r="P112" i="246"/>
  <c r="Q111" i="246"/>
  <c r="P111" i="246"/>
  <c r="Q110" i="246"/>
  <c r="P110" i="246"/>
  <c r="Q109" i="246"/>
  <c r="P109" i="246"/>
  <c r="Q108" i="246"/>
  <c r="P108" i="246"/>
  <c r="Q107" i="246"/>
  <c r="P107" i="246"/>
  <c r="Q43" i="246"/>
  <c r="P43" i="246"/>
  <c r="Q42" i="246"/>
  <c r="P42" i="246"/>
  <c r="Q41" i="246"/>
  <c r="P41" i="246"/>
  <c r="Q106" i="246"/>
  <c r="P106" i="246"/>
  <c r="Q105" i="246"/>
  <c r="P105" i="246"/>
  <c r="Q104" i="246"/>
  <c r="P104" i="246"/>
  <c r="Q103" i="246"/>
  <c r="P103" i="246"/>
  <c r="Q102" i="246"/>
  <c r="P102" i="246"/>
  <c r="Q101" i="246"/>
  <c r="P101" i="246"/>
  <c r="Q100" i="246"/>
  <c r="P100" i="246"/>
  <c r="Q99" i="246"/>
  <c r="P99" i="246"/>
  <c r="Q98" i="246"/>
  <c r="P98" i="246"/>
  <c r="Q97" i="246"/>
  <c r="P97" i="246"/>
  <c r="Q96" i="246"/>
  <c r="P96" i="246"/>
  <c r="Q95" i="246"/>
  <c r="P95" i="246"/>
  <c r="Q94" i="246"/>
  <c r="P94" i="246"/>
  <c r="Q93" i="246"/>
  <c r="P93" i="246"/>
  <c r="Q92" i="246"/>
  <c r="P92" i="246"/>
  <c r="Q91" i="246"/>
  <c r="P91" i="246"/>
  <c r="Q90" i="246"/>
  <c r="P90" i="246"/>
  <c r="Q89" i="246"/>
  <c r="P89" i="246"/>
  <c r="Q88" i="246"/>
  <c r="P88" i="246"/>
  <c r="Q87" i="246"/>
  <c r="P87" i="246"/>
  <c r="Q86" i="246"/>
  <c r="P86" i="246"/>
  <c r="Q85" i="246"/>
  <c r="P85" i="246"/>
  <c r="Q84" i="246"/>
  <c r="P84" i="246"/>
  <c r="Q83" i="246"/>
  <c r="P83" i="246"/>
  <c r="Q82" i="246"/>
  <c r="P82" i="246"/>
  <c r="Q81" i="246"/>
  <c r="P81" i="246"/>
  <c r="Q80" i="246"/>
  <c r="P80" i="246"/>
  <c r="Q79" i="246"/>
  <c r="P79" i="246"/>
  <c r="Q78" i="246"/>
  <c r="P78" i="246"/>
  <c r="Q77" i="246"/>
  <c r="P77" i="246"/>
  <c r="Q76" i="246"/>
  <c r="P76" i="246"/>
  <c r="Q75" i="246"/>
  <c r="P75" i="246"/>
  <c r="Q74" i="246"/>
  <c r="P74" i="246"/>
  <c r="Q73" i="246"/>
  <c r="P73" i="246"/>
  <c r="Q72" i="246"/>
  <c r="P72" i="246"/>
  <c r="Q71" i="246"/>
  <c r="P71" i="246"/>
  <c r="Q70" i="246"/>
  <c r="P70" i="246"/>
  <c r="Q69" i="246"/>
  <c r="P69" i="246"/>
  <c r="Q68" i="246"/>
  <c r="P68" i="246"/>
  <c r="Q67" i="246"/>
  <c r="P67" i="246"/>
  <c r="Q66" i="246"/>
  <c r="P66" i="246"/>
  <c r="Q65" i="246"/>
  <c r="P65" i="246"/>
  <c r="Q64" i="246"/>
  <c r="P64" i="246"/>
  <c r="Q63" i="246"/>
  <c r="P63" i="246"/>
  <c r="Q62" i="246"/>
  <c r="P62" i="246"/>
  <c r="Q61" i="246"/>
  <c r="P61" i="246"/>
  <c r="Q60" i="246"/>
  <c r="P60" i="246"/>
  <c r="Q59" i="246"/>
  <c r="P59" i="246"/>
  <c r="Q58" i="246"/>
  <c r="P58" i="246"/>
  <c r="Q57" i="246"/>
  <c r="P57" i="246"/>
  <c r="Q56" i="246"/>
  <c r="P56" i="246"/>
  <c r="Q55" i="246"/>
  <c r="P55" i="246"/>
  <c r="Q54" i="246"/>
  <c r="P54" i="246"/>
  <c r="Q53" i="246"/>
  <c r="P53" i="246"/>
  <c r="Q52" i="246"/>
  <c r="P52" i="246"/>
  <c r="Q51" i="246"/>
  <c r="P51" i="246"/>
  <c r="Q50" i="246"/>
  <c r="P50" i="246"/>
  <c r="Q49" i="246"/>
  <c r="P49" i="246"/>
  <c r="Q48" i="246"/>
  <c r="P48" i="246"/>
  <c r="Q47" i="246"/>
  <c r="P47" i="246"/>
  <c r="Q46" i="246"/>
  <c r="P46" i="246"/>
  <c r="Q45" i="246"/>
  <c r="P45" i="246"/>
  <c r="Q44" i="246"/>
  <c r="P44" i="246"/>
  <c r="Q40" i="246"/>
  <c r="P40" i="246"/>
  <c r="Q39" i="246"/>
  <c r="P39" i="246"/>
  <c r="Q38" i="246"/>
  <c r="P38" i="246"/>
  <c r="Q37" i="246"/>
  <c r="P37" i="246"/>
  <c r="Q36" i="246"/>
  <c r="P36" i="246"/>
  <c r="Q35" i="246"/>
  <c r="P35" i="246"/>
  <c r="Q34" i="246"/>
  <c r="P34" i="246"/>
  <c r="Q33" i="246"/>
  <c r="P33" i="246"/>
  <c r="Q32" i="246"/>
  <c r="P32" i="246"/>
  <c r="Q31" i="246"/>
  <c r="P31" i="246"/>
  <c r="Q30" i="246"/>
  <c r="P30" i="246"/>
  <c r="Q29" i="246"/>
  <c r="P29" i="246"/>
  <c r="Q28" i="246"/>
  <c r="P28" i="246"/>
  <c r="Q27" i="246"/>
  <c r="P27" i="246"/>
  <c r="Q26" i="246"/>
  <c r="P26" i="246"/>
  <c r="Q25" i="246"/>
  <c r="P25" i="246"/>
  <c r="Q24" i="246"/>
  <c r="P24" i="246"/>
  <c r="Q23" i="246"/>
  <c r="P23" i="246"/>
  <c r="Q22" i="246"/>
  <c r="P22" i="246"/>
  <c r="Q21" i="246"/>
  <c r="P21" i="246"/>
  <c r="Q20" i="246"/>
  <c r="P20" i="246"/>
  <c r="Q19" i="246"/>
  <c r="P19" i="246"/>
  <c r="Q18" i="246"/>
  <c r="P18" i="246"/>
  <c r="Q17" i="246"/>
  <c r="P17" i="246"/>
  <c r="Q16" i="246"/>
  <c r="P16" i="246"/>
  <c r="Q15" i="246"/>
  <c r="P15" i="246"/>
  <c r="Q14" i="246"/>
  <c r="P14" i="246"/>
  <c r="Q13" i="246"/>
  <c r="P13" i="246"/>
  <c r="Q12" i="246"/>
  <c r="P12" i="246"/>
  <c r="N15" i="245" l="1"/>
  <c r="O14" i="245"/>
  <c r="P14" i="245" s="1"/>
  <c r="N15" i="233"/>
  <c r="J13" i="245" l="1"/>
  <c r="K15" i="245" l="1"/>
  <c r="L14" i="245"/>
  <c r="J14" i="245"/>
  <c r="F14" i="245"/>
  <c r="J15" i="245"/>
  <c r="F13" i="245"/>
  <c r="L13" i="245" l="1"/>
  <c r="L15" i="245" l="1"/>
  <c r="O15" i="245" s="1"/>
  <c r="O13" i="245"/>
  <c r="P13" i="245" s="1"/>
  <c r="F14" i="233"/>
  <c r="J14" i="233" s="1"/>
  <c r="F13" i="233"/>
  <c r="J13" i="233" s="1"/>
  <c r="K13" i="233" s="1"/>
  <c r="L14" i="233" l="1"/>
  <c r="O14" i="233" s="1"/>
  <c r="P14" i="233" s="1"/>
  <c r="L13" i="233"/>
  <c r="J15" i="233"/>
  <c r="L15" i="233" l="1"/>
  <c r="O15" i="233" s="1"/>
  <c r="O13" i="233"/>
  <c r="P13" i="233" s="1"/>
  <c r="K15" i="233"/>
</calcChain>
</file>

<file path=xl/comments1.xml><?xml version="1.0" encoding="utf-8"?>
<comments xmlns="http://schemas.openxmlformats.org/spreadsheetml/2006/main">
  <authors>
    <author>大阪府</author>
  </authors>
  <commentList>
    <comment ref="AD9" authorId="0" shapeId="0">
      <text>
        <r>
          <rPr>
            <b/>
            <sz val="16"/>
            <color indexed="10"/>
            <rFont val="MS P ゴシック"/>
            <family val="3"/>
            <charset val="128"/>
          </rPr>
          <t>（１）学校名を選択</t>
        </r>
        <r>
          <rPr>
            <sz val="9"/>
            <color indexed="10"/>
            <rFont val="MS P ゴシック"/>
            <family val="3"/>
            <charset val="128"/>
          </rPr>
          <t xml:space="preserve">
</t>
        </r>
      </text>
    </comment>
    <comment ref="I12" authorId="0" shapeId="0">
      <text>
        <r>
          <rPr>
            <b/>
            <sz val="16"/>
            <color indexed="10"/>
            <rFont val="MS P ゴシック"/>
            <family val="3"/>
            <charset val="128"/>
          </rPr>
          <t xml:space="preserve">（２）取組内容を選択
</t>
        </r>
        <r>
          <rPr>
            <b/>
            <sz val="14"/>
            <color indexed="10"/>
            <rFont val="MS P ゴシック"/>
            <family val="3"/>
            <charset val="128"/>
          </rPr>
          <t>※初期設定は「ア・イ・ウ」</t>
        </r>
      </text>
    </comment>
    <comment ref="K12" authorId="0" shapeId="0">
      <text>
        <r>
          <rPr>
            <b/>
            <sz val="16"/>
            <color indexed="10"/>
            <rFont val="MS P ゴシック"/>
            <family val="3"/>
            <charset val="128"/>
          </rPr>
          <t>（３）補助対象経費を入力
※</t>
        </r>
        <r>
          <rPr>
            <b/>
            <sz val="14"/>
            <color indexed="10"/>
            <rFont val="MS P ゴシック"/>
            <family val="3"/>
            <charset val="128"/>
          </rPr>
          <t>初期設定は補助上限額と同額</t>
        </r>
      </text>
    </comment>
    <comment ref="N12" authorId="0" shapeId="0">
      <text>
        <r>
          <rPr>
            <b/>
            <sz val="16"/>
            <color indexed="10"/>
            <rFont val="MS P ゴシック"/>
            <family val="3"/>
            <charset val="128"/>
          </rPr>
          <t>（４）既に交付決定をされている場合、
　　　交付決定額を入力
　　　</t>
        </r>
        <r>
          <rPr>
            <b/>
            <sz val="14"/>
            <color indexed="10"/>
            <rFont val="MS P ゴシック"/>
            <family val="3"/>
            <charset val="128"/>
          </rPr>
          <t>※初期設定は「０」円</t>
        </r>
      </text>
    </comment>
  </commentList>
</comments>
</file>

<file path=xl/comments2.xml><?xml version="1.0" encoding="utf-8"?>
<comments xmlns="http://schemas.openxmlformats.org/spreadsheetml/2006/main">
  <authors>
    <author>m</author>
  </authors>
  <commentList>
    <comment ref="J15" authorId="0" shapeId="0">
      <text>
        <r>
          <rPr>
            <b/>
            <sz val="10"/>
            <color indexed="81"/>
            <rFont val="MS P ゴシック"/>
            <family val="3"/>
            <charset val="128"/>
          </rPr>
          <t>都道府県において、交付申請額一覧（様式２－４）に転記いただく額《補助対象経費》</t>
        </r>
      </text>
    </comment>
    <comment ref="L15" authorId="0" shapeId="0">
      <text>
        <r>
          <rPr>
            <b/>
            <sz val="10"/>
            <color indexed="81"/>
            <rFont val="MS P ゴシック"/>
            <family val="3"/>
            <charset val="128"/>
          </rPr>
          <t>都道府県において、交付申請額一覧（様式２－４）にとして転記いただく額《申請額》
※千円未満の端数は切り捨て</t>
        </r>
      </text>
    </comment>
  </commentList>
</comments>
</file>

<file path=xl/comments3.xml><?xml version="1.0" encoding="utf-8"?>
<comments xmlns="http://schemas.openxmlformats.org/spreadsheetml/2006/main">
  <authors>
    <author>大阪府</author>
  </authors>
  <commentList>
    <comment ref="G10" authorId="0" shapeId="0">
      <text>
        <r>
          <rPr>
            <sz val="10"/>
            <color indexed="81"/>
            <rFont val="MS P ゴシック"/>
            <family val="3"/>
            <charset val="128"/>
          </rPr>
          <t>法人台帳シートから引用</t>
        </r>
      </text>
    </comment>
    <comment ref="A135" authorId="0" shapeId="0">
      <text>
        <r>
          <rPr>
            <sz val="9"/>
            <color indexed="81"/>
            <rFont val="MS P ゴシック"/>
            <family val="3"/>
            <charset val="128"/>
          </rPr>
          <t>新旧学校コードと一致させるため修正
　012　→　011</t>
        </r>
      </text>
    </comment>
    <comment ref="B135" authorId="0" shapeId="0">
      <text>
        <r>
          <rPr>
            <sz val="9"/>
            <color indexed="81"/>
            <rFont val="MS P ゴシック"/>
            <family val="3"/>
            <charset val="128"/>
          </rPr>
          <t>新旧学校コードと一致させるため修正
　012　→　011</t>
        </r>
      </text>
    </comment>
    <comment ref="O135" authorId="0" shapeId="0">
      <text>
        <r>
          <rPr>
            <sz val="9"/>
            <color indexed="81"/>
            <rFont val="MS P ゴシック"/>
            <family val="3"/>
            <charset val="128"/>
          </rPr>
          <t>新旧学校コードと一致させるため修正
　012　→　011</t>
        </r>
      </text>
    </comment>
  </commentList>
</comments>
</file>

<file path=xl/sharedStrings.xml><?xml version="1.0" encoding="utf-8"?>
<sst xmlns="http://schemas.openxmlformats.org/spreadsheetml/2006/main" count="2895" uniqueCount="1643">
  <si>
    <t>合計</t>
    <rPh sb="0" eb="2">
      <t>ゴウケイ</t>
    </rPh>
    <phoneticPr fontId="1"/>
  </si>
  <si>
    <t>学校名</t>
    <rPh sb="0" eb="3">
      <t>ガッコウメイ</t>
    </rPh>
    <phoneticPr fontId="1"/>
  </si>
  <si>
    <t>取組内容</t>
    <rPh sb="0" eb="2">
      <t>トリクミ</t>
    </rPh>
    <rPh sb="2" eb="4">
      <t>ナイヨウ</t>
    </rPh>
    <phoneticPr fontId="1"/>
  </si>
  <si>
    <t>学校保健特別対策事業費補助金　事業計画書</t>
    <rPh sb="0" eb="2">
      <t>ガッコウ</t>
    </rPh>
    <rPh sb="2" eb="4">
      <t>ホケン</t>
    </rPh>
    <rPh sb="4" eb="6">
      <t>トクベツ</t>
    </rPh>
    <rPh sb="6" eb="8">
      <t>タイサク</t>
    </rPh>
    <rPh sb="8" eb="10">
      <t>ジギョウ</t>
    </rPh>
    <rPh sb="10" eb="11">
      <t>ヒ</t>
    </rPh>
    <rPh sb="11" eb="14">
      <t>ホジョキン</t>
    </rPh>
    <rPh sb="15" eb="17">
      <t>ジギョウ</t>
    </rPh>
    <rPh sb="17" eb="19">
      <t>ケイカク</t>
    </rPh>
    <rPh sb="19" eb="20">
      <t>ショ</t>
    </rPh>
    <phoneticPr fontId="3"/>
  </si>
  <si>
    <t>児童生徒数</t>
    <rPh sb="0" eb="2">
      <t>ジドウ</t>
    </rPh>
    <rPh sb="2" eb="4">
      <t>セイト</t>
    </rPh>
    <rPh sb="4" eb="5">
      <t>スウ</t>
    </rPh>
    <phoneticPr fontId="1"/>
  </si>
  <si>
    <t>１．対象となる学校と取組に要する経費</t>
    <rPh sb="2" eb="4">
      <t>タイショウ</t>
    </rPh>
    <rPh sb="7" eb="9">
      <t>ガッコウ</t>
    </rPh>
    <rPh sb="10" eb="12">
      <t>トリクミ</t>
    </rPh>
    <rPh sb="13" eb="14">
      <t>ヨウ</t>
    </rPh>
    <rPh sb="16" eb="18">
      <t>ケイヒ</t>
    </rPh>
    <phoneticPr fontId="1"/>
  </si>
  <si>
    <t>学校種</t>
    <rPh sb="0" eb="2">
      <t>ガッコウ</t>
    </rPh>
    <rPh sb="2" eb="3">
      <t>シュ</t>
    </rPh>
    <phoneticPr fontId="1"/>
  </si>
  <si>
    <t>※「児童生徒数」欄は、令和２年５月１日現在の児童生徒数を記入すること。</t>
    <rPh sb="2" eb="4">
      <t>ジドウ</t>
    </rPh>
    <rPh sb="4" eb="6">
      <t>セイト</t>
    </rPh>
    <rPh sb="6" eb="7">
      <t>スウ</t>
    </rPh>
    <rPh sb="8" eb="9">
      <t>ラン</t>
    </rPh>
    <rPh sb="11" eb="13">
      <t>レイワ</t>
    </rPh>
    <rPh sb="14" eb="15">
      <t>ネン</t>
    </rPh>
    <rPh sb="16" eb="17">
      <t>ガツ</t>
    </rPh>
    <rPh sb="18" eb="19">
      <t>ニチ</t>
    </rPh>
    <rPh sb="19" eb="21">
      <t>ゲンザイ</t>
    </rPh>
    <rPh sb="22" eb="24">
      <t>ジドウ</t>
    </rPh>
    <rPh sb="24" eb="26">
      <t>セイト</t>
    </rPh>
    <rPh sb="26" eb="27">
      <t>スウ</t>
    </rPh>
    <rPh sb="28" eb="30">
      <t>キニュウ</t>
    </rPh>
    <phoneticPr fontId="1"/>
  </si>
  <si>
    <t>加算有無</t>
    <rPh sb="0" eb="2">
      <t>カサン</t>
    </rPh>
    <rPh sb="2" eb="4">
      <t>ウム</t>
    </rPh>
    <phoneticPr fontId="1"/>
  </si>
  <si>
    <t>学校種'
（非表示）</t>
    <rPh sb="0" eb="2">
      <t>ガッコウ</t>
    </rPh>
    <rPh sb="2" eb="3">
      <t>シュ</t>
    </rPh>
    <rPh sb="6" eb="9">
      <t>ヒヒョウジ</t>
    </rPh>
    <phoneticPr fontId="1"/>
  </si>
  <si>
    <t>※義務教育学校（前期課程）、義務教育学校（後期課程）、中等教育学校（前期課程）、中等教育学校（後期課程）は、行を分けて記入すること。</t>
    <rPh sb="1" eb="3">
      <t>ギム</t>
    </rPh>
    <rPh sb="3" eb="5">
      <t>キョウイク</t>
    </rPh>
    <rPh sb="5" eb="7">
      <t>ガッコウ</t>
    </rPh>
    <rPh sb="8" eb="10">
      <t>ゼンキ</t>
    </rPh>
    <rPh sb="10" eb="12">
      <t>カテイ</t>
    </rPh>
    <rPh sb="14" eb="16">
      <t>ギム</t>
    </rPh>
    <rPh sb="16" eb="18">
      <t>キョウイク</t>
    </rPh>
    <rPh sb="18" eb="20">
      <t>ガッコウ</t>
    </rPh>
    <rPh sb="21" eb="23">
      <t>コウキ</t>
    </rPh>
    <rPh sb="23" eb="25">
      <t>カテイ</t>
    </rPh>
    <rPh sb="27" eb="29">
      <t>チュウトウ</t>
    </rPh>
    <rPh sb="29" eb="31">
      <t>キョウイク</t>
    </rPh>
    <rPh sb="31" eb="33">
      <t>ガッコウ</t>
    </rPh>
    <rPh sb="34" eb="36">
      <t>ゼンキ</t>
    </rPh>
    <rPh sb="36" eb="38">
      <t>カテイ</t>
    </rPh>
    <rPh sb="40" eb="42">
      <t>チュウトウ</t>
    </rPh>
    <rPh sb="42" eb="44">
      <t>キョウイク</t>
    </rPh>
    <rPh sb="44" eb="46">
      <t>ガッコウ</t>
    </rPh>
    <rPh sb="47" eb="49">
      <t>コウキ</t>
    </rPh>
    <rPh sb="49" eb="51">
      <t>カテイ</t>
    </rPh>
    <rPh sb="54" eb="55">
      <t>ギョウ</t>
    </rPh>
    <rPh sb="56" eb="57">
      <t>ワ</t>
    </rPh>
    <rPh sb="59" eb="61">
      <t>キニュウ</t>
    </rPh>
    <phoneticPr fontId="1"/>
  </si>
  <si>
    <t>申請額
（Ａ）と（Ｂ）の
いずれか低い額
　　　　（円）</t>
    <rPh sb="0" eb="2">
      <t>シンセイ</t>
    </rPh>
    <rPh sb="2" eb="3">
      <t>ガク</t>
    </rPh>
    <rPh sb="17" eb="18">
      <t>ヒク</t>
    </rPh>
    <rPh sb="19" eb="20">
      <t>ガク</t>
    </rPh>
    <rPh sb="26" eb="27">
      <t>エン</t>
    </rPh>
    <phoneticPr fontId="1"/>
  </si>
  <si>
    <t>（感染症対策等の学校教育活動継続支援事業）</t>
    <phoneticPr fontId="3"/>
  </si>
  <si>
    <t>別添１（様式１－５）</t>
    <phoneticPr fontId="1"/>
  </si>
  <si>
    <t>無</t>
  </si>
  <si>
    <t>ア・イ・ウ</t>
  </si>
  <si>
    <t>高等学校</t>
  </si>
  <si>
    <t>学校法人名</t>
    <rPh sb="0" eb="2">
      <t>ガッコウ</t>
    </rPh>
    <rPh sb="2" eb="4">
      <t>ホウジン</t>
    </rPh>
    <rPh sb="4" eb="5">
      <t>メイ</t>
    </rPh>
    <phoneticPr fontId="1"/>
  </si>
  <si>
    <t>学校名</t>
    <rPh sb="0" eb="3">
      <t>ガッコウメイ</t>
    </rPh>
    <phoneticPr fontId="1"/>
  </si>
  <si>
    <t>※「取組内容」欄は、ア：感染症対策等、イ：教職員の資質向上等、ウ：学習保障のうち、各学校における取組内容を記号（ア、イ、ウ）で記入すること。（該当する取組内容全て）</t>
    <rPh sb="2" eb="4">
      <t>トリクミ</t>
    </rPh>
    <rPh sb="4" eb="6">
      <t>ナイヨウ</t>
    </rPh>
    <rPh sb="7" eb="8">
      <t>ラン</t>
    </rPh>
    <rPh sb="12" eb="15">
      <t>カンセンショウ</t>
    </rPh>
    <rPh sb="15" eb="17">
      <t>タイサク</t>
    </rPh>
    <rPh sb="17" eb="18">
      <t>トウ</t>
    </rPh>
    <rPh sb="21" eb="24">
      <t>キョウショクイン</t>
    </rPh>
    <rPh sb="25" eb="27">
      <t>シシツ</t>
    </rPh>
    <rPh sb="27" eb="29">
      <t>コウジョウ</t>
    </rPh>
    <rPh sb="29" eb="30">
      <t>トウ</t>
    </rPh>
    <rPh sb="33" eb="35">
      <t>ガクシュウ</t>
    </rPh>
    <rPh sb="35" eb="37">
      <t>ホショウ</t>
    </rPh>
    <rPh sb="41" eb="42">
      <t>カク</t>
    </rPh>
    <rPh sb="42" eb="44">
      <t>ガッコウ</t>
    </rPh>
    <rPh sb="48" eb="50">
      <t>トリク</t>
    </rPh>
    <rPh sb="50" eb="52">
      <t>ナイヨウ</t>
    </rPh>
    <rPh sb="53" eb="55">
      <t>キゴウ</t>
    </rPh>
    <rPh sb="63" eb="65">
      <t>キニュウ</t>
    </rPh>
    <rPh sb="71" eb="73">
      <t>ガイトウ</t>
    </rPh>
    <rPh sb="75" eb="77">
      <t>トリクミ</t>
    </rPh>
    <rPh sb="77" eb="79">
      <t>ナイヨウ</t>
    </rPh>
    <rPh sb="79" eb="80">
      <t>スベ</t>
    </rPh>
    <phoneticPr fontId="1"/>
  </si>
  <si>
    <t>※本校、分校は、別個に申請すること。</t>
    <rPh sb="1" eb="3">
      <t>ホンコウ</t>
    </rPh>
    <rPh sb="4" eb="6">
      <t>ブンコウ</t>
    </rPh>
    <phoneticPr fontId="1"/>
  </si>
  <si>
    <t>補助上限額
（a）
　　　　（円）</t>
    <rPh sb="0" eb="2">
      <t>ホジョ</t>
    </rPh>
    <rPh sb="2" eb="5">
      <t>ジョウゲンガク</t>
    </rPh>
    <rPh sb="15" eb="16">
      <t>エン</t>
    </rPh>
    <phoneticPr fontId="1"/>
  </si>
  <si>
    <t>補助対象経費
(b)
　　　　（円）</t>
    <rPh sb="0" eb="2">
      <t>ホジョ</t>
    </rPh>
    <rPh sb="2" eb="4">
      <t>タイショウ</t>
    </rPh>
    <rPh sb="4" eb="5">
      <t>キョウ</t>
    </rPh>
    <rPh sb="5" eb="6">
      <t>ヒ</t>
    </rPh>
    <rPh sb="16" eb="17">
      <t>エン</t>
    </rPh>
    <phoneticPr fontId="1"/>
  </si>
  <si>
    <t>●●学園</t>
    <rPh sb="2" eb="4">
      <t>ガクエン</t>
    </rPh>
    <phoneticPr fontId="1"/>
  </si>
  <si>
    <t>●●高等学校</t>
    <rPh sb="2" eb="4">
      <t>コウトウ</t>
    </rPh>
    <rPh sb="4" eb="6">
      <t>ガッコウ</t>
    </rPh>
    <phoneticPr fontId="1"/>
  </si>
  <si>
    <t>申請額
(a)と(b)の
いずれか低い額
　　　　（円）</t>
    <rPh sb="0" eb="2">
      <t>シンセイ</t>
    </rPh>
    <rPh sb="2" eb="3">
      <t>ガク</t>
    </rPh>
    <rPh sb="17" eb="18">
      <t>ヒク</t>
    </rPh>
    <rPh sb="19" eb="20">
      <t>ガク</t>
    </rPh>
    <rPh sb="26" eb="27">
      <t>エン</t>
    </rPh>
    <phoneticPr fontId="1"/>
  </si>
  <si>
    <t>※「児童生徒数」欄は、令和２年５月１日現在の児童生徒数を記入すること。
　（ただし、令和３年度に新設された学校については令和３年４月時点の児童生徒数とすること。）</t>
    <rPh sb="2" eb="4">
      <t>ジドウ</t>
    </rPh>
    <rPh sb="4" eb="6">
      <t>セイト</t>
    </rPh>
    <rPh sb="6" eb="7">
      <t>スウ</t>
    </rPh>
    <rPh sb="8" eb="9">
      <t>ラン</t>
    </rPh>
    <rPh sb="11" eb="13">
      <t>レイワ</t>
    </rPh>
    <rPh sb="14" eb="15">
      <t>ネン</t>
    </rPh>
    <rPh sb="16" eb="17">
      <t>ガツ</t>
    </rPh>
    <rPh sb="18" eb="19">
      <t>ニチ</t>
    </rPh>
    <rPh sb="19" eb="21">
      <t>ゲンザイ</t>
    </rPh>
    <rPh sb="22" eb="24">
      <t>ジドウ</t>
    </rPh>
    <rPh sb="24" eb="26">
      <t>セイト</t>
    </rPh>
    <rPh sb="26" eb="27">
      <t>スウ</t>
    </rPh>
    <rPh sb="28" eb="30">
      <t>キニュウ</t>
    </rPh>
    <phoneticPr fontId="1"/>
  </si>
  <si>
    <t>令和3年3月1日付け既交付決定額</t>
    <rPh sb="0" eb="1">
      <t>レイ</t>
    </rPh>
    <rPh sb="1" eb="2">
      <t>ワ</t>
    </rPh>
    <rPh sb="3" eb="4">
      <t>ネン</t>
    </rPh>
    <rPh sb="5" eb="6">
      <t>ツキ</t>
    </rPh>
    <rPh sb="7" eb="8">
      <t>ヒ</t>
    </rPh>
    <rPh sb="8" eb="9">
      <t>ヅ</t>
    </rPh>
    <rPh sb="10" eb="11">
      <t>キ</t>
    </rPh>
    <rPh sb="11" eb="13">
      <t>コウフ</t>
    </rPh>
    <rPh sb="13" eb="15">
      <t>ケッテイ</t>
    </rPh>
    <rPh sb="15" eb="16">
      <t>ガク</t>
    </rPh>
    <phoneticPr fontId="1"/>
  </si>
  <si>
    <t>既交付決定額＋今回申請額</t>
    <rPh sb="0" eb="1">
      <t>キ</t>
    </rPh>
    <rPh sb="1" eb="3">
      <t>コウフ</t>
    </rPh>
    <rPh sb="3" eb="5">
      <t>ケッテイ</t>
    </rPh>
    <rPh sb="5" eb="6">
      <t>ガク</t>
    </rPh>
    <rPh sb="7" eb="9">
      <t>コンカイ</t>
    </rPh>
    <rPh sb="9" eb="11">
      <t>シンセイ</t>
    </rPh>
    <rPh sb="11" eb="12">
      <t>ガク</t>
    </rPh>
    <phoneticPr fontId="1"/>
  </si>
  <si>
    <t>チェック</t>
    <phoneticPr fontId="1"/>
  </si>
  <si>
    <t>整理番号</t>
    <rPh sb="0" eb="2">
      <t>セイリ</t>
    </rPh>
    <rPh sb="2" eb="3">
      <t>バン</t>
    </rPh>
    <rPh sb="3" eb="4">
      <t>ゴウ</t>
    </rPh>
    <phoneticPr fontId="1"/>
  </si>
  <si>
    <t>選択してください</t>
    <rPh sb="0" eb="2">
      <t>センタク</t>
    </rPh>
    <phoneticPr fontId="1"/>
  </si>
  <si>
    <t>学種コード</t>
    <rPh sb="0" eb="1">
      <t>ガク</t>
    </rPh>
    <rPh sb="1" eb="2">
      <t>シュ</t>
    </rPh>
    <phoneticPr fontId="21"/>
  </si>
  <si>
    <t>校種</t>
    <rPh sb="0" eb="2">
      <t>コウシュ</t>
    </rPh>
    <phoneticPr fontId="21"/>
  </si>
  <si>
    <t>校数</t>
    <rPh sb="0" eb="2">
      <t>コウスウ</t>
    </rPh>
    <phoneticPr fontId="21"/>
  </si>
  <si>
    <t>学校番号一覧　（令和2年7月1日作成）</t>
    <rPh sb="0" eb="2">
      <t>ガッコウ</t>
    </rPh>
    <rPh sb="2" eb="4">
      <t>バンゴウ</t>
    </rPh>
    <rPh sb="4" eb="6">
      <t>イチラン</t>
    </rPh>
    <rPh sb="8" eb="10">
      <t>レイワ</t>
    </rPh>
    <rPh sb="11" eb="12">
      <t>ネン</t>
    </rPh>
    <rPh sb="13" eb="14">
      <t>ガツ</t>
    </rPh>
    <rPh sb="15" eb="16">
      <t>ニチ</t>
    </rPh>
    <rPh sb="16" eb="18">
      <t>サクセイ</t>
    </rPh>
    <phoneticPr fontId="21"/>
  </si>
  <si>
    <t>改変履歴</t>
    <rPh sb="0" eb="2">
      <t>カイヘン</t>
    </rPh>
    <rPh sb="2" eb="4">
      <t>リレキ</t>
    </rPh>
    <phoneticPr fontId="21"/>
  </si>
  <si>
    <t>高等学校</t>
    <rPh sb="0" eb="2">
      <t>コウトウ</t>
    </rPh>
    <rPh sb="2" eb="4">
      <t>ガッコウ</t>
    </rPh>
    <phoneticPr fontId="21"/>
  </si>
  <si>
    <t>小学校, 中学校,義務教育学校（前期課程）, 義務教育学校（後期課程）, 中等教育学校（前期課程）,  中等教育学校（後期課程）, 高等学校, 特別支援学校（高等部のみ）, 専修学校（高等課程）, 特別支援学校, 高等学校（通信制課程のみ）</t>
    <phoneticPr fontId="1"/>
  </si>
  <si>
    <t>2020/7/9 精華高等学校の学校番号を「新旧学校コード」と一致させるために変更（37012→37011）</t>
    <rPh sb="9" eb="10">
      <t>セイ</t>
    </rPh>
    <rPh sb="10" eb="11">
      <t>カ</t>
    </rPh>
    <rPh sb="11" eb="13">
      <t>コウトウ</t>
    </rPh>
    <rPh sb="13" eb="15">
      <t>ガッコウ</t>
    </rPh>
    <rPh sb="16" eb="18">
      <t>ガッコウ</t>
    </rPh>
    <rPh sb="18" eb="20">
      <t>バンゴウ</t>
    </rPh>
    <rPh sb="22" eb="24">
      <t>シンキュウ</t>
    </rPh>
    <rPh sb="24" eb="26">
      <t>ガッコウ</t>
    </rPh>
    <rPh sb="31" eb="33">
      <t>イッチ</t>
    </rPh>
    <rPh sb="39" eb="41">
      <t>ヘンコウ</t>
    </rPh>
    <phoneticPr fontId="21"/>
  </si>
  <si>
    <t>高等学校（通信制課程のみ）</t>
    <rPh sb="0" eb="2">
      <t>コウトウ</t>
    </rPh>
    <rPh sb="2" eb="4">
      <t>ガッコウ</t>
    </rPh>
    <rPh sb="5" eb="8">
      <t>ツウシンセイ</t>
    </rPh>
    <rPh sb="8" eb="10">
      <t>カテイ</t>
    </rPh>
    <phoneticPr fontId="21"/>
  </si>
  <si>
    <t>※「Accessアプリケーション（シンクライアント）」フォルダに格納された「学校台帳.mdb」から作成</t>
    <rPh sb="32" eb="34">
      <t>カクノウ</t>
    </rPh>
    <rPh sb="38" eb="40">
      <t>ガッコウ</t>
    </rPh>
    <rPh sb="40" eb="42">
      <t>ダイチョウ</t>
    </rPh>
    <rPh sb="49" eb="51">
      <t>サクセイ</t>
    </rPh>
    <phoneticPr fontId="21"/>
  </si>
  <si>
    <t>2020/7/16 香里ケ丘、帝塚山泉ケ丘の「ケ」を「ヶ」に変更</t>
    <rPh sb="10" eb="14">
      <t>コウリガオカ</t>
    </rPh>
    <rPh sb="15" eb="18">
      <t>テヅカヤマ</t>
    </rPh>
    <rPh sb="18" eb="21">
      <t>イズミガオカ</t>
    </rPh>
    <rPh sb="30" eb="32">
      <t>ヘンコウ</t>
    </rPh>
    <phoneticPr fontId="21"/>
  </si>
  <si>
    <t>中学校</t>
    <rPh sb="0" eb="3">
      <t>チュウガッコウ</t>
    </rPh>
    <phoneticPr fontId="21"/>
  </si>
  <si>
    <t>2020/10/23 学校名カナを修正</t>
    <rPh sb="11" eb="14">
      <t>ガッコウメイ</t>
    </rPh>
    <rPh sb="17" eb="19">
      <t>シュウセイ</t>
    </rPh>
    <phoneticPr fontId="21"/>
  </si>
  <si>
    <t>小学校</t>
    <rPh sb="0" eb="3">
      <t>ショウガッコウ</t>
    </rPh>
    <phoneticPr fontId="21"/>
  </si>
  <si>
    <t>中等教育学校（前期課程）</t>
    <rPh sb="0" eb="2">
      <t>チュウトウ</t>
    </rPh>
    <rPh sb="2" eb="4">
      <t>キョウイク</t>
    </rPh>
    <rPh sb="4" eb="6">
      <t>ガッコウ</t>
    </rPh>
    <rPh sb="7" eb="9">
      <t>ゼンキ</t>
    </rPh>
    <rPh sb="9" eb="11">
      <t>カテイ</t>
    </rPh>
    <phoneticPr fontId="21"/>
  </si>
  <si>
    <t>中等教育学校（後期課程）</t>
    <phoneticPr fontId="21"/>
  </si>
  <si>
    <t>旧番号</t>
    <rPh sb="0" eb="3">
      <t>キュウバンゴウ</t>
    </rPh>
    <phoneticPr fontId="21"/>
  </si>
  <si>
    <t>新番号</t>
    <rPh sb="0" eb="3">
      <t>シンバンゴウ</t>
    </rPh>
    <phoneticPr fontId="21"/>
  </si>
  <si>
    <t>学校コード</t>
  </si>
  <si>
    <t>新学校番号</t>
  </si>
  <si>
    <t>休廃校コード</t>
  </si>
  <si>
    <t>法人コード</t>
  </si>
  <si>
    <t>学校名カナ</t>
  </si>
  <si>
    <t>学校名</t>
  </si>
  <si>
    <t>法人名</t>
    <rPh sb="0" eb="2">
      <t>ホウジン</t>
    </rPh>
    <rPh sb="2" eb="3">
      <t>メイ</t>
    </rPh>
    <phoneticPr fontId="21"/>
  </si>
  <si>
    <t>電話番号</t>
  </si>
  <si>
    <t>ＦＡＸ番号</t>
  </si>
  <si>
    <t>郵便番号</t>
  </si>
  <si>
    <t>所在地</t>
  </si>
  <si>
    <t>市区町村コード</t>
  </si>
  <si>
    <t>学校名略称</t>
  </si>
  <si>
    <t>学種</t>
  </si>
  <si>
    <t>生徒数</t>
    <rPh sb="0" eb="2">
      <t>セイト</t>
    </rPh>
    <rPh sb="2" eb="3">
      <t>スウ</t>
    </rPh>
    <phoneticPr fontId="1"/>
  </si>
  <si>
    <t>自動反映</t>
    <rPh sb="0" eb="2">
      <t>ジドウ</t>
    </rPh>
    <rPh sb="2" eb="4">
      <t>ハンエイ</t>
    </rPh>
    <phoneticPr fontId="1"/>
  </si>
  <si>
    <t>86011</t>
  </si>
  <si>
    <t>1086011</t>
  </si>
  <si>
    <t>0</t>
  </si>
  <si>
    <t>860</t>
  </si>
  <si>
    <t>ｱｲﾉ</t>
  </si>
  <si>
    <t>藍野高等学校</t>
  </si>
  <si>
    <t>藍野大学</t>
  </si>
  <si>
    <t>072(627)1796</t>
  </si>
  <si>
    <t>072(627)1797</t>
  </si>
  <si>
    <t>567-0012</t>
  </si>
  <si>
    <t>茨木市東太田4-5-11</t>
  </si>
  <si>
    <t>藍野</t>
  </si>
  <si>
    <t>66011</t>
  </si>
  <si>
    <t>42111</t>
  </si>
  <si>
    <t>660</t>
  </si>
  <si>
    <t>ｱｻﾝﾌﾟｼﾖﾝｺｸｻｲ</t>
    <phoneticPr fontId="21"/>
  </si>
  <si>
    <t>アサンプション国際高等学校</t>
  </si>
  <si>
    <t>聖母被昇天学院</t>
  </si>
  <si>
    <t>0727(21)3080</t>
  </si>
  <si>
    <t>0727(23)8880</t>
  </si>
  <si>
    <t>562-0011</t>
  </si>
  <si>
    <t>箕面市如意谷1-13-23</t>
  </si>
  <si>
    <t>220</t>
  </si>
  <si>
    <t>被昇天　</t>
  </si>
  <si>
    <t>66041</t>
  </si>
  <si>
    <t>42141</t>
  </si>
  <si>
    <t>アサンプション国際中学校</t>
  </si>
  <si>
    <t>66051</t>
  </si>
  <si>
    <t>42151</t>
  </si>
  <si>
    <t>アサンプション国際小学校</t>
  </si>
  <si>
    <t>0727(23)6150</t>
  </si>
  <si>
    <t>0727(22)9757</t>
  </si>
  <si>
    <t>562-8543</t>
  </si>
  <si>
    <t>33011</t>
  </si>
  <si>
    <t>1033011</t>
  </si>
  <si>
    <t>330</t>
  </si>
  <si>
    <t>ｱﾅﾝｶﾞｸｴﾝ</t>
  </si>
  <si>
    <t>アナン学園高等学校</t>
  </si>
  <si>
    <t>アナン学園</t>
  </si>
  <si>
    <t>06(6723)5511</t>
  </si>
  <si>
    <t>06(6732)1209</t>
  </si>
  <si>
    <t>578-0944</t>
  </si>
  <si>
    <t>東大阪市若江西新町3-1-8</t>
  </si>
  <si>
    <t>227</t>
  </si>
  <si>
    <t>アナン　</t>
  </si>
  <si>
    <t>52011</t>
  </si>
  <si>
    <t>40311</t>
  </si>
  <si>
    <t>520</t>
  </si>
  <si>
    <t>ｱﾍﾞﾉｼﾖｳｶﾞｸ</t>
    <phoneticPr fontId="21"/>
  </si>
  <si>
    <t>あべの翔学高等学校</t>
  </si>
  <si>
    <t>朝陽学院</t>
  </si>
  <si>
    <t>06(6719)2801</t>
  </si>
  <si>
    <t>06(6714)0045</t>
  </si>
  <si>
    <t>545-0002</t>
  </si>
  <si>
    <t>阿倍野区天王寺町南2-8-19</t>
  </si>
  <si>
    <t>119</t>
  </si>
  <si>
    <t>大阪女子</t>
  </si>
  <si>
    <t>02011</t>
  </si>
  <si>
    <t>1002011</t>
  </si>
  <si>
    <t>020</t>
  </si>
  <si>
    <t>ｳｴﾉﾐﾔ</t>
  </si>
  <si>
    <t>上宮高等学校</t>
  </si>
  <si>
    <t>上宮学園</t>
  </si>
  <si>
    <t>06(6771)5701</t>
  </si>
  <si>
    <t>06(6771)4678</t>
  </si>
  <si>
    <t>543-0037</t>
  </si>
  <si>
    <t>天王寺区上之宮町3-16</t>
  </si>
  <si>
    <t>109</t>
  </si>
  <si>
    <t>上宮　　</t>
  </si>
  <si>
    <t>02041</t>
  </si>
  <si>
    <t>1002041</t>
  </si>
  <si>
    <t>ｳｴﾉﾐﾔｶﾞｸｴﾝ</t>
  </si>
  <si>
    <t>上宮学園中学校</t>
  </si>
  <si>
    <t>02012</t>
  </si>
  <si>
    <t>1002012</t>
  </si>
  <si>
    <t>ｳｴﾉﾐﾔﾀｲｼ</t>
  </si>
  <si>
    <t>上宮太子高等学校</t>
  </si>
  <si>
    <t>0721(98)3611</t>
  </si>
  <si>
    <t>0721(98)1725</t>
  </si>
  <si>
    <t>583-0995</t>
  </si>
  <si>
    <t>南河内郡太子町字太子1053</t>
  </si>
  <si>
    <t>381</t>
  </si>
  <si>
    <t>上宮太子</t>
  </si>
  <si>
    <t>75011</t>
  </si>
  <si>
    <t>1075011</t>
  </si>
  <si>
    <t>750</t>
  </si>
  <si>
    <t>ｴｲｼﾝｶﾞｸｴﾝ</t>
  </si>
  <si>
    <t>英真学園高等学校</t>
  </si>
  <si>
    <t>英真学園</t>
  </si>
  <si>
    <t>06(6303)2181</t>
  </si>
  <si>
    <t>06(6390)4901</t>
  </si>
  <si>
    <t>532-0023</t>
  </si>
  <si>
    <t>淀川区十三東5-4-38</t>
  </si>
  <si>
    <t>123</t>
  </si>
  <si>
    <t>91031</t>
  </si>
  <si>
    <t>1091031</t>
  </si>
  <si>
    <t>910</t>
  </si>
  <si>
    <t>ｴｲﾌｳ</t>
  </si>
  <si>
    <t>英風高等学校</t>
  </si>
  <si>
    <t>西口学園</t>
  </si>
  <si>
    <t>英風</t>
  </si>
  <si>
    <t>20012</t>
  </si>
  <si>
    <t>42012</t>
  </si>
  <si>
    <t>200</t>
  </si>
  <si>
    <t>ｵｳﾃﾓﾝｶﾞｸｲﾝ</t>
  </si>
  <si>
    <t>追手門学院高等学校</t>
  </si>
  <si>
    <t>追手門学院</t>
  </si>
  <si>
    <t>0726(43)1333</t>
  </si>
  <si>
    <t>0726(43)9329</t>
  </si>
  <si>
    <t>567-0008</t>
  </si>
  <si>
    <t>茨木市西安威2-1-15</t>
  </si>
  <si>
    <t>211</t>
  </si>
  <si>
    <t>追手門　</t>
  </si>
  <si>
    <t>20042</t>
  </si>
  <si>
    <t>42042</t>
  </si>
  <si>
    <t>追手門学院中学校</t>
  </si>
  <si>
    <t>20051</t>
  </si>
  <si>
    <t>42051</t>
  </si>
  <si>
    <t>追手門学院小学校</t>
  </si>
  <si>
    <t>06(6942)2231</t>
  </si>
  <si>
    <t>06(6946)6022</t>
  </si>
  <si>
    <t>540-0008</t>
  </si>
  <si>
    <t>中央区大手前1-3-20</t>
  </si>
  <si>
    <t>128</t>
  </si>
  <si>
    <t>追手大手</t>
  </si>
  <si>
    <t>20011</t>
  </si>
  <si>
    <t>42011</t>
  </si>
  <si>
    <t>ｵｳﾃﾓﾝｶﾞｸｲﾝｵｵﾃﾏｴ</t>
  </si>
  <si>
    <t>追手門学院大手前高等学校</t>
  </si>
  <si>
    <t>06(6942)2235</t>
  </si>
  <si>
    <t>06(6945)7552</t>
  </si>
  <si>
    <t>20041</t>
  </si>
  <si>
    <t>42041</t>
  </si>
  <si>
    <t>追手門学院大手前中学校</t>
  </si>
  <si>
    <t>04011</t>
  </si>
  <si>
    <t>1004011</t>
  </si>
  <si>
    <t>040</t>
  </si>
  <si>
    <t>ｵｵｻｶ</t>
  </si>
  <si>
    <t>大阪高等学校</t>
  </si>
  <si>
    <t>大阪学園</t>
  </si>
  <si>
    <t>06(6340)3031</t>
  </si>
  <si>
    <t>06(6349)3719</t>
  </si>
  <si>
    <t>533-0007</t>
  </si>
  <si>
    <t>東淀川区相川2-18-51</t>
  </si>
  <si>
    <t>114</t>
  </si>
  <si>
    <t>大阪　　</t>
  </si>
  <si>
    <t>29011</t>
  </si>
  <si>
    <t>1029011</t>
  </si>
  <si>
    <t>290</t>
  </si>
  <si>
    <t>ｵｵｻｶｶｲｾｲｶﾞｸｴﾝ</t>
  </si>
  <si>
    <t>大阪偕星学園高等学校</t>
  </si>
  <si>
    <t>偕星学園</t>
  </si>
  <si>
    <t>06(6716)0003</t>
  </si>
  <si>
    <t>06(6716)0009</t>
  </si>
  <si>
    <t>544-0021</t>
  </si>
  <si>
    <t>生野区勝山南2-6-38</t>
  </si>
  <si>
    <t>116</t>
  </si>
  <si>
    <t>此花　　</t>
  </si>
  <si>
    <t>03011</t>
  </si>
  <si>
    <t>1003011</t>
  </si>
  <si>
    <t>030</t>
  </si>
  <si>
    <t>ｵｵｻｶｶﾞｸｲﾝﾀﾞｲｶﾞｸ</t>
  </si>
  <si>
    <t>大阪学院大学高等学校</t>
  </si>
  <si>
    <t>大阪学院大学</t>
  </si>
  <si>
    <t>06(6381)6661</t>
  </si>
  <si>
    <t>06(6382)1191</t>
  </si>
  <si>
    <t>564-0012</t>
  </si>
  <si>
    <t>吹田市南正雀3-12-1</t>
  </si>
  <si>
    <t>205</t>
  </si>
  <si>
    <t>大阪学院</t>
  </si>
  <si>
    <t>1038011</t>
  </si>
  <si>
    <t>380</t>
  </si>
  <si>
    <t>ｵｵｻｶｶﾞｸｹﾞｲ</t>
  </si>
  <si>
    <t>大阪学芸高等学校</t>
  </si>
  <si>
    <t>大阪学芸</t>
  </si>
  <si>
    <t>06(6693)6301</t>
  </si>
  <si>
    <t>06(6693)5173</t>
  </si>
  <si>
    <t>558-0003</t>
  </si>
  <si>
    <t>住吉区長居1-4-15</t>
  </si>
  <si>
    <t>120</t>
  </si>
  <si>
    <t>38041</t>
  </si>
  <si>
    <t>1038041</t>
  </si>
  <si>
    <t>大阪学芸高等学校附属中学校</t>
    <phoneticPr fontId="1"/>
  </si>
  <si>
    <t>38061</t>
  </si>
  <si>
    <t>1038061</t>
  </si>
  <si>
    <t>大阪学芸中等教育学校（前期課程）</t>
    <phoneticPr fontId="1"/>
  </si>
  <si>
    <t>06(6694)8411</t>
  </si>
  <si>
    <t>06(6694)8422</t>
  </si>
  <si>
    <t>住吉区長居1-5-8</t>
  </si>
  <si>
    <t>38071</t>
  </si>
  <si>
    <t>1038071</t>
  </si>
  <si>
    <t>大阪学芸中等教育学校（後期課程）</t>
    <phoneticPr fontId="1"/>
  </si>
  <si>
    <t>53011</t>
  </si>
  <si>
    <t>43611</t>
  </si>
  <si>
    <t>530</t>
  </si>
  <si>
    <t>ｵｵｻｶｷﾞﾖｳｺｳ</t>
    <phoneticPr fontId="21"/>
  </si>
  <si>
    <t>大阪暁光高等学校</t>
  </si>
  <si>
    <t>千代田学園</t>
  </si>
  <si>
    <t>0721(53)5281</t>
  </si>
  <si>
    <t>0721(52)5782</t>
  </si>
  <si>
    <t>586-8577</t>
  </si>
  <si>
    <t>河内長野市楠町西1211</t>
  </si>
  <si>
    <t>216</t>
  </si>
  <si>
    <t>千代田高</t>
  </si>
  <si>
    <t>25011</t>
  </si>
  <si>
    <t>42511</t>
  </si>
  <si>
    <t>250</t>
  </si>
  <si>
    <t>ｵｵｻｶｸﾝｴｲｼﾞﾖｶﾞｸｲﾝ</t>
    <phoneticPr fontId="21"/>
  </si>
  <si>
    <t>大阪薫英女学院高等学校</t>
  </si>
  <si>
    <t>薫英学園</t>
  </si>
  <si>
    <t>06(6381)5381</t>
  </si>
  <si>
    <t>06(6317)3212</t>
  </si>
  <si>
    <t>566-8501</t>
  </si>
  <si>
    <t>摂津市正雀1-4-1</t>
  </si>
  <si>
    <t>224</t>
  </si>
  <si>
    <t>大阪薫英</t>
  </si>
  <si>
    <t>25041</t>
  </si>
  <si>
    <t>42541</t>
  </si>
  <si>
    <t>大阪薫英女学院中学校</t>
  </si>
  <si>
    <t>06(6381)2345</t>
  </si>
  <si>
    <t>06(6382)1110</t>
  </si>
  <si>
    <t>54012</t>
  </si>
  <si>
    <t>42612</t>
  </si>
  <si>
    <t>540</t>
  </si>
  <si>
    <t>ｵｵｻｶｺｸｻｲｵｵﾜﾀﾞ</t>
  </si>
  <si>
    <t>大阪国際大和田高等学校</t>
  </si>
  <si>
    <t>大阪国際学園</t>
  </si>
  <si>
    <t>06(6904)1118</t>
  </si>
  <si>
    <t>06(6904)0014</t>
  </si>
  <si>
    <t>570-8555</t>
  </si>
  <si>
    <t>守口市藤田町6-21-57</t>
  </si>
  <si>
    <t>209</t>
  </si>
  <si>
    <t>大和田　</t>
  </si>
  <si>
    <t>54042</t>
  </si>
  <si>
    <t>42642</t>
  </si>
  <si>
    <t>大阪国際大和田中学校</t>
  </si>
  <si>
    <t>54011</t>
  </si>
  <si>
    <t>42611</t>
  </si>
  <si>
    <t>ｵｵｻｶｺｸｻｲﾀｷｲ</t>
  </si>
  <si>
    <t>大阪国際滝井高等学校</t>
  </si>
  <si>
    <t>06(6996)5691</t>
  </si>
  <si>
    <t>06(6992)4431</t>
  </si>
  <si>
    <t>570-0062</t>
  </si>
  <si>
    <t>守口市馬場町2-8-24</t>
  </si>
  <si>
    <t>滝井　　</t>
  </si>
  <si>
    <t>06011</t>
  </si>
  <si>
    <t>1006011</t>
  </si>
  <si>
    <t>060</t>
  </si>
  <si>
    <t>ｵｵｻｶｻﾝｷﾞﾖｳﾀﾞｲｶﾞｸﾌｿﾞｸ</t>
  </si>
  <si>
    <t>大阪産業大学附属高等学校</t>
  </si>
  <si>
    <t>大阪産業大学</t>
  </si>
  <si>
    <t>06(6939)1491</t>
  </si>
  <si>
    <t>06(6933)8482</t>
  </si>
  <si>
    <t>536-0001</t>
  </si>
  <si>
    <t>城東区古市1-20-26</t>
  </si>
  <si>
    <t>118</t>
  </si>
  <si>
    <t>大産大附</t>
  </si>
  <si>
    <t>49011</t>
  </si>
  <si>
    <t>43211</t>
  </si>
  <si>
    <t>490</t>
  </si>
  <si>
    <t>ｵｵｻｶｼﾖｳｷﾞﾖｳﾀﾞｲｶﾞｸ</t>
  </si>
  <si>
    <t>大阪商業大学高等学校</t>
  </si>
  <si>
    <t>谷岡学園</t>
  </si>
  <si>
    <t>06(6781)3050</t>
  </si>
  <si>
    <t>06(6781)8972</t>
  </si>
  <si>
    <t>577-8505</t>
  </si>
  <si>
    <t>東大阪市御厨栄町4-1-10</t>
  </si>
  <si>
    <t>大商大　</t>
  </si>
  <si>
    <t>49013</t>
  </si>
  <si>
    <t>43213</t>
  </si>
  <si>
    <t>ｵｵｻｶｼﾖｳｷﾞﾖｳﾀﾞｲｶﾞｸｻｶｲ</t>
  </si>
  <si>
    <t>大阪商業大学堺高等学校</t>
  </si>
  <si>
    <t>072(278)2252</t>
  </si>
  <si>
    <t>072(279)8272</t>
  </si>
  <si>
    <t>599-8261</t>
  </si>
  <si>
    <t>堺市堀上町358</t>
  </si>
  <si>
    <t>201</t>
  </si>
  <si>
    <t>大商大堺</t>
  </si>
  <si>
    <t>10011</t>
  </si>
  <si>
    <t>1010011</t>
  </si>
  <si>
    <t>100</t>
  </si>
  <si>
    <t>ｵｵｻｶｼﾞﾖｶﾞｸｲﾝ</t>
  </si>
  <si>
    <t>大阪女学院高等学校</t>
  </si>
  <si>
    <t>大阪女学院</t>
  </si>
  <si>
    <t>06(6761)4113</t>
  </si>
  <si>
    <t>06(6761)0378</t>
  </si>
  <si>
    <t>540-0004</t>
  </si>
  <si>
    <t>中央区玉造2-26-54</t>
  </si>
  <si>
    <t>女学院　</t>
  </si>
  <si>
    <t>10041</t>
  </si>
  <si>
    <t>1010041</t>
  </si>
  <si>
    <t>大阪女学院中学校</t>
  </si>
  <si>
    <t>06(6761)4451</t>
  </si>
  <si>
    <t>06(6761)3354</t>
  </si>
  <si>
    <t>08011</t>
  </si>
  <si>
    <t>41311</t>
  </si>
  <si>
    <t>080</t>
  </si>
  <si>
    <t>ｵｵｻｶｼﾝｱｲｶﾞｸｲﾝ</t>
  </si>
  <si>
    <t>大阪信愛学院高等学校</t>
  </si>
  <si>
    <t>大阪信愛女学院</t>
  </si>
  <si>
    <t>06(6939)4391</t>
  </si>
  <si>
    <t>06(6939)4587</t>
  </si>
  <si>
    <t>536-8585</t>
  </si>
  <si>
    <t>城東区古市2-7-30</t>
  </si>
  <si>
    <t>大阪信愛</t>
  </si>
  <si>
    <t>08041</t>
  </si>
  <si>
    <t>41341</t>
  </si>
  <si>
    <t>大阪信愛学院中学校</t>
  </si>
  <si>
    <t>08051</t>
  </si>
  <si>
    <t>41351</t>
  </si>
  <si>
    <t>大阪信愛学院小学校</t>
  </si>
  <si>
    <t>11011</t>
  </si>
  <si>
    <t>41211</t>
  </si>
  <si>
    <t>110</t>
  </si>
  <si>
    <t>ｵｵｻｶｾｲｹｲｼﾞﾖｼ</t>
  </si>
  <si>
    <t>大阪成蹊女子高等学校</t>
  </si>
  <si>
    <t>大阪成蹊学園</t>
  </si>
  <si>
    <t>06(6829)2510</t>
  </si>
  <si>
    <t>06(6829)2533</t>
  </si>
  <si>
    <t>東淀川区相川3-10-62</t>
  </si>
  <si>
    <t>大阪成蹊</t>
  </si>
  <si>
    <t>12011</t>
  </si>
  <si>
    <t>1012011</t>
  </si>
  <si>
    <t>ｵｵｻｶｾｲｺｳｶﾞｸｲﾝ</t>
  </si>
  <si>
    <t>大阪星光学院高等学校</t>
  </si>
  <si>
    <t>大阪星光学院</t>
  </si>
  <si>
    <t>06(6771)0737</t>
  </si>
  <si>
    <t>06(6779)8838</t>
  </si>
  <si>
    <t>543-0061</t>
  </si>
  <si>
    <t>天王寺区伶人町1-6</t>
  </si>
  <si>
    <t>大阪星光</t>
  </si>
  <si>
    <t>12041</t>
  </si>
  <si>
    <t>1012041</t>
  </si>
  <si>
    <t>大阪星光学院中学校</t>
  </si>
  <si>
    <t>62012</t>
  </si>
  <si>
    <t>42412</t>
  </si>
  <si>
    <t>620</t>
  </si>
  <si>
    <t>ｵｵｻｶｾｲﾘﾖｳ</t>
  </si>
  <si>
    <t>大阪青凌高等学校</t>
  </si>
  <si>
    <t>浪商学園</t>
  </si>
  <si>
    <t>0726(69)4111</t>
  </si>
  <si>
    <t>0726(69)0250</t>
  </si>
  <si>
    <t>569-0021</t>
  </si>
  <si>
    <t>高槻市前島3-2-1</t>
  </si>
  <si>
    <t>207</t>
  </si>
  <si>
    <t>青凌　　</t>
  </si>
  <si>
    <t>62042</t>
  </si>
  <si>
    <t>42442</t>
  </si>
  <si>
    <t>大阪青凌中学校</t>
  </si>
  <si>
    <t>62041</t>
  </si>
  <si>
    <t>42441</t>
  </si>
  <si>
    <t>ｵｵｻｶﾀｲｲｸﾀﾞｲｶﾞｸﾌｿﾞｸ</t>
  </si>
  <si>
    <t>大阪体育大学浪商中学校</t>
  </si>
  <si>
    <t>0724(53)7006</t>
  </si>
  <si>
    <t>0724(53)7007</t>
  </si>
  <si>
    <t>590-0459</t>
  </si>
  <si>
    <t>泉南郡熊取町朝代台1-1</t>
  </si>
  <si>
    <t>361</t>
  </si>
  <si>
    <t>大体大附</t>
  </si>
  <si>
    <t>62011</t>
  </si>
  <si>
    <t>42411</t>
  </si>
  <si>
    <t>ｵｵｻｶﾀｲｲｸﾀﾞｶﾞｸﾅﾐｼﾖｳ</t>
  </si>
  <si>
    <t>大阪体育大学浪商高等学校</t>
  </si>
  <si>
    <t>0724(53)7001</t>
  </si>
  <si>
    <t>0724(53)7002</t>
  </si>
  <si>
    <t>大体浪商</t>
  </si>
  <si>
    <t>90031</t>
  </si>
  <si>
    <t>1090031</t>
  </si>
  <si>
    <t>900</t>
  </si>
  <si>
    <t>ｵｵｻｶﾂｸﾊﾞｶｲｾｲ</t>
    <phoneticPr fontId="21"/>
  </si>
  <si>
    <t>大阪つくば開成高等学校</t>
  </si>
  <si>
    <t>つくば開成学園</t>
  </si>
  <si>
    <t>つくば開成</t>
  </si>
  <si>
    <t>14011</t>
  </si>
  <si>
    <t>1014011</t>
  </si>
  <si>
    <t>140</t>
  </si>
  <si>
    <t>ｵｵｻｶﾃﾞﾝｷﾂｳｼﾝﾀﾞｲｶﾞｸ</t>
  </si>
  <si>
    <t>大阪電気通信大学高等学校</t>
  </si>
  <si>
    <t>大阪電気通信大学</t>
  </si>
  <si>
    <t>06(6992)6261</t>
  </si>
  <si>
    <t>06(6991)4117</t>
  </si>
  <si>
    <t>570-0039</t>
  </si>
  <si>
    <t>守口市橋波西之町1-5-18</t>
  </si>
  <si>
    <t>大阪電通</t>
  </si>
  <si>
    <t>06012</t>
  </si>
  <si>
    <t>1006012</t>
  </si>
  <si>
    <t>ｵｵｻｶﾄｳｲﾝ</t>
  </si>
  <si>
    <t>大阪桐蔭高等学校</t>
  </si>
  <si>
    <t>072(870)1001</t>
  </si>
  <si>
    <t>072(875)3330</t>
  </si>
  <si>
    <t>574-0013</t>
  </si>
  <si>
    <t>大東市中垣内3-1-1</t>
  </si>
  <si>
    <t>218</t>
  </si>
  <si>
    <t>大阪桐蔭</t>
  </si>
  <si>
    <t>06042</t>
  </si>
  <si>
    <t>1006042</t>
  </si>
  <si>
    <t>大阪桐蔭中学校</t>
  </si>
  <si>
    <t>09011</t>
  </si>
  <si>
    <t>1009011</t>
  </si>
  <si>
    <t>090</t>
  </si>
  <si>
    <t>ｵｵｻｶﾕｳﾋｶﾞｵｶｶﾞｸｴﾝ</t>
    <phoneticPr fontId="21"/>
  </si>
  <si>
    <t>大阪夕陽丘学園高等学校</t>
  </si>
  <si>
    <t>大阪夕陽丘学園</t>
  </si>
  <si>
    <t>06(6771)9510</t>
  </si>
  <si>
    <t>06(6773)0356</t>
  </si>
  <si>
    <t>543-0073</t>
  </si>
  <si>
    <t>天王寺区生玉寺町7-72</t>
  </si>
  <si>
    <t>夕陽丘学園</t>
  </si>
  <si>
    <t>49012</t>
  </si>
  <si>
    <t>43212</t>
  </si>
  <si>
    <t>ｵｵｻｶﾘﾖｸﾘﾖｳ</t>
    <phoneticPr fontId="21"/>
  </si>
  <si>
    <t>大阪緑涼高等学校</t>
  </si>
  <si>
    <t>0729(55)0733</t>
  </si>
  <si>
    <t>0729(55)5211</t>
  </si>
  <si>
    <t>583-8558</t>
  </si>
  <si>
    <t>藤井寺市春日丘3-8-1</t>
  </si>
  <si>
    <t>226</t>
  </si>
  <si>
    <t>大女短　</t>
  </si>
  <si>
    <t>19011</t>
  </si>
  <si>
    <t>43511</t>
  </si>
  <si>
    <t>190</t>
  </si>
  <si>
    <t>ｵｵﾀﾆ</t>
  </si>
  <si>
    <t>大谷高等学校</t>
  </si>
  <si>
    <t>大谷学園</t>
  </si>
  <si>
    <t>06(6661)8400</t>
  </si>
  <si>
    <t>06(6652)1744</t>
  </si>
  <si>
    <t>545-0041</t>
  </si>
  <si>
    <t>阿倍野区共立通2-8-4</t>
  </si>
  <si>
    <t>大谷　　</t>
  </si>
  <si>
    <t>19041</t>
  </si>
  <si>
    <t>43541</t>
  </si>
  <si>
    <t>大谷中学校</t>
  </si>
  <si>
    <t>06(6661)0385</t>
  </si>
  <si>
    <t>17011</t>
  </si>
  <si>
    <t>1017011</t>
  </si>
  <si>
    <t>170</t>
  </si>
  <si>
    <t>ｶｲﾒｲ</t>
  </si>
  <si>
    <t>開明高等学校</t>
  </si>
  <si>
    <t>大阪貿易学院</t>
  </si>
  <si>
    <t>06(6932)4461</t>
  </si>
  <si>
    <t>06(6932)4400</t>
  </si>
  <si>
    <t>536-0006</t>
  </si>
  <si>
    <t>城東区野江1-9-9</t>
  </si>
  <si>
    <t>開明　　</t>
  </si>
  <si>
    <t>17041</t>
  </si>
  <si>
    <t>1017041</t>
  </si>
  <si>
    <t>開明中学校</t>
  </si>
  <si>
    <t>01011</t>
  </si>
  <si>
    <t>1001011</t>
  </si>
  <si>
    <t>010</t>
  </si>
  <si>
    <t>ｶｵﾘｶﾞｵｶﾘﾍﾞﾙﾃ</t>
  </si>
  <si>
    <r>
      <t>香</t>
    </r>
    <r>
      <rPr>
        <sz val="11"/>
        <color rgb="FFFF0000"/>
        <rFont val="ＭＳ Ｐゴシック"/>
        <family val="3"/>
        <charset val="128"/>
        <scheme val="minor"/>
      </rPr>
      <t>ヶ</t>
    </r>
    <r>
      <rPr>
        <sz val="11"/>
        <color theme="1"/>
        <rFont val="ＭＳ Ｐゴシック"/>
        <family val="2"/>
        <charset val="128"/>
        <scheme val="minor"/>
      </rPr>
      <t>丘リベルテ高等学校</t>
    </r>
    <phoneticPr fontId="21"/>
  </si>
  <si>
    <t>愛泉学園</t>
  </si>
  <si>
    <t>072(238)7881</t>
  </si>
  <si>
    <t>072(227)4191</t>
  </si>
  <si>
    <t>590-0012</t>
  </si>
  <si>
    <t>堺市浅香山町1-2-20</t>
  </si>
  <si>
    <r>
      <t>香</t>
    </r>
    <r>
      <rPr>
        <sz val="11"/>
        <color rgb="FFFF0000"/>
        <rFont val="ＭＳ Ｐゴシック"/>
        <family val="3"/>
        <charset val="128"/>
        <scheme val="minor"/>
      </rPr>
      <t>ヶ</t>
    </r>
    <r>
      <rPr>
        <sz val="11"/>
        <color theme="1"/>
        <rFont val="ＭＳ Ｐゴシック"/>
        <family val="2"/>
        <charset val="128"/>
        <scheme val="minor"/>
      </rPr>
      <t>丘リベルテ</t>
    </r>
    <phoneticPr fontId="21"/>
  </si>
  <si>
    <t>21011</t>
  </si>
  <si>
    <t>1021011</t>
  </si>
  <si>
    <t>210</t>
  </si>
  <si>
    <t>ｶﾝｻｲｵｵｸﾗ</t>
  </si>
  <si>
    <t>関西大倉高等学校</t>
  </si>
  <si>
    <t>関西大倉学園</t>
  </si>
  <si>
    <t>0726(43)6321</t>
  </si>
  <si>
    <t>0726(43)8375</t>
  </si>
  <si>
    <t>567-0052</t>
  </si>
  <si>
    <t>茨木市室山2-14-1</t>
  </si>
  <si>
    <t>関西大倉</t>
  </si>
  <si>
    <t>21041</t>
  </si>
  <si>
    <t>1021041</t>
  </si>
  <si>
    <t>関西大倉中学校</t>
  </si>
  <si>
    <t>47011</t>
  </si>
  <si>
    <t>1047011</t>
  </si>
  <si>
    <t>470</t>
  </si>
  <si>
    <t>ｶﾝｻｲｿｳｶ</t>
  </si>
  <si>
    <t>関西創価高等学校</t>
  </si>
  <si>
    <t>創価学園</t>
  </si>
  <si>
    <t>072(891)0011</t>
  </si>
  <si>
    <t>072(891)0015</t>
  </si>
  <si>
    <t>576-0063</t>
  </si>
  <si>
    <t>交野市寺3-20-1</t>
  </si>
  <si>
    <t>230</t>
  </si>
  <si>
    <t>関西創価</t>
  </si>
  <si>
    <t>47041</t>
  </si>
  <si>
    <t>1047041</t>
  </si>
  <si>
    <t>関西創価中学校</t>
  </si>
  <si>
    <t>47051</t>
  </si>
  <si>
    <t>1047051</t>
  </si>
  <si>
    <t>関西創価小学校</t>
  </si>
  <si>
    <t>072(834)0611</t>
  </si>
  <si>
    <t>072(834)0618</t>
  </si>
  <si>
    <t>573-0093</t>
  </si>
  <si>
    <t>枚方市東中振2-10-2</t>
  </si>
  <si>
    <t>22013</t>
  </si>
  <si>
    <t>42213</t>
  </si>
  <si>
    <t>ｶﾝｻｲﾀﾞｲｶﾞｸｺｳﾄｳﾌﾞ</t>
  </si>
  <si>
    <t>関西大学高等部</t>
  </si>
  <si>
    <t>関西大学</t>
  </si>
  <si>
    <t>072(684)4327</t>
  </si>
  <si>
    <t>072(684)4348</t>
  </si>
  <si>
    <t>569-1098</t>
  </si>
  <si>
    <t>高槻市白梅町7-1</t>
  </si>
  <si>
    <t>関大高等</t>
  </si>
  <si>
    <t>22053</t>
  </si>
  <si>
    <t>42253</t>
  </si>
  <si>
    <t>ｶﾝｻｲﾀﾞｲｶﾞｸｼﾖﾄｳﾌﾞ</t>
    <phoneticPr fontId="21"/>
  </si>
  <si>
    <t>関西大学初等部</t>
  </si>
  <si>
    <t>072(684)4312</t>
  </si>
  <si>
    <t>関大初</t>
  </si>
  <si>
    <t>22011</t>
  </si>
  <si>
    <t>42211</t>
  </si>
  <si>
    <t>ｶﾝｻｲﾀﾞｲｶﾞｸﾀﾞｲｲﾁ</t>
  </si>
  <si>
    <t>関西大学第一高等学校</t>
  </si>
  <si>
    <t>06(6337)7751</t>
  </si>
  <si>
    <t>06(6389)6640</t>
  </si>
  <si>
    <t>564-0073</t>
  </si>
  <si>
    <t>吹田市山手町3-3-24</t>
  </si>
  <si>
    <t>関大一　</t>
  </si>
  <si>
    <t>22041</t>
  </si>
  <si>
    <t>42241</t>
  </si>
  <si>
    <t>関西大学第一中学校</t>
  </si>
  <si>
    <t>06(6337)7750</t>
  </si>
  <si>
    <t>(6389)6640</t>
  </si>
  <si>
    <t>22043</t>
  </si>
  <si>
    <t>42243</t>
  </si>
  <si>
    <t>ｶﾝｻｲﾀﾞｲｶﾞｸﾁﾕｳﾄｳﾌﾞ</t>
    <phoneticPr fontId="21"/>
  </si>
  <si>
    <t>関西大学中等部</t>
  </si>
  <si>
    <t>072(684)4326</t>
  </si>
  <si>
    <t>072(684)4347</t>
  </si>
  <si>
    <t>関大中等</t>
  </si>
  <si>
    <t>22012</t>
  </si>
  <si>
    <t>42212</t>
  </si>
  <si>
    <t>ｶﾝｻｲﾀﾞｲｶﾞｸﾎｸﾖｳ</t>
  </si>
  <si>
    <t>関西大学北陽高等学校</t>
  </si>
  <si>
    <t>06(6328)5964</t>
  </si>
  <si>
    <t>06(6327)2747</t>
  </si>
  <si>
    <t>533-0006</t>
  </si>
  <si>
    <t>東淀川区上新庄1-3-26</t>
  </si>
  <si>
    <t>関大北陽</t>
  </si>
  <si>
    <t>22042</t>
  </si>
  <si>
    <t>42242</t>
  </si>
  <si>
    <t>関西大学北陽中学校</t>
  </si>
  <si>
    <t>50011</t>
  </si>
  <si>
    <t>43311</t>
  </si>
  <si>
    <t>500</t>
  </si>
  <si>
    <t>ｶﾝｻｲﾌｸｼｶｶﾞｸﾀﾞｲｶﾞｸ</t>
  </si>
  <si>
    <t>関西福祉科学大学高等学校</t>
  </si>
  <si>
    <t>玉手山学園</t>
  </si>
  <si>
    <t>0729(76)1112</t>
  </si>
  <si>
    <t>0729(77)5397</t>
  </si>
  <si>
    <t>582-0026</t>
  </si>
  <si>
    <t>柏原市旭ｹ丘3-11-1</t>
  </si>
  <si>
    <t>221</t>
  </si>
  <si>
    <t>関福科大</t>
  </si>
  <si>
    <t>79011</t>
  </si>
  <si>
    <t>1079011</t>
  </si>
  <si>
    <t>790</t>
  </si>
  <si>
    <t>ｶﾝｾｲｶﾞｸｲﾝｾﾝﾘｺｸｻｲ</t>
    <phoneticPr fontId="21"/>
  </si>
  <si>
    <t>関西学院千里国際高等部</t>
  </si>
  <si>
    <t>関西学院</t>
  </si>
  <si>
    <t>0727(27)5050</t>
  </si>
  <si>
    <t>0727(27)5055</t>
  </si>
  <si>
    <t>562-0032</t>
  </si>
  <si>
    <t>箕面市小野原西4-4-16</t>
  </si>
  <si>
    <t>千里国際</t>
  </si>
  <si>
    <t>79041</t>
  </si>
  <si>
    <t>1079041</t>
  </si>
  <si>
    <t>関西学院千里国際中等部</t>
  </si>
  <si>
    <t>44011</t>
  </si>
  <si>
    <t>1044011</t>
  </si>
  <si>
    <t>440</t>
  </si>
  <si>
    <t>ｷﾝｷﾀﾞｲｶﾞｸｾﾝｼﾕｳ</t>
    <phoneticPr fontId="21"/>
  </si>
  <si>
    <t>近畿大学泉州高等学校</t>
  </si>
  <si>
    <t>泉州学園</t>
  </si>
  <si>
    <t>0724(79)1231</t>
  </si>
  <si>
    <t>0724(79)1960</t>
  </si>
  <si>
    <t>596-0105</t>
  </si>
  <si>
    <t>岸和田市内畑町3558</t>
  </si>
  <si>
    <t>202</t>
  </si>
  <si>
    <t>飛翔館</t>
  </si>
  <si>
    <t>23011</t>
  </si>
  <si>
    <t>42911</t>
  </si>
  <si>
    <t>ｷﾝｷﾀﾞｲｶﾞｸﾌｿﾞｸ</t>
  </si>
  <si>
    <t>近畿大学附属高等学校</t>
  </si>
  <si>
    <t>近畿大学</t>
  </si>
  <si>
    <t>06(6722)1261</t>
  </si>
  <si>
    <t>06(6729)7385</t>
  </si>
  <si>
    <t>東大阪市若江西新町5-3-1</t>
  </si>
  <si>
    <t>近大附属</t>
  </si>
  <si>
    <t>23041</t>
  </si>
  <si>
    <t>42941</t>
  </si>
  <si>
    <t>近畿大学附属中学校</t>
  </si>
  <si>
    <t>06(6722)2830</t>
  </si>
  <si>
    <t>06(6722)1430</t>
  </si>
  <si>
    <t>24011</t>
  </si>
  <si>
    <t>1024011</t>
  </si>
  <si>
    <t>240</t>
  </si>
  <si>
    <t>ｷﾝﾗﾝｶｲ</t>
  </si>
  <si>
    <t>金蘭会高等学校</t>
  </si>
  <si>
    <t>金蘭会学園</t>
  </si>
  <si>
    <t>06(6453)0281</t>
  </si>
  <si>
    <t>06(6455)7531</t>
  </si>
  <si>
    <t>531-0075</t>
  </si>
  <si>
    <t>北区大淀南3-3-7</t>
  </si>
  <si>
    <t>127</t>
  </si>
  <si>
    <t>金蘭会　</t>
  </si>
  <si>
    <t>24041</t>
  </si>
  <si>
    <t>1024041</t>
  </si>
  <si>
    <t>金蘭会中学校</t>
  </si>
  <si>
    <t>85011</t>
  </si>
  <si>
    <t>1085011</t>
  </si>
  <si>
    <t>850</t>
  </si>
  <si>
    <t>ｷﾝﾗﾝｾﾝﾘ</t>
  </si>
  <si>
    <t>金蘭千里高等学校</t>
  </si>
  <si>
    <t>金蘭千里学園</t>
  </si>
  <si>
    <t>06(6872)0263</t>
  </si>
  <si>
    <t>06(6872)7134</t>
  </si>
  <si>
    <t>565-0873</t>
  </si>
  <si>
    <t>吹田市藤白台5-25-2</t>
  </si>
  <si>
    <t>金蘭千里</t>
  </si>
  <si>
    <t>85041</t>
  </si>
  <si>
    <t>1085041</t>
  </si>
  <si>
    <t>金蘭千里中学校</t>
  </si>
  <si>
    <t>63011</t>
  </si>
  <si>
    <t>43911</t>
  </si>
  <si>
    <t>630</t>
  </si>
  <si>
    <t>ｹﾝｺｸ</t>
  </si>
  <si>
    <t>建国高等学校</t>
  </si>
  <si>
    <t>白頭学院</t>
  </si>
  <si>
    <t>06(6691)1231</t>
  </si>
  <si>
    <t>06(6606)4808</t>
  </si>
  <si>
    <t>558-0032</t>
  </si>
  <si>
    <t>住吉区遠里小野2-3-13</t>
  </si>
  <si>
    <t>建国　　</t>
  </si>
  <si>
    <t>63041</t>
  </si>
  <si>
    <t>43941</t>
  </si>
  <si>
    <t>建国中学校</t>
  </si>
  <si>
    <t>63051</t>
  </si>
  <si>
    <t>43951</t>
  </si>
  <si>
    <t>建国小学校</t>
  </si>
  <si>
    <t>27011</t>
  </si>
  <si>
    <t>40411</t>
  </si>
  <si>
    <t>270</t>
  </si>
  <si>
    <t>ｹﾝﾒｲｶﾞｸｲﾝ</t>
  </si>
  <si>
    <t>賢明学院高等学校</t>
  </si>
  <si>
    <t>賢明学院</t>
  </si>
  <si>
    <t>072(241)1679</t>
  </si>
  <si>
    <t>072(241)1529</t>
  </si>
  <si>
    <t>590-0812</t>
  </si>
  <si>
    <t>堺市霞ｹ丘町4-3-30</t>
  </si>
  <si>
    <t>賢明　　</t>
  </si>
  <si>
    <t>27041</t>
  </si>
  <si>
    <t>40441</t>
  </si>
  <si>
    <t>賢明学院中学校</t>
  </si>
  <si>
    <t>27051</t>
  </si>
  <si>
    <t>40451</t>
  </si>
  <si>
    <t>賢明学院小学校</t>
  </si>
  <si>
    <t>072(241)2657</t>
  </si>
  <si>
    <t>072(241)5059</t>
  </si>
  <si>
    <t>28011</t>
  </si>
  <si>
    <t>1028011</t>
  </si>
  <si>
    <t>280</t>
  </si>
  <si>
    <t>ｺｳｺｸ</t>
  </si>
  <si>
    <t>興國高等学校</t>
  </si>
  <si>
    <t>興國学園</t>
  </si>
  <si>
    <t>06(6779)8151</t>
  </si>
  <si>
    <t>06(6779)8174</t>
  </si>
  <si>
    <t>543-0045</t>
  </si>
  <si>
    <t>天王寺区寺田町1-4-26</t>
  </si>
  <si>
    <t>興国　　</t>
  </si>
  <si>
    <t>88031</t>
  </si>
  <si>
    <t>1088031</t>
  </si>
  <si>
    <t>880</t>
  </si>
  <si>
    <t>ｺｳｽﾞ</t>
  </si>
  <si>
    <t>神須学園高等学校</t>
  </si>
  <si>
    <t>神須学園</t>
  </si>
  <si>
    <t>072(427)7600</t>
  </si>
  <si>
    <t>072(428)3300</t>
  </si>
  <si>
    <t>596-0833</t>
  </si>
  <si>
    <t>岸和田市神須屋町413</t>
  </si>
  <si>
    <t>神須</t>
  </si>
  <si>
    <t>16011</t>
  </si>
  <si>
    <t>1016011</t>
  </si>
  <si>
    <t>160</t>
  </si>
  <si>
    <t>ｺｳﾌﾞﾝｶﾞｸｴﾝ</t>
  </si>
  <si>
    <t>好文学園女子高等学校</t>
  </si>
  <si>
    <t>好文学園</t>
  </si>
  <si>
    <t>06(6472)2281</t>
  </si>
  <si>
    <t>06(6472)2365</t>
  </si>
  <si>
    <t>555-0013</t>
  </si>
  <si>
    <t>西淀川区千舟3-8-22</t>
  </si>
  <si>
    <t>113</t>
  </si>
  <si>
    <t>13031</t>
  </si>
  <si>
    <t>1013031</t>
  </si>
  <si>
    <t>130</t>
  </si>
  <si>
    <t>ｺｳﾖｳﾀﾞｲ</t>
  </si>
  <si>
    <t>向陽台高等学校</t>
  </si>
  <si>
    <t>早稲田大阪学園</t>
  </si>
  <si>
    <t>0726(43)6365</t>
  </si>
  <si>
    <t>0726(43)0455</t>
  </si>
  <si>
    <t>567-0051</t>
  </si>
  <si>
    <t>茨木市宿久庄7-20-1</t>
  </si>
  <si>
    <t>向陽台　</t>
  </si>
  <si>
    <t>1042011</t>
  </si>
  <si>
    <t>420</t>
  </si>
  <si>
    <t>ｺｳﾘﾇｳﾞｪｰﾙｶﾞｸｲﾝ</t>
  </si>
  <si>
    <t>香里ヌヴェール学院高等学校</t>
  </si>
  <si>
    <t>聖母女学院</t>
  </si>
  <si>
    <t>072(831)1381</t>
  </si>
  <si>
    <t>072(831)5610</t>
  </si>
  <si>
    <t>572-8531</t>
  </si>
  <si>
    <t>寝屋川市美井町18-10</t>
  </si>
  <si>
    <t>215</t>
  </si>
  <si>
    <t>聖母　　</t>
  </si>
  <si>
    <t>1042041</t>
  </si>
  <si>
    <t>香里ヌヴェール学院中学校</t>
  </si>
  <si>
    <t>1042051</t>
  </si>
  <si>
    <t>香里ヌヴェール学院小学校</t>
  </si>
  <si>
    <t>072(831)8451</t>
  </si>
  <si>
    <t>61011</t>
  </si>
  <si>
    <t>1061011</t>
  </si>
  <si>
    <t>610</t>
  </si>
  <si>
    <t>ｺﾝｺｳｵｵｻｶ</t>
  </si>
  <si>
    <t>金光大阪高等学校</t>
  </si>
  <si>
    <t>関西金光学園</t>
  </si>
  <si>
    <t>0726(69)5211</t>
  </si>
  <si>
    <t>0726(69)5214</t>
  </si>
  <si>
    <t>569-8575</t>
  </si>
  <si>
    <t>高槻市東上牧1-3-1</t>
  </si>
  <si>
    <t>金光大阪</t>
  </si>
  <si>
    <t>61041</t>
  </si>
  <si>
    <t>1061041</t>
  </si>
  <si>
    <t>金光大阪中学校</t>
  </si>
  <si>
    <t>78011</t>
  </si>
  <si>
    <t>1078011</t>
  </si>
  <si>
    <t>780</t>
  </si>
  <si>
    <t>金剛学園</t>
  </si>
  <si>
    <t>06(6661)2898</t>
  </si>
  <si>
    <t>06(6658)5328</t>
  </si>
  <si>
    <t>557-0033</t>
  </si>
  <si>
    <t>西成区梅南2-5-20</t>
  </si>
  <si>
    <t>122</t>
  </si>
  <si>
    <t>金剛　　</t>
  </si>
  <si>
    <t>78041</t>
  </si>
  <si>
    <t>1078041</t>
  </si>
  <si>
    <t>78051</t>
  </si>
  <si>
    <t>1078051</t>
  </si>
  <si>
    <t>61012</t>
  </si>
  <si>
    <t>1061012</t>
  </si>
  <si>
    <t>ｺﾝｺｳﾄｳｲﾝ</t>
  </si>
  <si>
    <t>金光藤蔭高等学校</t>
  </si>
  <si>
    <t>06(6751)2461</t>
  </si>
  <si>
    <t>06(6751)2470</t>
  </si>
  <si>
    <t>544-0003</t>
  </si>
  <si>
    <t>生野区小路東4-1-26</t>
  </si>
  <si>
    <t>金光藤蔭</t>
  </si>
  <si>
    <t>61013</t>
  </si>
  <si>
    <t>1061013</t>
  </si>
  <si>
    <t>ｺﾝｺｳﾔｵ</t>
  </si>
  <si>
    <t>金光八尾高等学校</t>
  </si>
  <si>
    <t>0729(22)9162</t>
  </si>
  <si>
    <t>0729(22)4496</t>
  </si>
  <si>
    <t>581-0022</t>
  </si>
  <si>
    <t>八尾市柏村町1-63</t>
  </si>
  <si>
    <t>212</t>
  </si>
  <si>
    <t>金光八尾</t>
  </si>
  <si>
    <t>61043</t>
  </si>
  <si>
    <t>1061043</t>
  </si>
  <si>
    <t>金光八尾中学校</t>
  </si>
  <si>
    <t>01012</t>
  </si>
  <si>
    <t>1001012</t>
  </si>
  <si>
    <t>ｻｶｲﾘﾍﾞﾗﾙ</t>
  </si>
  <si>
    <t>堺リベラル高等学校</t>
  </si>
  <si>
    <t>072(238)8188</t>
  </si>
  <si>
    <t>072(238)8187</t>
  </si>
  <si>
    <t>堺リベラル　</t>
  </si>
  <si>
    <t>01041</t>
  </si>
  <si>
    <t>1001041</t>
  </si>
  <si>
    <t>堺リベラル中学校</t>
  </si>
  <si>
    <t>31043</t>
  </si>
  <si>
    <t>1031043</t>
  </si>
  <si>
    <t>310</t>
  </si>
  <si>
    <t>ｼｶﾞﾝﾉｳｼﾞﾋｶﾞｼ</t>
    <phoneticPr fontId="21"/>
  </si>
  <si>
    <t>四天王寺東中学校</t>
  </si>
  <si>
    <t>四天王寺学園</t>
  </si>
  <si>
    <t>072(937)2855</t>
  </si>
  <si>
    <t>072(937)2877</t>
  </si>
  <si>
    <t>583-0026</t>
  </si>
  <si>
    <t>藤井寺市春日丘３丁目１－７８</t>
  </si>
  <si>
    <t>四天王寺</t>
  </si>
  <si>
    <t>30011</t>
  </si>
  <si>
    <t>42811</t>
  </si>
  <si>
    <t>300</t>
  </si>
  <si>
    <t>ｼｼﾞﾖｳﾅﾜﾃｶﾞｸｴﾝ</t>
  </si>
  <si>
    <t>四條畷学園高等学校</t>
  </si>
  <si>
    <t>四條畷学園</t>
  </si>
  <si>
    <t>072(876)1321</t>
  </si>
  <si>
    <t>072(876)4515</t>
  </si>
  <si>
    <t>574-0001</t>
  </si>
  <si>
    <t>大東市学園町6-45</t>
  </si>
  <si>
    <t>四條畷　</t>
  </si>
  <si>
    <t>30041</t>
  </si>
  <si>
    <t>42841</t>
  </si>
  <si>
    <t>四條畷学園中学校</t>
  </si>
  <si>
    <t>072(879)7232</t>
  </si>
  <si>
    <t>30051</t>
  </si>
  <si>
    <t>42851</t>
  </si>
  <si>
    <t>四條畷学園小学校</t>
  </si>
  <si>
    <t>31011</t>
  </si>
  <si>
    <t>1031011</t>
  </si>
  <si>
    <t>ｼﾃﾝﾉｳｼﾞ</t>
  </si>
  <si>
    <t>四天王寺高等学校</t>
  </si>
  <si>
    <t>06(6772)6201</t>
  </si>
  <si>
    <t>06(6773)4113</t>
  </si>
  <si>
    <t>543-0051</t>
  </si>
  <si>
    <t>天王寺区四天王寺1-11-73</t>
  </si>
  <si>
    <t>31041</t>
  </si>
  <si>
    <t>1031041</t>
  </si>
  <si>
    <t>四天王寺中学校</t>
  </si>
  <si>
    <t>31051</t>
  </si>
  <si>
    <t>1031051</t>
  </si>
  <si>
    <t>ｼﾃﾝﾉｳｼﾞ</t>
    <phoneticPr fontId="21"/>
  </si>
  <si>
    <t>四天王寺小学校</t>
  </si>
  <si>
    <t>072(937)4811</t>
  </si>
  <si>
    <t>藤井寺市春日丘3-1-78</t>
  </si>
  <si>
    <t>31013</t>
  </si>
  <si>
    <t>1031013</t>
  </si>
  <si>
    <t>ｼﾃﾝﾉｳｼﾞﾋｶﾞｼ</t>
    <phoneticPr fontId="21"/>
  </si>
  <si>
    <t>四天王寺東高等学校</t>
  </si>
  <si>
    <t>藤井寺市春日丘３－１－７８</t>
  </si>
  <si>
    <t>84031</t>
  </si>
  <si>
    <t>13231</t>
  </si>
  <si>
    <t>840</t>
  </si>
  <si>
    <t>ｼﾕｳｵｳ</t>
  </si>
  <si>
    <t>秋桜高等学校</t>
  </si>
  <si>
    <t>山椿学園</t>
  </si>
  <si>
    <t>0724（32）6007</t>
  </si>
  <si>
    <t>0724（32）1996</t>
  </si>
  <si>
    <t>597-0083</t>
  </si>
  <si>
    <t>貝塚市加治北作10-1</t>
  </si>
  <si>
    <t>秋桜</t>
  </si>
  <si>
    <t>32011</t>
  </si>
  <si>
    <t>43011</t>
  </si>
  <si>
    <t>320</t>
  </si>
  <si>
    <t>ｼﾖｳｲﾝ</t>
  </si>
  <si>
    <t>樟蔭高等学校</t>
  </si>
  <si>
    <t>樟蔭学園</t>
  </si>
  <si>
    <t>06(6723)8185</t>
  </si>
  <si>
    <t>06(6723)8881</t>
  </si>
  <si>
    <t>577-8550</t>
  </si>
  <si>
    <t>東大阪市菱屋西4-2-26</t>
  </si>
  <si>
    <t>樟蔭　　</t>
  </si>
  <si>
    <t>32041</t>
  </si>
  <si>
    <t>43041</t>
  </si>
  <si>
    <t>樟蔭中学校</t>
  </si>
  <si>
    <t>05011</t>
  </si>
  <si>
    <t>1005011</t>
  </si>
  <si>
    <t>050</t>
  </si>
  <si>
    <t>ｼﾞﾖｳｼﾖｳｶﾞｸｴﾝ</t>
    <phoneticPr fontId="21"/>
  </si>
  <si>
    <t>常翔学園高等学校</t>
  </si>
  <si>
    <t>常翔学園</t>
  </si>
  <si>
    <t>06(6954)4435</t>
  </si>
  <si>
    <t>06(6953)9497</t>
  </si>
  <si>
    <t>535-8585</t>
  </si>
  <si>
    <t>旭区大宮5-16-1</t>
  </si>
  <si>
    <t>117</t>
  </si>
  <si>
    <t>常翔</t>
  </si>
  <si>
    <t>05041</t>
  </si>
  <si>
    <t>1005041</t>
  </si>
  <si>
    <t>常翔学園中学校</t>
  </si>
  <si>
    <t>05012</t>
  </si>
  <si>
    <t>1005012</t>
  </si>
  <si>
    <t>ｼﾞﾖｳｼﾖｳｹｲｺｳｶﾞｸｴﾝ</t>
    <phoneticPr fontId="21"/>
  </si>
  <si>
    <t>常翔啓光学園高等学校</t>
  </si>
  <si>
    <t>072(848)0521</t>
  </si>
  <si>
    <t>072(848)2969</t>
  </si>
  <si>
    <t>573-1197</t>
  </si>
  <si>
    <t>枚方市禁野本町1-13-21</t>
  </si>
  <si>
    <t>05042</t>
  </si>
  <si>
    <t>1005042</t>
  </si>
  <si>
    <t>常翔啓光学園中学校</t>
  </si>
  <si>
    <t>34011</t>
  </si>
  <si>
    <t>40211</t>
  </si>
  <si>
    <t>340</t>
  </si>
  <si>
    <t>ｼﾞﾖｳｾｲｶﾞｸｴﾝ</t>
  </si>
  <si>
    <t>城星学園高等学校</t>
  </si>
  <si>
    <t>城星学園</t>
  </si>
  <si>
    <t>06(6941)5977</t>
  </si>
  <si>
    <t>06(6944)2662</t>
  </si>
  <si>
    <t>中央区玉造2-23-26</t>
  </si>
  <si>
    <t>城星　　</t>
  </si>
  <si>
    <t>34041</t>
  </si>
  <si>
    <t>40241</t>
  </si>
  <si>
    <t>城星学園中学校</t>
  </si>
  <si>
    <t>34051</t>
  </si>
  <si>
    <t>40251</t>
  </si>
  <si>
    <t>城星学園小学校</t>
  </si>
  <si>
    <t>35011</t>
  </si>
  <si>
    <t>41711</t>
  </si>
  <si>
    <t>350</t>
  </si>
  <si>
    <t>ｼﾞﾖｳﾅﾝｶﾞｸｴﾝ</t>
  </si>
  <si>
    <t>城南学園高等学校</t>
  </si>
  <si>
    <t>城南学園</t>
  </si>
  <si>
    <t>06(6702)9781</t>
  </si>
  <si>
    <t>06(6704)5622</t>
  </si>
  <si>
    <t>546-0021</t>
  </si>
  <si>
    <t>東住吉区照ｹ丘矢田2-14-10</t>
  </si>
  <si>
    <t>121</t>
  </si>
  <si>
    <t>城南　　</t>
  </si>
  <si>
    <t>35041</t>
  </si>
  <si>
    <t>41741</t>
  </si>
  <si>
    <t>城南学園中学校</t>
  </si>
  <si>
    <t>06(6702)9766</t>
  </si>
  <si>
    <t>06(6702)9866</t>
  </si>
  <si>
    <t>35051</t>
  </si>
  <si>
    <t>41751</t>
  </si>
  <si>
    <t>城南学園小学校</t>
  </si>
  <si>
    <t>06(6702)5007</t>
  </si>
  <si>
    <t>06(6702)5330</t>
  </si>
  <si>
    <t>76011</t>
  </si>
  <si>
    <t>1076011</t>
  </si>
  <si>
    <t>760</t>
  </si>
  <si>
    <t>ｼﾖｳﾖｳ</t>
    <phoneticPr fontId="21"/>
  </si>
  <si>
    <t>昇陽高等学校</t>
  </si>
  <si>
    <t>淀之水学院</t>
  </si>
  <si>
    <t>06(6461)0091</t>
  </si>
  <si>
    <t>06(6465)0336</t>
  </si>
  <si>
    <t>554-0011</t>
  </si>
  <si>
    <t>此花区朝日1-1-9</t>
  </si>
  <si>
    <t>104</t>
  </si>
  <si>
    <t>淀之水　</t>
  </si>
  <si>
    <t>76041</t>
  </si>
  <si>
    <t>1076041</t>
  </si>
  <si>
    <t>昇陽中学校</t>
  </si>
  <si>
    <t>淀之水昇陽　</t>
  </si>
  <si>
    <t>370</t>
  </si>
  <si>
    <t>ｾｲｶ</t>
  </si>
  <si>
    <t>精華高等学校</t>
  </si>
  <si>
    <t>精華学園</t>
  </si>
  <si>
    <t>072(234)3391</t>
  </si>
  <si>
    <t>072(234)3399</t>
  </si>
  <si>
    <t>599-8425</t>
  </si>
  <si>
    <t>堺市中区辻之1517</t>
  </si>
  <si>
    <t>精華　　</t>
  </si>
  <si>
    <t>39011</t>
  </si>
  <si>
    <t>40911</t>
  </si>
  <si>
    <t>390</t>
  </si>
  <si>
    <t>ｾｲｷﾖｳｶﾞｸｴﾝ</t>
  </si>
  <si>
    <t>清教学園高等学校</t>
  </si>
  <si>
    <t>清教学園</t>
  </si>
  <si>
    <t>0721(62)6828</t>
  </si>
  <si>
    <t>0721(63)5048</t>
  </si>
  <si>
    <t>586-8585</t>
  </si>
  <si>
    <t>河内長野市末広町623</t>
  </si>
  <si>
    <t>清教　　</t>
  </si>
  <si>
    <t>39041</t>
  </si>
  <si>
    <t>40941</t>
  </si>
  <si>
    <t>清教学園中学校</t>
  </si>
  <si>
    <t>59011</t>
  </si>
  <si>
    <t>1059011</t>
  </si>
  <si>
    <t>590</t>
  </si>
  <si>
    <t>ｾｲｼﾖｳ</t>
  </si>
  <si>
    <t>星翔高等学校</t>
  </si>
  <si>
    <t>浪工学園</t>
  </si>
  <si>
    <t>06(6381)0220</t>
  </si>
  <si>
    <t>06(6383)4822</t>
  </si>
  <si>
    <t>566-0022</t>
  </si>
  <si>
    <t>摂津市三島3-5-36</t>
  </si>
  <si>
    <t>星翔　　</t>
  </si>
  <si>
    <t>40011</t>
  </si>
  <si>
    <t>1040011</t>
  </si>
  <si>
    <t>400</t>
  </si>
  <si>
    <t>ｾｲﾌｳ</t>
  </si>
  <si>
    <t>清風高等学校</t>
  </si>
  <si>
    <t>清風学園</t>
  </si>
  <si>
    <t>06(6771)5757</t>
  </si>
  <si>
    <t>06(6773)3615</t>
  </si>
  <si>
    <t>543-0031</t>
  </si>
  <si>
    <t>天王寺区石ｹ辻町12-16</t>
  </si>
  <si>
    <t>清風　　</t>
  </si>
  <si>
    <t>40041</t>
  </si>
  <si>
    <t>1040041</t>
  </si>
  <si>
    <t>清風中学校</t>
  </si>
  <si>
    <t>41011</t>
  </si>
  <si>
    <t>1041011</t>
  </si>
  <si>
    <t>410</t>
  </si>
  <si>
    <t>ｾｲﾌｳﾅﾝｶｲ</t>
  </si>
  <si>
    <t>清風南海高等学校</t>
  </si>
  <si>
    <t>清風南海学園</t>
  </si>
  <si>
    <t>072(261)7761</t>
  </si>
  <si>
    <t>072(265)1762</t>
  </si>
  <si>
    <t>592-0014</t>
  </si>
  <si>
    <t>高石市綾園5-7-64</t>
  </si>
  <si>
    <t>225</t>
  </si>
  <si>
    <t>清風南海</t>
  </si>
  <si>
    <t>41041</t>
  </si>
  <si>
    <t>1041041</t>
  </si>
  <si>
    <t>清風南海中学校</t>
  </si>
  <si>
    <t>36011</t>
  </si>
  <si>
    <t>1036011</t>
  </si>
  <si>
    <t>360</t>
  </si>
  <si>
    <t>ｾｲﾒｲｶﾞｸｲﾝ</t>
  </si>
  <si>
    <t>清明学院高等学校</t>
  </si>
  <si>
    <t>住吉学園</t>
  </si>
  <si>
    <t>06(6673)8181</t>
  </si>
  <si>
    <t>06(6675)6816</t>
  </si>
  <si>
    <t>558-0043</t>
  </si>
  <si>
    <t>住吉区墨江2-4-4</t>
  </si>
  <si>
    <t>清明　　</t>
  </si>
  <si>
    <t>45011</t>
  </si>
  <si>
    <t>40711</t>
  </si>
  <si>
    <t>450</t>
  </si>
  <si>
    <t>ｾﾝｼﾝ</t>
  </si>
  <si>
    <t>宣真高等学校</t>
  </si>
  <si>
    <t>宣真学園</t>
  </si>
  <si>
    <t>0727(61)8801</t>
  </si>
  <si>
    <t>0727(62)2660</t>
  </si>
  <si>
    <t>563-0038</t>
  </si>
  <si>
    <t>池田市荘園2-3-12</t>
  </si>
  <si>
    <t>204</t>
  </si>
  <si>
    <t>宣真　　</t>
  </si>
  <si>
    <t>46011</t>
  </si>
  <si>
    <t>1046011</t>
  </si>
  <si>
    <t>460</t>
  </si>
  <si>
    <t>ｿｳｱｲ</t>
  </si>
  <si>
    <t>相愛高等学校</t>
  </si>
  <si>
    <t>相愛学園</t>
  </si>
  <si>
    <t>06(6262)0621</t>
  </si>
  <si>
    <t>06(6262)0534</t>
  </si>
  <si>
    <t>541-0053</t>
  </si>
  <si>
    <t>中央区本町4-1-23</t>
  </si>
  <si>
    <t>相愛　　</t>
  </si>
  <si>
    <t>46041</t>
  </si>
  <si>
    <t>1046041</t>
  </si>
  <si>
    <t>相愛中学校</t>
  </si>
  <si>
    <t>07011</t>
  </si>
  <si>
    <t>1007011</t>
  </si>
  <si>
    <t>070</t>
  </si>
  <si>
    <t>ﾀﾞｲｼﾖｳｶﾞｸｴﾝ</t>
  </si>
  <si>
    <t>大商学園高等学校</t>
  </si>
  <si>
    <t>大商学園</t>
  </si>
  <si>
    <t>06(6862)5223</t>
  </si>
  <si>
    <t>06(6862)5570</t>
  </si>
  <si>
    <t>561-0846</t>
  </si>
  <si>
    <t>豊中市利倉東1-2-1</t>
  </si>
  <si>
    <t>203</t>
  </si>
  <si>
    <t>56011</t>
  </si>
  <si>
    <t>40111</t>
  </si>
  <si>
    <t>560</t>
  </si>
  <si>
    <t>ﾀｲｾｲｶﾞｸｲﾝﾀﾞｲｶﾞｸ</t>
    <phoneticPr fontId="21"/>
  </si>
  <si>
    <t>太成学院大学高等学校</t>
  </si>
  <si>
    <t>天満学園</t>
  </si>
  <si>
    <t>072(871)1921</t>
  </si>
  <si>
    <t>072(875)0780</t>
  </si>
  <si>
    <t>574-0044</t>
  </si>
  <si>
    <t>大東市諸福7-2-23</t>
  </si>
  <si>
    <t>太成　　</t>
  </si>
  <si>
    <t>48011</t>
  </si>
  <si>
    <t>1048011</t>
  </si>
  <si>
    <t>480</t>
  </si>
  <si>
    <t>ﾀｶﾂｷ</t>
  </si>
  <si>
    <t>高槻高等学校</t>
  </si>
  <si>
    <t>大阪医科薬科大学</t>
  </si>
  <si>
    <t>0726(71)0001</t>
  </si>
  <si>
    <t>0726(71)0081</t>
  </si>
  <si>
    <t>569-8505</t>
  </si>
  <si>
    <t>高槻市沢良木町2-5</t>
  </si>
  <si>
    <t>高槻　　</t>
  </si>
  <si>
    <t>48041</t>
  </si>
  <si>
    <t>1048041</t>
  </si>
  <si>
    <t>高槻中学校</t>
  </si>
  <si>
    <t>55051</t>
  </si>
  <si>
    <t>41551</t>
  </si>
  <si>
    <t>550</t>
  </si>
  <si>
    <t>ﾃｽﾞｶﾔﾏｶﾞｸｲﾝ</t>
  </si>
  <si>
    <t>帝塚山学院小学校</t>
  </si>
  <si>
    <t>帝塚山学院</t>
  </si>
  <si>
    <t>06(6672)1151</t>
  </si>
  <si>
    <t>06(6672)3290</t>
  </si>
  <si>
    <t>558-0053</t>
  </si>
  <si>
    <t>住吉区帝塚山中3-10-51</t>
  </si>
  <si>
    <t>帝塚山　</t>
  </si>
  <si>
    <t>55042</t>
  </si>
  <si>
    <t>41542</t>
  </si>
  <si>
    <t>ﾃｽﾞｶﾔﾏｶﾞﾏｲﾝｲｽﾞﾐｶﾞｵｶ</t>
  </si>
  <si>
    <r>
      <t>帝塚山学院泉</t>
    </r>
    <r>
      <rPr>
        <sz val="11"/>
        <color rgb="FFFF0000"/>
        <rFont val="ＭＳ Ｐゴシック"/>
        <family val="3"/>
        <charset val="128"/>
        <scheme val="minor"/>
      </rPr>
      <t>ヶ</t>
    </r>
    <r>
      <rPr>
        <sz val="11"/>
        <color theme="1"/>
        <rFont val="ＭＳ Ｐゴシック"/>
        <family val="2"/>
        <charset val="128"/>
        <scheme val="minor"/>
      </rPr>
      <t>丘中学校</t>
    </r>
    <phoneticPr fontId="21"/>
  </si>
  <si>
    <t>072(293)1221</t>
  </si>
  <si>
    <t>072(292)2134</t>
  </si>
  <si>
    <t>590-0113</t>
  </si>
  <si>
    <t>堺市晴美台4-2-1</t>
  </si>
  <si>
    <t>帝塚泉丘</t>
  </si>
  <si>
    <t>55011</t>
  </si>
  <si>
    <t>41511</t>
  </si>
  <si>
    <t>ﾃﾂﾞｶﾔﾏｶﾞｸｲﾝ</t>
  </si>
  <si>
    <t>帝塚山学院高等学校</t>
  </si>
  <si>
    <t>55041</t>
  </si>
  <si>
    <t>41541</t>
  </si>
  <si>
    <t>帝塚山学院中学校</t>
  </si>
  <si>
    <t>06(6672)1152</t>
  </si>
  <si>
    <t>06(6672)1155</t>
  </si>
  <si>
    <t>55012</t>
  </si>
  <si>
    <t>41512</t>
  </si>
  <si>
    <t>ﾃﾂﾞｶﾔﾏｶﾞｸｲﾝｲｽﾞﾐｶﾞｵｶ</t>
  </si>
  <si>
    <r>
      <t>帝塚山学院泉</t>
    </r>
    <r>
      <rPr>
        <sz val="11"/>
        <color rgb="FFFF0000"/>
        <rFont val="ＭＳ Ｐゴシック"/>
        <family val="3"/>
        <charset val="128"/>
        <scheme val="minor"/>
      </rPr>
      <t>ヶ</t>
    </r>
    <r>
      <rPr>
        <sz val="11"/>
        <color theme="1"/>
        <rFont val="ＭＳ Ｐゴシック"/>
        <family val="2"/>
        <charset val="128"/>
        <scheme val="minor"/>
      </rPr>
      <t>丘高等学校</t>
    </r>
    <phoneticPr fontId="21"/>
  </si>
  <si>
    <t>82031</t>
  </si>
  <si>
    <t>1082031</t>
  </si>
  <si>
    <t>820</t>
  </si>
  <si>
    <t>ﾃﾝﾉｳｼﾞｶﾞｯｶﾝ</t>
  </si>
  <si>
    <t>天王寺学館高等学校</t>
  </si>
  <si>
    <t>天王寺学館</t>
  </si>
  <si>
    <t>06（6621）1860</t>
  </si>
  <si>
    <t>06（6621）2003</t>
  </si>
  <si>
    <t>545-0053</t>
  </si>
  <si>
    <t>阿倍野区松崎町2-9-36</t>
  </si>
  <si>
    <t>57011</t>
  </si>
  <si>
    <t>1057011</t>
  </si>
  <si>
    <t>570</t>
  </si>
  <si>
    <t>ﾄｳｶｲﾀﾞｲｶﾞｸﾌｿﾞｸｵｵｻｶｷﾞﾖｳｾｲ</t>
    <phoneticPr fontId="21"/>
  </si>
  <si>
    <t>東海大学付属大阪仰星高等学校</t>
  </si>
  <si>
    <t>東海大学</t>
  </si>
  <si>
    <t>072(849)7211</t>
  </si>
  <si>
    <t>072(849)0246</t>
  </si>
  <si>
    <t>573-0018</t>
  </si>
  <si>
    <t>枚方市桜丘町60-1</t>
  </si>
  <si>
    <t>東海仰星</t>
  </si>
  <si>
    <t>57041</t>
  </si>
  <si>
    <t>1057041</t>
  </si>
  <si>
    <t>東海大学付属大阪仰星高等学校中等部</t>
  </si>
  <si>
    <t>58041</t>
  </si>
  <si>
    <t>1058041</t>
  </si>
  <si>
    <t>580</t>
  </si>
  <si>
    <t>ﾄﾞｳｼｼﾔｺｳﾘ</t>
  </si>
  <si>
    <t>同志社香里中学校</t>
  </si>
  <si>
    <t>同志社</t>
  </si>
  <si>
    <t>072(831)0285</t>
  </si>
  <si>
    <t>072(834)3750</t>
  </si>
  <si>
    <t>572-8585</t>
  </si>
  <si>
    <t>寝屋川市三井南町15-1</t>
  </si>
  <si>
    <t>同志社　</t>
  </si>
  <si>
    <t>58011</t>
  </si>
  <si>
    <t>1058011</t>
  </si>
  <si>
    <t>ﾄﾞｳｼｼﾔｺｵﾘ</t>
  </si>
  <si>
    <t>同志社香里高等学校</t>
  </si>
  <si>
    <t>89031</t>
  </si>
  <si>
    <t>1089031</t>
  </si>
  <si>
    <t>890</t>
  </si>
  <si>
    <t>ﾄｳﾎｳ</t>
  </si>
  <si>
    <t>東朋学園高等学校</t>
  </si>
  <si>
    <t>岡崎学園</t>
  </si>
  <si>
    <t>東朋</t>
  </si>
  <si>
    <t>81031</t>
  </si>
  <si>
    <t>1081031</t>
  </si>
  <si>
    <t>810</t>
  </si>
  <si>
    <t>ﾅｶﾞｵﾀﾞﾆ</t>
  </si>
  <si>
    <t>長尾谷高等学校</t>
  </si>
  <si>
    <t>東洋学園</t>
  </si>
  <si>
    <t>072(850)9111</t>
  </si>
  <si>
    <t>072(850)6116</t>
  </si>
  <si>
    <t>573-0163</t>
  </si>
  <si>
    <t>枚方市長尾元町2－29－27</t>
  </si>
  <si>
    <t>長尾谷　</t>
  </si>
  <si>
    <t>60011</t>
  </si>
  <si>
    <t>1060011</t>
  </si>
  <si>
    <t>600</t>
  </si>
  <si>
    <t>ﾅﾆﾜ</t>
  </si>
  <si>
    <t>浪速高等学校</t>
  </si>
  <si>
    <t>浪速学院</t>
  </si>
  <si>
    <t>06(6693)4031</t>
  </si>
  <si>
    <t>06(6693)6511</t>
  </si>
  <si>
    <t>558-0023</t>
  </si>
  <si>
    <t>住吉区山之内2-13-57</t>
  </si>
  <si>
    <t>浪速　　</t>
  </si>
  <si>
    <t>60041</t>
  </si>
  <si>
    <t>1060041</t>
  </si>
  <si>
    <t>浪速中学校</t>
  </si>
  <si>
    <t>65011</t>
  </si>
  <si>
    <t>41811</t>
  </si>
  <si>
    <t>650</t>
  </si>
  <si>
    <t>ﾊﾞｲｶ</t>
  </si>
  <si>
    <t>梅花高等学校</t>
  </si>
  <si>
    <t>梅花学園</t>
  </si>
  <si>
    <t>06(6852)0001</t>
  </si>
  <si>
    <t>06(6852)0151</t>
  </si>
  <si>
    <t>560-0011</t>
  </si>
  <si>
    <t>豊中市上野西1-5-30</t>
  </si>
  <si>
    <t>梅花　　</t>
  </si>
  <si>
    <t>65041</t>
  </si>
  <si>
    <t>41841</t>
  </si>
  <si>
    <t>梅花中学校</t>
  </si>
  <si>
    <t>64011</t>
  </si>
  <si>
    <t>1064011</t>
  </si>
  <si>
    <t>640</t>
  </si>
  <si>
    <t>ﾊｺﾞﾛﾓｶﾞｸｴﾝ</t>
  </si>
  <si>
    <t>羽衣学園高等学校</t>
  </si>
  <si>
    <t>羽衣学園</t>
  </si>
  <si>
    <t>072(265)7561</t>
  </si>
  <si>
    <t>072(262)3385</t>
  </si>
  <si>
    <t>592-0003</t>
  </si>
  <si>
    <t>高石市東羽衣1-11-57</t>
  </si>
  <si>
    <t>羽衣　　</t>
  </si>
  <si>
    <t>64041</t>
  </si>
  <si>
    <t>1064041</t>
  </si>
  <si>
    <t>羽衣学園中学校</t>
  </si>
  <si>
    <t>15051</t>
  </si>
  <si>
    <t>41051</t>
  </si>
  <si>
    <t>150</t>
  </si>
  <si>
    <t>ﾊﾂｼﾊﾞｶﾞｸｴﾝ</t>
    <phoneticPr fontId="21"/>
  </si>
  <si>
    <t>はつしば学園小学校</t>
  </si>
  <si>
    <t>大阪初芝学園</t>
  </si>
  <si>
    <t>072(235)6300</t>
  </si>
  <si>
    <t>072(235)6302</t>
  </si>
  <si>
    <t>599-8125</t>
  </si>
  <si>
    <t>堺市西野194－1</t>
  </si>
  <si>
    <t>初芝　　</t>
  </si>
  <si>
    <t>15012</t>
  </si>
  <si>
    <t>41012</t>
  </si>
  <si>
    <t>ﾊﾂｼﾊﾞﾄﾝﾀﾞﾊﾞﾔｼ</t>
  </si>
  <si>
    <t>初芝富田林高等学校</t>
  </si>
  <si>
    <t>0721(34)1010</t>
  </si>
  <si>
    <t>0721(34)1090</t>
  </si>
  <si>
    <t>584-0058</t>
  </si>
  <si>
    <t>富田林市彼方1801</t>
  </si>
  <si>
    <t>214</t>
  </si>
  <si>
    <t>初芝富田</t>
  </si>
  <si>
    <t>15042</t>
  </si>
  <si>
    <t>41042</t>
  </si>
  <si>
    <t>初芝富田林中学校</t>
  </si>
  <si>
    <t>15011</t>
  </si>
  <si>
    <t>ﾊﾂｼﾊﾞﾘﾂﾒｲｶﾝ</t>
  </si>
  <si>
    <t>初芝立命館高等学校</t>
  </si>
  <si>
    <t>072(285)0128</t>
  </si>
  <si>
    <t>072(285)8405</t>
  </si>
  <si>
    <t>599-8114</t>
  </si>
  <si>
    <t>堺市日置荘西町51</t>
  </si>
  <si>
    <t>15041</t>
  </si>
  <si>
    <t>初芝立命館中学校</t>
  </si>
  <si>
    <t>072(235)6400</t>
  </si>
  <si>
    <t>072(235)6404</t>
  </si>
  <si>
    <t>堺市西野１９４－１</t>
  </si>
  <si>
    <t>51011</t>
  </si>
  <si>
    <t>1051011</t>
  </si>
  <si>
    <t>510</t>
  </si>
  <si>
    <t>ﾊﾝﾅﾝﾀﾞｲｶﾞｸ</t>
  </si>
  <si>
    <t>阪南大学高等学校</t>
  </si>
  <si>
    <t>阪南大学</t>
  </si>
  <si>
    <t>072（332）1221</t>
  </si>
  <si>
    <t>072（336）2017</t>
  </si>
  <si>
    <t>580-0022</t>
  </si>
  <si>
    <t>松原市河合2-10-65</t>
  </si>
  <si>
    <t>217</t>
  </si>
  <si>
    <t>阪南大　</t>
  </si>
  <si>
    <t>68011</t>
  </si>
  <si>
    <t>43411</t>
  </si>
  <si>
    <t>680</t>
  </si>
  <si>
    <t>ﾋﾟｰｴﾙｶﾞｸｴﾝ</t>
  </si>
  <si>
    <t>ピーエル学園高等学校</t>
  </si>
  <si>
    <t>ピーエル学園</t>
  </si>
  <si>
    <t>0721(24)5132</t>
  </si>
  <si>
    <t>0721(24)4326</t>
  </si>
  <si>
    <t>584-8555</t>
  </si>
  <si>
    <t>富田林市大字喜志2055</t>
  </si>
  <si>
    <t>ピーエル</t>
  </si>
  <si>
    <t>68041</t>
  </si>
  <si>
    <t>43441</t>
  </si>
  <si>
    <t>ピーエル学園中学校</t>
  </si>
  <si>
    <t>68051</t>
  </si>
  <si>
    <t>43451</t>
  </si>
  <si>
    <t>ピーエル学園小学校</t>
  </si>
  <si>
    <t>0721(24)5134</t>
  </si>
  <si>
    <t>0721(24)1402</t>
  </si>
  <si>
    <t>73012</t>
  </si>
  <si>
    <t>43112</t>
  </si>
  <si>
    <t>730</t>
  </si>
  <si>
    <t>ﾋｶﾞｼｵｵｻｶﾀﾞｲｶﾞｸｶｼﾜﾗ</t>
  </si>
  <si>
    <t>東大阪大学柏原高等学校</t>
  </si>
  <si>
    <t>村上学園</t>
  </si>
  <si>
    <t>0729(72)1565</t>
  </si>
  <si>
    <t>0729(71)7043</t>
  </si>
  <si>
    <t>582-8585</t>
  </si>
  <si>
    <t>柏原市本郷5-993</t>
  </si>
  <si>
    <t>柏原　　</t>
  </si>
  <si>
    <t>73011</t>
  </si>
  <si>
    <t>43111</t>
  </si>
  <si>
    <t>ﾋｶﾞｼｵｵｻｶﾀﾞｲｶﾞｸｹｲｱｲ</t>
  </si>
  <si>
    <t>東大阪大学敬愛高等学校</t>
  </si>
  <si>
    <t>06(6782)2881</t>
  </si>
  <si>
    <t>06(6782)2895</t>
  </si>
  <si>
    <t>577-8567</t>
  </si>
  <si>
    <t>東大阪市西堤学園町3-1-1</t>
  </si>
  <si>
    <t>東大阪　</t>
  </si>
  <si>
    <t>19012</t>
  </si>
  <si>
    <t>43512</t>
  </si>
  <si>
    <t>ﾋｶﾞｼｵｵﾀﾆ</t>
  </si>
  <si>
    <t>東大谷高等学校</t>
  </si>
  <si>
    <t>06(6661)0384</t>
  </si>
  <si>
    <t>06(6661)1943</t>
  </si>
  <si>
    <t>東大谷　</t>
  </si>
  <si>
    <t>69011</t>
  </si>
  <si>
    <t>1069011</t>
  </si>
  <si>
    <t>690</t>
  </si>
  <si>
    <t>ﾌﾟｰﾙｶﾞｸｲﾝ</t>
  </si>
  <si>
    <t>プール学院高等学校</t>
  </si>
  <si>
    <t>プール学院</t>
  </si>
  <si>
    <t>06(6741)7005</t>
  </si>
  <si>
    <t>06(6731)2431</t>
  </si>
  <si>
    <t>544-0033</t>
  </si>
  <si>
    <t>生野区勝山北1-19-31</t>
  </si>
  <si>
    <t>プール　</t>
  </si>
  <si>
    <t>69041</t>
  </si>
  <si>
    <t>1069041</t>
  </si>
  <si>
    <t>プール学院中学校</t>
  </si>
  <si>
    <t>(6731)2431</t>
  </si>
  <si>
    <t>70011</t>
  </si>
  <si>
    <t>40811</t>
  </si>
  <si>
    <t>700</t>
  </si>
  <si>
    <t>ﾐﾉｳｶﾞｸｴﾝ</t>
  </si>
  <si>
    <t>箕面学園高等学校</t>
  </si>
  <si>
    <t>箕面学園</t>
  </si>
  <si>
    <t>0727(23)6551</t>
  </si>
  <si>
    <t>0727(24)2188</t>
  </si>
  <si>
    <t>562-0001</t>
  </si>
  <si>
    <t>箕面市箕面7-7-31</t>
  </si>
  <si>
    <t>箕面　　</t>
  </si>
  <si>
    <t>71011</t>
  </si>
  <si>
    <t>40611</t>
  </si>
  <si>
    <t>710</t>
  </si>
  <si>
    <t>ﾐﾉｳｼﾞﾕｳｶﾞｸｴﾝ</t>
  </si>
  <si>
    <t>箕面自由学園高等学校</t>
  </si>
  <si>
    <t>箕面自由学園</t>
  </si>
  <si>
    <t>06(6852)7595</t>
  </si>
  <si>
    <t>06(6843)3764</t>
  </si>
  <si>
    <t>560-0056</t>
  </si>
  <si>
    <t>豊中市宮山町4-21-1</t>
  </si>
  <si>
    <t>箕面自由</t>
  </si>
  <si>
    <t>71041</t>
  </si>
  <si>
    <t>40641</t>
  </si>
  <si>
    <t>箕面自由学園中学校</t>
  </si>
  <si>
    <t>71051</t>
  </si>
  <si>
    <t>40651</t>
  </si>
  <si>
    <t>箕面自由学園小学校</t>
  </si>
  <si>
    <t>72011</t>
  </si>
  <si>
    <t>1072011</t>
  </si>
  <si>
    <t>720</t>
  </si>
  <si>
    <t>ﾒｲｼﾞﾖｳｶﾞｸｲﾝ</t>
  </si>
  <si>
    <t>明浄学院高等学校</t>
  </si>
  <si>
    <t>明浄学院</t>
  </si>
  <si>
    <t>06(6623)0016</t>
  </si>
  <si>
    <t>06(6627)1165</t>
  </si>
  <si>
    <t>545-0004</t>
  </si>
  <si>
    <t>阿倍野区文の里3-15-7</t>
  </si>
  <si>
    <t>明浄　　</t>
  </si>
  <si>
    <t>18011</t>
  </si>
  <si>
    <t>1018011</t>
  </si>
  <si>
    <t>180</t>
  </si>
  <si>
    <t>ﾒｲｾｲ</t>
  </si>
  <si>
    <t>明星高等学校</t>
  </si>
  <si>
    <t>大阪明星学園</t>
  </si>
  <si>
    <t>06(6761)5606</t>
  </si>
  <si>
    <t>06(6761)6720</t>
  </si>
  <si>
    <t>543-0016</t>
  </si>
  <si>
    <t>天王寺区餌差町5-44</t>
  </si>
  <si>
    <t>明星　　</t>
  </si>
  <si>
    <t>18041</t>
  </si>
  <si>
    <t>1018041</t>
  </si>
  <si>
    <t>明星中学校</t>
  </si>
  <si>
    <t>74011</t>
  </si>
  <si>
    <t>1074011</t>
  </si>
  <si>
    <t>740</t>
  </si>
  <si>
    <t>ﾓﾓﾔﾏｶﾞｸｲﾝ</t>
  </si>
  <si>
    <t>桃山学院高等学校</t>
  </si>
  <si>
    <t>桃山学院</t>
  </si>
  <si>
    <t>06(6621)1181</t>
  </si>
  <si>
    <t>06(6629)6111</t>
  </si>
  <si>
    <t>545-0011</t>
  </si>
  <si>
    <t>阿倍野区昭和町3-1-64</t>
  </si>
  <si>
    <t>桃山　　</t>
  </si>
  <si>
    <t>74041</t>
  </si>
  <si>
    <t>1074041</t>
  </si>
  <si>
    <t>桃山学院中学校</t>
  </si>
  <si>
    <t>80031</t>
  </si>
  <si>
    <t>1080031</t>
  </si>
  <si>
    <t>800</t>
  </si>
  <si>
    <t>ﾔｼﾏｶﾞｸｴﾝ</t>
  </si>
  <si>
    <t>八洲学園高等学校</t>
  </si>
  <si>
    <t>八洲学園</t>
  </si>
  <si>
    <t>072(262)8281</t>
  </si>
  <si>
    <t>072(262)8282</t>
  </si>
  <si>
    <t>593-8327</t>
  </si>
  <si>
    <t>堺市鳳中町7-225-3</t>
  </si>
  <si>
    <t>77011</t>
  </si>
  <si>
    <t>1077011</t>
  </si>
  <si>
    <t>770</t>
  </si>
  <si>
    <t>ﾘｾｲｼﾔ</t>
  </si>
  <si>
    <t>履正社高等学校</t>
  </si>
  <si>
    <t>履正社</t>
  </si>
  <si>
    <t>06(6864)0456</t>
  </si>
  <si>
    <t>06(6865)1508</t>
  </si>
  <si>
    <t>561-0874</t>
  </si>
  <si>
    <t>豊中市長興寺南4-3-19</t>
  </si>
  <si>
    <t>履正社　</t>
  </si>
  <si>
    <t>77041</t>
  </si>
  <si>
    <t>1077041</t>
  </si>
  <si>
    <t>ﾘｾｲｼﾔｶﾞｸｴﾝﾄﾖﾅｶ</t>
    <phoneticPr fontId="21"/>
  </si>
  <si>
    <t>履正社学園豊中中学校</t>
  </si>
  <si>
    <t>06(6863)7539</t>
  </si>
  <si>
    <t>06(6863)1788</t>
  </si>
  <si>
    <t>83031</t>
  </si>
  <si>
    <t>1083031</t>
  </si>
  <si>
    <t>830</t>
  </si>
  <si>
    <t>ﾜｲｴﾑｼｰｴｲ</t>
  </si>
  <si>
    <t>ＹＭＣＡ学院高等学校</t>
    <phoneticPr fontId="1"/>
  </si>
  <si>
    <t>大阪ＹＭＣＡ</t>
    <phoneticPr fontId="1"/>
  </si>
  <si>
    <t>06（6779）5690</t>
  </si>
  <si>
    <t>06（6779）1831</t>
  </si>
  <si>
    <t>天王寺区生玉寺町1－3</t>
  </si>
  <si>
    <t>YMCA学院</t>
  </si>
  <si>
    <t>13011</t>
  </si>
  <si>
    <t>1013011</t>
  </si>
  <si>
    <t>ﾜｾﾀﾞｾﾂﾘﾖｳ</t>
  </si>
  <si>
    <t>早稲田摂陵高等学校</t>
  </si>
  <si>
    <t>0726(43)6363</t>
  </si>
  <si>
    <t>0726(43)6628</t>
  </si>
  <si>
    <t>摂陵　　</t>
  </si>
  <si>
    <t>13041</t>
  </si>
  <si>
    <t>1013041</t>
  </si>
  <si>
    <t>早稲田摂陵中学校</t>
  </si>
  <si>
    <t>0726(43)6364</t>
  </si>
  <si>
    <t>27031</t>
  </si>
  <si>
    <t>40431</t>
  </si>
  <si>
    <t>賢明学院高等学校</t>
    <phoneticPr fontId="1"/>
  </si>
  <si>
    <t>87031</t>
  </si>
  <si>
    <t>1087031</t>
  </si>
  <si>
    <t>870</t>
  </si>
  <si>
    <t>ﾙﾈｻﾝｽｵｵｻｶ</t>
  </si>
  <si>
    <t>ルネサンス大阪高等学校</t>
  </si>
  <si>
    <t>ブロードメディア</t>
  </si>
  <si>
    <t>06(6373)5900</t>
  </si>
  <si>
    <t>06(6373)5901</t>
  </si>
  <si>
    <t>530-0012</t>
  </si>
  <si>
    <t>北区芝田2-9-20</t>
  </si>
  <si>
    <t>ルネ</t>
  </si>
  <si>
    <t>香ヶ丘リベルテ高等学校</t>
    <rPh sb="0" eb="1">
      <t>カオリ</t>
    </rPh>
    <rPh sb="2" eb="3">
      <t>オカ</t>
    </rPh>
    <phoneticPr fontId="3"/>
  </si>
  <si>
    <t>堺リベラル高等学校</t>
    <rPh sb="0" eb="1">
      <t>サカイ</t>
    </rPh>
    <rPh sb="5" eb="7">
      <t>コウトウ</t>
    </rPh>
    <rPh sb="7" eb="9">
      <t>ガッコウ</t>
    </rPh>
    <phoneticPr fontId="3"/>
  </si>
  <si>
    <t>大阪学院大学高等学校</t>
    <rPh sb="5" eb="6">
      <t>ガク</t>
    </rPh>
    <phoneticPr fontId="3"/>
  </si>
  <si>
    <t>常翔学園</t>
    <rPh sb="0" eb="1">
      <t>ツネ</t>
    </rPh>
    <rPh sb="1" eb="2">
      <t>カケ</t>
    </rPh>
    <rPh sb="2" eb="4">
      <t>ガクエン</t>
    </rPh>
    <phoneticPr fontId="3"/>
  </si>
  <si>
    <t>常翔学園高等学校</t>
    <rPh sb="0" eb="1">
      <t>ツネ</t>
    </rPh>
    <rPh sb="1" eb="2">
      <t>カケ</t>
    </rPh>
    <rPh sb="2" eb="4">
      <t>ガクエン</t>
    </rPh>
    <phoneticPr fontId="3"/>
  </si>
  <si>
    <t>常翔学園</t>
    <rPh sb="0" eb="1">
      <t>ツネ</t>
    </rPh>
    <rPh sb="1" eb="2">
      <t>カケ</t>
    </rPh>
    <phoneticPr fontId="3"/>
  </si>
  <si>
    <t>常翔啓光学園高等学校</t>
    <rPh sb="0" eb="1">
      <t>ツネ</t>
    </rPh>
    <rPh sb="1" eb="2">
      <t>カケ</t>
    </rPh>
    <phoneticPr fontId="3"/>
  </si>
  <si>
    <t>大阪産業大学附属高等学校</t>
    <rPh sb="3" eb="4">
      <t>ギョウ</t>
    </rPh>
    <rPh sb="5" eb="6">
      <t>ガク</t>
    </rPh>
    <phoneticPr fontId="3"/>
  </si>
  <si>
    <t>大阪信愛学院高等学校</t>
    <rPh sb="4" eb="6">
      <t>ガクイン</t>
    </rPh>
    <phoneticPr fontId="3"/>
  </si>
  <si>
    <t>大阪夕陽丘学園</t>
    <rPh sb="2" eb="5">
      <t>ユウヒガオカ</t>
    </rPh>
    <phoneticPr fontId="3"/>
  </si>
  <si>
    <t>大阪夕陽丘学園高等学校</t>
    <rPh sb="0" eb="2">
      <t>オオサカ</t>
    </rPh>
    <rPh sb="2" eb="5">
      <t>ユウヒガオカ</t>
    </rPh>
    <phoneticPr fontId="3"/>
  </si>
  <si>
    <t>大阪成蹊女子高等学校</t>
    <rPh sb="0" eb="2">
      <t>オオサカ</t>
    </rPh>
    <phoneticPr fontId="3"/>
  </si>
  <si>
    <t>大阪星光学院高等学校</t>
    <rPh sb="4" eb="6">
      <t>ガクイン</t>
    </rPh>
    <phoneticPr fontId="3"/>
  </si>
  <si>
    <t>早稲田大阪学園</t>
    <rPh sb="0" eb="3">
      <t>ワセダ</t>
    </rPh>
    <rPh sb="3" eb="5">
      <t>オオサカ</t>
    </rPh>
    <phoneticPr fontId="3"/>
  </si>
  <si>
    <t>早稲田摂陵高等学校</t>
    <rPh sb="0" eb="3">
      <t>ワセダ</t>
    </rPh>
    <phoneticPr fontId="3"/>
  </si>
  <si>
    <t>大阪電気通信大学高等学校</t>
    <rPh sb="3" eb="4">
      <t>キ</t>
    </rPh>
    <rPh sb="5" eb="6">
      <t>シン</t>
    </rPh>
    <rPh sb="7" eb="8">
      <t>ガク</t>
    </rPh>
    <phoneticPr fontId="3"/>
  </si>
  <si>
    <t>初芝立命館高等学校</t>
    <rPh sb="2" eb="5">
      <t>リツメイカン</t>
    </rPh>
    <phoneticPr fontId="3"/>
  </si>
  <si>
    <t>好文学園</t>
    <rPh sb="0" eb="1">
      <t>ス</t>
    </rPh>
    <rPh sb="1" eb="2">
      <t>ブン</t>
    </rPh>
    <phoneticPr fontId="3"/>
  </si>
  <si>
    <t>好文学園女子高等学校</t>
    <rPh sb="0" eb="1">
      <t>ス</t>
    </rPh>
    <rPh sb="1" eb="2">
      <t>ブン</t>
    </rPh>
    <rPh sb="2" eb="4">
      <t>ガクエン</t>
    </rPh>
    <rPh sb="4" eb="6">
      <t>ジョシ</t>
    </rPh>
    <phoneticPr fontId="3"/>
  </si>
  <si>
    <t>追手門学院大手前高等学校</t>
    <rPh sb="3" eb="5">
      <t>ガクイン</t>
    </rPh>
    <rPh sb="7" eb="8">
      <t>マエ</t>
    </rPh>
    <phoneticPr fontId="3"/>
  </si>
  <si>
    <t>関西大学第一高等学校</t>
    <rPh sb="1" eb="2">
      <t>ニシ</t>
    </rPh>
    <rPh sb="3" eb="4">
      <t>ガク</t>
    </rPh>
    <rPh sb="4" eb="5">
      <t>ダイ</t>
    </rPh>
    <phoneticPr fontId="3"/>
  </si>
  <si>
    <t>関西大学北陽高等学校</t>
    <rPh sb="0" eb="2">
      <t>カンサイ</t>
    </rPh>
    <rPh sb="2" eb="4">
      <t>ダイガク</t>
    </rPh>
    <phoneticPr fontId="3"/>
  </si>
  <si>
    <t>関西大学高等部</t>
    <rPh sb="0" eb="2">
      <t>カンサイ</t>
    </rPh>
    <rPh sb="2" eb="4">
      <t>ダイガク</t>
    </rPh>
    <phoneticPr fontId="3"/>
  </si>
  <si>
    <t>近畿大学附属高等学校</t>
    <rPh sb="1" eb="2">
      <t>キンキ</t>
    </rPh>
    <rPh sb="3" eb="4">
      <t>ガク</t>
    </rPh>
    <phoneticPr fontId="3"/>
  </si>
  <si>
    <t>大阪薫英女学院高等学校</t>
    <rPh sb="0" eb="2">
      <t>オオサカ</t>
    </rPh>
    <rPh sb="4" eb="7">
      <t>ジョガクイン</t>
    </rPh>
    <phoneticPr fontId="3"/>
  </si>
  <si>
    <t>大阪偕星学園</t>
    <rPh sb="0" eb="2">
      <t>オオサカ</t>
    </rPh>
    <rPh sb="2" eb="3">
      <t>カイ</t>
    </rPh>
    <rPh sb="3" eb="4">
      <t>ホシ</t>
    </rPh>
    <rPh sb="4" eb="6">
      <t>ガクエン</t>
    </rPh>
    <phoneticPr fontId="3"/>
  </si>
  <si>
    <t>大阪偕星学園高等学校</t>
    <rPh sb="2" eb="3">
      <t>カイ</t>
    </rPh>
    <rPh sb="3" eb="4">
      <t>ホシ</t>
    </rPh>
    <rPh sb="4" eb="6">
      <t>ガクエン</t>
    </rPh>
    <phoneticPr fontId="3"/>
  </si>
  <si>
    <t>四天王寺東高等学校</t>
    <rPh sb="0" eb="4">
      <t>シテンノウジ</t>
    </rPh>
    <rPh sb="4" eb="5">
      <t>ヒガシ</t>
    </rPh>
    <rPh sb="5" eb="7">
      <t>コウトウ</t>
    </rPh>
    <rPh sb="7" eb="9">
      <t>ガッコウ</t>
    </rPh>
    <phoneticPr fontId="3"/>
  </si>
  <si>
    <t>アナン学園高等学校</t>
    <rPh sb="3" eb="5">
      <t>ガクエン</t>
    </rPh>
    <phoneticPr fontId="3"/>
  </si>
  <si>
    <t>大阪学芸</t>
    <rPh sb="0" eb="2">
      <t>オオサカ</t>
    </rPh>
    <rPh sb="2" eb="4">
      <t>ガクゲイ</t>
    </rPh>
    <phoneticPr fontId="3"/>
  </si>
  <si>
    <t>香里ヌヴェール学院高等学校</t>
    <rPh sb="0" eb="1">
      <t>カオ</t>
    </rPh>
    <rPh sb="1" eb="2">
      <t>サト</t>
    </rPh>
    <rPh sb="7" eb="9">
      <t>ガクイン</t>
    </rPh>
    <rPh sb="9" eb="11">
      <t>コウトウ</t>
    </rPh>
    <rPh sb="11" eb="13">
      <t>ガッコウ</t>
    </rPh>
    <phoneticPr fontId="3"/>
  </si>
  <si>
    <t>近畿大学泉州高等学校</t>
    <rPh sb="0" eb="2">
      <t>キンキ</t>
    </rPh>
    <rPh sb="2" eb="4">
      <t>ダイガク</t>
    </rPh>
    <rPh sb="4" eb="6">
      <t>センシュウ</t>
    </rPh>
    <phoneticPr fontId="3"/>
  </si>
  <si>
    <t>大阪医科薬科大</t>
    <rPh sb="0" eb="2">
      <t>オオサカ</t>
    </rPh>
    <rPh sb="2" eb="4">
      <t>イカ</t>
    </rPh>
    <rPh sb="4" eb="7">
      <t>ヤッカダイ</t>
    </rPh>
    <phoneticPr fontId="3"/>
  </si>
  <si>
    <t>大阪商業大学高等学校</t>
    <rPh sb="3" eb="4">
      <t>ギョウ</t>
    </rPh>
    <rPh sb="5" eb="6">
      <t>ガク</t>
    </rPh>
    <phoneticPr fontId="3"/>
  </si>
  <si>
    <t>大阪緑涼高等学校</t>
    <rPh sb="2" eb="3">
      <t>ミドリ</t>
    </rPh>
    <rPh sb="3" eb="4">
      <t>スズ</t>
    </rPh>
    <rPh sb="4" eb="6">
      <t>コウトウ</t>
    </rPh>
    <phoneticPr fontId="3"/>
  </si>
  <si>
    <t>谷岡学園</t>
    <rPh sb="0" eb="2">
      <t>タニオカ</t>
    </rPh>
    <phoneticPr fontId="3"/>
  </si>
  <si>
    <t>大阪商業大学堺高等学校</t>
    <rPh sb="3" eb="4">
      <t>ギョウ</t>
    </rPh>
    <rPh sb="5" eb="6">
      <t>ガク</t>
    </rPh>
    <phoneticPr fontId="3"/>
  </si>
  <si>
    <t>あべの翔学高等学校</t>
    <rPh sb="3" eb="4">
      <t>ショウ</t>
    </rPh>
    <rPh sb="4" eb="5">
      <t>ガク</t>
    </rPh>
    <phoneticPr fontId="3"/>
  </si>
  <si>
    <t>大阪暁光高等学校</t>
    <rPh sb="0" eb="2">
      <t>オオサカ</t>
    </rPh>
    <rPh sb="2" eb="3">
      <t>アカツキ</t>
    </rPh>
    <rPh sb="3" eb="4">
      <t>ヒカリ</t>
    </rPh>
    <phoneticPr fontId="3"/>
  </si>
  <si>
    <t>大阪国際滝井高等学校</t>
    <rPh sb="0" eb="2">
      <t>オオサカ</t>
    </rPh>
    <phoneticPr fontId="3"/>
  </si>
  <si>
    <t>大阪国際大和田高等学校</t>
    <rPh sb="0" eb="2">
      <t>オオサカ</t>
    </rPh>
    <phoneticPr fontId="3"/>
  </si>
  <si>
    <t>帝塚山学院泉ヶ丘高等学校</t>
    <rPh sb="3" eb="5">
      <t>ガクイン</t>
    </rPh>
    <phoneticPr fontId="3"/>
  </si>
  <si>
    <t>太成学院大学高等学校</t>
    <rPh sb="2" eb="4">
      <t>ガクイン</t>
    </rPh>
    <rPh sb="4" eb="6">
      <t>ダイガク</t>
    </rPh>
    <phoneticPr fontId="3"/>
  </si>
  <si>
    <t>浪速学院</t>
    <rPh sb="0" eb="2">
      <t>ナニワ</t>
    </rPh>
    <phoneticPr fontId="3"/>
  </si>
  <si>
    <t>大阪体育大学浪商高等学校</t>
    <rPh sb="1" eb="2">
      <t>サカ</t>
    </rPh>
    <rPh sb="3" eb="4">
      <t>イク</t>
    </rPh>
    <rPh sb="5" eb="6">
      <t>ガク</t>
    </rPh>
    <phoneticPr fontId="3"/>
  </si>
  <si>
    <t>アサンプション国際高等学校</t>
    <rPh sb="7" eb="9">
      <t>コクサイ</t>
    </rPh>
    <rPh sb="9" eb="11">
      <t>コウトウ</t>
    </rPh>
    <phoneticPr fontId="3"/>
  </si>
  <si>
    <t>ピーエル学園高等学校</t>
    <rPh sb="4" eb="5">
      <t>ガクイン</t>
    </rPh>
    <rPh sb="5" eb="6">
      <t>エン</t>
    </rPh>
    <phoneticPr fontId="3"/>
  </si>
  <si>
    <t>箕面自由学園高等学校</t>
    <rPh sb="4" eb="6">
      <t>ガクエン</t>
    </rPh>
    <phoneticPr fontId="3"/>
  </si>
  <si>
    <t>東大阪大学敬愛高等学校</t>
    <rPh sb="0" eb="1">
      <t>ヒガシ</t>
    </rPh>
    <rPh sb="1" eb="3">
      <t>オオサカ</t>
    </rPh>
    <rPh sb="3" eb="5">
      <t>ダイガク</t>
    </rPh>
    <rPh sb="5" eb="7">
      <t>ケイアイ</t>
    </rPh>
    <phoneticPr fontId="3"/>
  </si>
  <si>
    <t>東大阪大学柏原高等学校</t>
    <rPh sb="0" eb="3">
      <t>ヒガシオオサカ</t>
    </rPh>
    <rPh sb="3" eb="5">
      <t>ダイガク</t>
    </rPh>
    <phoneticPr fontId="3"/>
  </si>
  <si>
    <t>昇陽高等学校</t>
    <rPh sb="0" eb="1">
      <t>ショウ</t>
    </rPh>
    <rPh sb="1" eb="2">
      <t>ヨウ</t>
    </rPh>
    <phoneticPr fontId="3"/>
  </si>
  <si>
    <t>関西学院</t>
    <rPh sb="0" eb="2">
      <t>カンセイ</t>
    </rPh>
    <rPh sb="2" eb="4">
      <t>ガクイン</t>
    </rPh>
    <phoneticPr fontId="3"/>
  </si>
  <si>
    <t>関西学院千里国際高等部</t>
    <rPh sb="0" eb="2">
      <t>カンセイ</t>
    </rPh>
    <rPh sb="2" eb="4">
      <t>ガクイン</t>
    </rPh>
    <rPh sb="4" eb="6">
      <t>センリ</t>
    </rPh>
    <rPh sb="6" eb="8">
      <t>コクサイ</t>
    </rPh>
    <rPh sb="9" eb="10">
      <t>トウ</t>
    </rPh>
    <rPh sb="10" eb="11">
      <t>ブ</t>
    </rPh>
    <phoneticPr fontId="3"/>
  </si>
  <si>
    <t>金蘭千里学園</t>
    <rPh sb="2" eb="4">
      <t>センリ</t>
    </rPh>
    <phoneticPr fontId="3"/>
  </si>
  <si>
    <t>藍野大学</t>
    <rPh sb="0" eb="1">
      <t>アイ</t>
    </rPh>
    <rPh sb="1" eb="2">
      <t>ノ</t>
    </rPh>
    <rPh sb="2" eb="4">
      <t>ダイガク</t>
    </rPh>
    <phoneticPr fontId="3"/>
  </si>
  <si>
    <t>藍野高等学校</t>
    <rPh sb="0" eb="1">
      <t>アイ</t>
    </rPh>
    <rPh sb="1" eb="2">
      <t>ノ</t>
    </rPh>
    <phoneticPr fontId="3"/>
  </si>
  <si>
    <t>大阪学芸中等教育学校（後期課程）</t>
    <rPh sb="0" eb="2">
      <t>オオサカ</t>
    </rPh>
    <rPh sb="2" eb="4">
      <t>ガクゲイ</t>
    </rPh>
    <rPh sb="4" eb="8">
      <t>チュウトウキョウイク</t>
    </rPh>
    <rPh sb="8" eb="10">
      <t>ガッコウ</t>
    </rPh>
    <rPh sb="11" eb="13">
      <t>コウキ</t>
    </rPh>
    <rPh sb="13" eb="15">
      <t>カテイ</t>
    </rPh>
    <phoneticPr fontId="3"/>
  </si>
  <si>
    <t>早稲田大阪学園</t>
    <rPh sb="0" eb="3">
      <t>ワセダ</t>
    </rPh>
    <rPh sb="3" eb="5">
      <t>オオサカ</t>
    </rPh>
    <rPh sb="5" eb="7">
      <t>ガクエン</t>
    </rPh>
    <phoneticPr fontId="3"/>
  </si>
  <si>
    <t>向陽台高等学校</t>
    <rPh sb="0" eb="1">
      <t>ム</t>
    </rPh>
    <rPh sb="1" eb="2">
      <t>ヨウ</t>
    </rPh>
    <rPh sb="2" eb="3">
      <t>ダイ</t>
    </rPh>
    <phoneticPr fontId="3"/>
  </si>
  <si>
    <t>八洲学園</t>
    <rPh sb="0" eb="2">
      <t>ハツシュウ</t>
    </rPh>
    <rPh sb="2" eb="4">
      <t>ガクエン</t>
    </rPh>
    <phoneticPr fontId="3"/>
  </si>
  <si>
    <t>八洲学園高等学校</t>
    <rPh sb="0" eb="2">
      <t>ハツシュウ</t>
    </rPh>
    <rPh sb="2" eb="4">
      <t>ガクエン</t>
    </rPh>
    <phoneticPr fontId="3"/>
  </si>
  <si>
    <t>東洋学園</t>
    <rPh sb="0" eb="2">
      <t>トウヨウ</t>
    </rPh>
    <phoneticPr fontId="3"/>
  </si>
  <si>
    <t>長尾谷高等学校</t>
    <rPh sb="0" eb="1">
      <t>ナガ</t>
    </rPh>
    <rPh sb="1" eb="2">
      <t>オ</t>
    </rPh>
    <rPh sb="2" eb="3">
      <t>タニ</t>
    </rPh>
    <phoneticPr fontId="3"/>
  </si>
  <si>
    <t>大阪ＹＭＣＡ</t>
  </si>
  <si>
    <t>ＹＭＣＡ学院高等学校</t>
    <rPh sb="4" eb="6">
      <t>ガクイン</t>
    </rPh>
    <phoneticPr fontId="3"/>
  </si>
  <si>
    <t>ブロードメディア株式会社</t>
    <rPh sb="8" eb="12">
      <t>カブシキガイシャ</t>
    </rPh>
    <phoneticPr fontId="3"/>
  </si>
  <si>
    <t>ルネサンス大阪高等学校</t>
    <rPh sb="5" eb="7">
      <t>オオサカ</t>
    </rPh>
    <rPh sb="7" eb="9">
      <t>コウトウ</t>
    </rPh>
    <rPh sb="9" eb="11">
      <t>ガッコウ</t>
    </rPh>
    <phoneticPr fontId="3"/>
  </si>
  <si>
    <t>天王寺学館</t>
    <rPh sb="0" eb="3">
      <t>テンノウジ</t>
    </rPh>
    <rPh sb="3" eb="4">
      <t>ガク</t>
    </rPh>
    <rPh sb="4" eb="5">
      <t>ヤカタ</t>
    </rPh>
    <phoneticPr fontId="3"/>
  </si>
  <si>
    <t>天王寺学館高等学校</t>
    <rPh sb="0" eb="3">
      <t>テンノウジ</t>
    </rPh>
    <rPh sb="3" eb="4">
      <t>ガク</t>
    </rPh>
    <rPh sb="4" eb="5">
      <t>ヤカタ</t>
    </rPh>
    <phoneticPr fontId="3"/>
  </si>
  <si>
    <t>山椿学園</t>
    <rPh sb="0" eb="1">
      <t>ヤマ</t>
    </rPh>
    <rPh sb="1" eb="2">
      <t>ツバキ</t>
    </rPh>
    <rPh sb="2" eb="4">
      <t>ガクエン</t>
    </rPh>
    <phoneticPr fontId="3"/>
  </si>
  <si>
    <t>秋桜高等学校</t>
    <rPh sb="0" eb="1">
      <t>アキ</t>
    </rPh>
    <rPh sb="1" eb="2">
      <t>サクラ</t>
    </rPh>
    <phoneticPr fontId="3"/>
  </si>
  <si>
    <t>神須学園高等学校</t>
    <rPh sb="0" eb="1">
      <t>カミ</t>
    </rPh>
    <rPh sb="1" eb="2">
      <t>ス</t>
    </rPh>
    <rPh sb="2" eb="4">
      <t>ガクエン</t>
    </rPh>
    <rPh sb="4" eb="6">
      <t>コウトウ</t>
    </rPh>
    <rPh sb="6" eb="8">
      <t>ガッコウ</t>
    </rPh>
    <phoneticPr fontId="3"/>
  </si>
  <si>
    <t>岡崎学園</t>
    <rPh sb="0" eb="2">
      <t>オカザキ</t>
    </rPh>
    <rPh sb="2" eb="4">
      <t>ガクエン</t>
    </rPh>
    <phoneticPr fontId="29"/>
  </si>
  <si>
    <t>東朋学園高等学校</t>
    <rPh sb="0" eb="4">
      <t>トウホウガクエン</t>
    </rPh>
    <rPh sb="4" eb="8">
      <t>コウトウガッコウ</t>
    </rPh>
    <phoneticPr fontId="30"/>
  </si>
  <si>
    <t>つくば開成学園</t>
    <rPh sb="3" eb="5">
      <t>カイセイ</t>
    </rPh>
    <rPh sb="5" eb="7">
      <t>ガクエン</t>
    </rPh>
    <phoneticPr fontId="29"/>
  </si>
  <si>
    <t>大阪つくば開成高等学校</t>
    <rPh sb="0" eb="2">
      <t>オオサカ</t>
    </rPh>
    <rPh sb="5" eb="7">
      <t>カイセイ</t>
    </rPh>
    <rPh sb="7" eb="9">
      <t>コウトウ</t>
    </rPh>
    <rPh sb="9" eb="11">
      <t>ガッコウ</t>
    </rPh>
    <phoneticPr fontId="29"/>
  </si>
  <si>
    <t>西口学園</t>
    <rPh sb="0" eb="2">
      <t>ニシグチ</t>
    </rPh>
    <rPh sb="2" eb="4">
      <t>ガクエン</t>
    </rPh>
    <phoneticPr fontId="30"/>
  </si>
  <si>
    <t>英風高等学校</t>
    <rPh sb="0" eb="1">
      <t>エイ</t>
    </rPh>
    <rPh sb="1" eb="2">
      <t>フウ</t>
    </rPh>
    <rPh sb="2" eb="4">
      <t>コウトウ</t>
    </rPh>
    <rPh sb="4" eb="6">
      <t>ガッコウ</t>
    </rPh>
    <phoneticPr fontId="30"/>
  </si>
  <si>
    <t>愛泉学園</t>
    <rPh sb="0" eb="1">
      <t>アイ</t>
    </rPh>
    <rPh sb="1" eb="2">
      <t>セン</t>
    </rPh>
    <rPh sb="2" eb="4">
      <t>ガクエン</t>
    </rPh>
    <phoneticPr fontId="3"/>
  </si>
  <si>
    <t>堺リベラル中学校</t>
    <rPh sb="0" eb="1">
      <t>サカイ</t>
    </rPh>
    <phoneticPr fontId="3"/>
  </si>
  <si>
    <t>上宮学園中学校</t>
    <rPh sb="2" eb="4">
      <t>ガクエン</t>
    </rPh>
    <phoneticPr fontId="3"/>
  </si>
  <si>
    <t>常翔学園</t>
    <rPh sb="0" eb="2">
      <t>ジョウショウ</t>
    </rPh>
    <rPh sb="2" eb="4">
      <t>ガクエン</t>
    </rPh>
    <phoneticPr fontId="3"/>
  </si>
  <si>
    <t>常翔学園中学校</t>
    <rPh sb="0" eb="2">
      <t>ジョウショウ</t>
    </rPh>
    <rPh sb="2" eb="4">
      <t>ガクエン</t>
    </rPh>
    <phoneticPr fontId="3"/>
  </si>
  <si>
    <t>常翔学園</t>
    <rPh sb="0" eb="1">
      <t>ジョウ</t>
    </rPh>
    <rPh sb="1" eb="2">
      <t>ショウ</t>
    </rPh>
    <rPh sb="2" eb="4">
      <t>ガクエン</t>
    </rPh>
    <phoneticPr fontId="3"/>
  </si>
  <si>
    <t>常翔啓光学園中学校</t>
    <rPh sb="0" eb="1">
      <t>ツネ</t>
    </rPh>
    <rPh sb="1" eb="2">
      <t>カケ</t>
    </rPh>
    <phoneticPr fontId="3"/>
  </si>
  <si>
    <t>大阪信愛学院中学校</t>
    <rPh sb="4" eb="6">
      <t>ガクイン</t>
    </rPh>
    <phoneticPr fontId="3"/>
  </si>
  <si>
    <t>大阪星光学院中学校</t>
    <rPh sb="4" eb="6">
      <t>ガクイン</t>
    </rPh>
    <phoneticPr fontId="3"/>
  </si>
  <si>
    <t>早稲田摂陵中学校</t>
    <rPh sb="0" eb="3">
      <t>ワセダ</t>
    </rPh>
    <phoneticPr fontId="3"/>
  </si>
  <si>
    <t>初芝立命館中学校</t>
    <rPh sb="2" eb="5">
      <t>リツメイカン</t>
    </rPh>
    <phoneticPr fontId="3"/>
  </si>
  <si>
    <t>追手門学院大手前中学校</t>
    <rPh sb="3" eb="5">
      <t>ガクイン</t>
    </rPh>
    <rPh sb="7" eb="8">
      <t>マエ</t>
    </rPh>
    <phoneticPr fontId="3"/>
  </si>
  <si>
    <t>関西大倉中学校</t>
    <rPh sb="0" eb="2">
      <t>カンサイ</t>
    </rPh>
    <rPh sb="2" eb="4">
      <t>オオクラ</t>
    </rPh>
    <rPh sb="4" eb="7">
      <t>チュウガッコウ</t>
    </rPh>
    <phoneticPr fontId="3"/>
  </si>
  <si>
    <t>関西大学第一中学校</t>
    <rPh sb="2" eb="4">
      <t>ダイガク</t>
    </rPh>
    <rPh sb="3" eb="4">
      <t>ガク</t>
    </rPh>
    <rPh sb="4" eb="6">
      <t>ダイイチ</t>
    </rPh>
    <phoneticPr fontId="3"/>
  </si>
  <si>
    <t>関西大学北陽中学校</t>
    <rPh sb="0" eb="2">
      <t>カンサイ</t>
    </rPh>
    <rPh sb="2" eb="4">
      <t>ダイガク</t>
    </rPh>
    <rPh sb="4" eb="5">
      <t>ホク</t>
    </rPh>
    <rPh sb="5" eb="6">
      <t>ヨウ</t>
    </rPh>
    <phoneticPr fontId="3"/>
  </si>
  <si>
    <t>関西大学中等部</t>
    <rPh sb="0" eb="2">
      <t>カンサイ</t>
    </rPh>
    <rPh sb="2" eb="4">
      <t>ダイガク</t>
    </rPh>
    <rPh sb="4" eb="5">
      <t>チュウ</t>
    </rPh>
    <rPh sb="5" eb="6">
      <t>トウ</t>
    </rPh>
    <rPh sb="6" eb="7">
      <t>ブ</t>
    </rPh>
    <phoneticPr fontId="3"/>
  </si>
  <si>
    <t>近畿大学附属中学校</t>
    <rPh sb="0" eb="2">
      <t>キンキ</t>
    </rPh>
    <rPh sb="2" eb="4">
      <t>ダイガク</t>
    </rPh>
    <phoneticPr fontId="3"/>
  </si>
  <si>
    <t>大阪薫英女学院中学校</t>
    <rPh sb="0" eb="2">
      <t>オオサカ</t>
    </rPh>
    <rPh sb="4" eb="5">
      <t>オンナ</t>
    </rPh>
    <rPh sb="5" eb="7">
      <t>ガクイン</t>
    </rPh>
    <phoneticPr fontId="3"/>
  </si>
  <si>
    <t>四天王寺学園</t>
    <rPh sb="0" eb="1">
      <t>シ</t>
    </rPh>
    <phoneticPr fontId="3"/>
  </si>
  <si>
    <t>四天王寺東中学校</t>
    <rPh sb="0" eb="4">
      <t>シテンノウジ</t>
    </rPh>
    <rPh sb="4" eb="5">
      <t>ヒガシ</t>
    </rPh>
    <phoneticPr fontId="3"/>
  </si>
  <si>
    <t>大阪学芸</t>
    <rPh sb="0" eb="4">
      <t>オオサカガクゲイ</t>
    </rPh>
    <phoneticPr fontId="3"/>
  </si>
  <si>
    <t>大阪学芸高等学校附属中学校</t>
    <rPh sb="0" eb="2">
      <t>オオサカ</t>
    </rPh>
    <rPh sb="2" eb="4">
      <t>ガクゲイ</t>
    </rPh>
    <rPh sb="4" eb="6">
      <t>コウトウ</t>
    </rPh>
    <rPh sb="6" eb="8">
      <t>ガッコウ</t>
    </rPh>
    <rPh sb="8" eb="10">
      <t>フゾク</t>
    </rPh>
    <rPh sb="10" eb="13">
      <t>チュウガッコウ</t>
    </rPh>
    <phoneticPr fontId="3"/>
  </si>
  <si>
    <t>清教学園中学校</t>
    <rPh sb="4" eb="7">
      <t>チュウガッコウ</t>
    </rPh>
    <phoneticPr fontId="3"/>
  </si>
  <si>
    <t>香里ヌヴェール学院中学校</t>
    <rPh sb="0" eb="1">
      <t>カオ</t>
    </rPh>
    <rPh sb="1" eb="2">
      <t>サト</t>
    </rPh>
    <rPh sb="7" eb="9">
      <t>ガクイン</t>
    </rPh>
    <rPh sb="9" eb="12">
      <t>チュウガッコウ</t>
    </rPh>
    <phoneticPr fontId="3"/>
  </si>
  <si>
    <t>大阪医科薬科大学</t>
    <rPh sb="0" eb="2">
      <t>オオサカ</t>
    </rPh>
    <rPh sb="2" eb="4">
      <t>イカ</t>
    </rPh>
    <rPh sb="4" eb="6">
      <t>ヤッカ</t>
    </rPh>
    <rPh sb="6" eb="8">
      <t>ダイガク</t>
    </rPh>
    <phoneticPr fontId="3"/>
  </si>
  <si>
    <t>大阪国際大和田中学校</t>
    <rPh sb="0" eb="2">
      <t>オオサカ</t>
    </rPh>
    <phoneticPr fontId="3"/>
  </si>
  <si>
    <t>帝塚山学院泉ヶ丘中学校</t>
    <rPh sb="3" eb="5">
      <t>ガクイン</t>
    </rPh>
    <phoneticPr fontId="3"/>
  </si>
  <si>
    <t>浪速中学校</t>
    <rPh sb="0" eb="2">
      <t>ナニワ</t>
    </rPh>
    <phoneticPr fontId="3"/>
  </si>
  <si>
    <t>大阪体育大学浪商中学校</t>
    <rPh sb="0" eb="2">
      <t>オオサカ</t>
    </rPh>
    <rPh sb="2" eb="4">
      <t>タイイク</t>
    </rPh>
    <rPh sb="4" eb="6">
      <t>ダイガク</t>
    </rPh>
    <rPh sb="6" eb="7">
      <t>ナミ</t>
    </rPh>
    <rPh sb="7" eb="8">
      <t>ショウ</t>
    </rPh>
    <phoneticPr fontId="3"/>
  </si>
  <si>
    <t>アサンプション国際中学校</t>
    <rPh sb="7" eb="9">
      <t>コクサイ</t>
    </rPh>
    <phoneticPr fontId="3"/>
  </si>
  <si>
    <t>ピーエル学園中学校</t>
    <rPh sb="4" eb="6">
      <t>ガクエン</t>
    </rPh>
    <phoneticPr fontId="3"/>
  </si>
  <si>
    <t>箕面自由学園中学校</t>
    <rPh sb="4" eb="6">
      <t>ガクエン</t>
    </rPh>
    <phoneticPr fontId="3"/>
  </si>
  <si>
    <t>桃山学院</t>
    <rPh sb="0" eb="2">
      <t>モモヤマ</t>
    </rPh>
    <rPh sb="2" eb="4">
      <t>ガクイン</t>
    </rPh>
    <phoneticPr fontId="3"/>
  </si>
  <si>
    <t>桃山学院中学校</t>
    <rPh sb="0" eb="2">
      <t>モモヤマ</t>
    </rPh>
    <rPh sb="2" eb="4">
      <t>ガクイン</t>
    </rPh>
    <phoneticPr fontId="3"/>
  </si>
  <si>
    <t>淀之水学院</t>
    <rPh sb="0" eb="1">
      <t>ヨド</t>
    </rPh>
    <rPh sb="1" eb="2">
      <t>ノ</t>
    </rPh>
    <rPh sb="2" eb="3">
      <t>ミズ</t>
    </rPh>
    <rPh sb="3" eb="5">
      <t>ガクイン</t>
    </rPh>
    <phoneticPr fontId="3"/>
  </si>
  <si>
    <t>昇陽中学校</t>
    <rPh sb="0" eb="1">
      <t>ショウ</t>
    </rPh>
    <rPh sb="1" eb="2">
      <t>ヨウ</t>
    </rPh>
    <phoneticPr fontId="3"/>
  </si>
  <si>
    <t>履正社学園豊中中学校</t>
    <rPh sb="3" eb="5">
      <t>ガクエン</t>
    </rPh>
    <rPh sb="5" eb="7">
      <t>トヨナカ</t>
    </rPh>
    <phoneticPr fontId="3"/>
  </si>
  <si>
    <t>関西学院千里国際中等部</t>
    <rPh sb="0" eb="2">
      <t>カンセイ</t>
    </rPh>
    <rPh sb="2" eb="4">
      <t>ガクイン</t>
    </rPh>
    <rPh sb="4" eb="6">
      <t>センリ</t>
    </rPh>
    <rPh sb="6" eb="8">
      <t>コクサイ</t>
    </rPh>
    <rPh sb="8" eb="11">
      <t>チュウトウブ</t>
    </rPh>
    <phoneticPr fontId="3"/>
  </si>
  <si>
    <t>大阪学芸</t>
    <rPh sb="0" eb="4">
      <t>オオサカガクゲイ</t>
    </rPh>
    <phoneticPr fontId="1"/>
  </si>
  <si>
    <t>大阪学芸中等教育学校（前期課程）</t>
    <rPh sb="0" eb="2">
      <t>オオサカ</t>
    </rPh>
    <rPh sb="2" eb="4">
      <t>ガクゲイ</t>
    </rPh>
    <rPh sb="4" eb="8">
      <t>チュウトウキョウイク</t>
    </rPh>
    <rPh sb="8" eb="10">
      <t>ガッコウ</t>
    </rPh>
    <rPh sb="11" eb="13">
      <t>ゼンキ</t>
    </rPh>
    <rPh sb="13" eb="15">
      <t>カテイ</t>
    </rPh>
    <phoneticPr fontId="1"/>
  </si>
  <si>
    <t>大阪信愛学院小学校</t>
    <rPh sb="4" eb="6">
      <t>ガクイン</t>
    </rPh>
    <rPh sb="6" eb="7">
      <t>ショウ</t>
    </rPh>
    <rPh sb="7" eb="9">
      <t>ガッコウ</t>
    </rPh>
    <phoneticPr fontId="3"/>
  </si>
  <si>
    <t>はつしば学園小学校</t>
    <rPh sb="4" eb="6">
      <t>ガクエン</t>
    </rPh>
    <rPh sb="6" eb="7">
      <t>ショウ</t>
    </rPh>
    <rPh sb="7" eb="9">
      <t>ガッコウ</t>
    </rPh>
    <phoneticPr fontId="3"/>
  </si>
  <si>
    <t>追手門学院小学校</t>
    <rPh sb="3" eb="5">
      <t>ガクイン</t>
    </rPh>
    <phoneticPr fontId="3"/>
  </si>
  <si>
    <t>関西大学</t>
    <rPh sb="0" eb="2">
      <t>カンサイ</t>
    </rPh>
    <rPh sb="2" eb="4">
      <t>ダイガク</t>
    </rPh>
    <phoneticPr fontId="3"/>
  </si>
  <si>
    <t>関西大学初等部</t>
    <rPh sb="0" eb="1">
      <t>セキ</t>
    </rPh>
    <rPh sb="1" eb="2">
      <t>ニシ</t>
    </rPh>
    <rPh sb="2" eb="3">
      <t>ダイ</t>
    </rPh>
    <rPh sb="3" eb="4">
      <t>ガク</t>
    </rPh>
    <rPh sb="4" eb="6">
      <t>ショトウ</t>
    </rPh>
    <rPh sb="6" eb="7">
      <t>ブ</t>
    </rPh>
    <phoneticPr fontId="3"/>
  </si>
  <si>
    <t>四天王寺学園</t>
    <rPh sb="0" eb="3">
      <t>シテンノウ</t>
    </rPh>
    <rPh sb="3" eb="4">
      <t>テラ</t>
    </rPh>
    <rPh sb="4" eb="6">
      <t>ガクエン</t>
    </rPh>
    <phoneticPr fontId="3"/>
  </si>
  <si>
    <t>四天王寺小学校</t>
    <rPh sb="0" eb="4">
      <t>シテンノウジ</t>
    </rPh>
    <rPh sb="4" eb="7">
      <t>ショウガッコウ</t>
    </rPh>
    <phoneticPr fontId="3"/>
  </si>
  <si>
    <t>香里ヌヴェール学院小学校</t>
    <rPh sb="0" eb="1">
      <t>カオ</t>
    </rPh>
    <rPh sb="1" eb="2">
      <t>サト</t>
    </rPh>
    <rPh sb="7" eb="9">
      <t>ガクイン</t>
    </rPh>
    <phoneticPr fontId="3"/>
  </si>
  <si>
    <t>アサンプション国際小学校</t>
    <rPh sb="7" eb="9">
      <t>コクサイ</t>
    </rPh>
    <phoneticPr fontId="3"/>
  </si>
  <si>
    <t>ピーエル学園小学校</t>
    <rPh sb="4" eb="6">
      <t>ガクエン</t>
    </rPh>
    <phoneticPr fontId="3"/>
  </si>
  <si>
    <t>箕面自由学園小学校</t>
    <rPh sb="4" eb="6">
      <t>ガクエン</t>
    </rPh>
    <phoneticPr fontId="3"/>
  </si>
  <si>
    <t>2021/4/14大阪金剛インターナショナルへ学校名変更</t>
    <rPh sb="9" eb="11">
      <t>オオサカ</t>
    </rPh>
    <rPh sb="11" eb="13">
      <t>コンゴウ</t>
    </rPh>
    <rPh sb="23" eb="26">
      <t>ガッコウメイ</t>
    </rPh>
    <rPh sb="26" eb="28">
      <t>ヘンコウ</t>
    </rPh>
    <phoneticPr fontId="1"/>
  </si>
  <si>
    <t>大阪金剛インターナショナル高等学校</t>
    <rPh sb="0" eb="2">
      <t>オオサカ</t>
    </rPh>
    <rPh sb="2" eb="4">
      <t>コンゴウ</t>
    </rPh>
    <phoneticPr fontId="1"/>
  </si>
  <si>
    <t>大阪金剛インターナショナル中学校</t>
    <phoneticPr fontId="1"/>
  </si>
  <si>
    <t>大阪金剛インターナショナル小学校</t>
    <phoneticPr fontId="1"/>
  </si>
  <si>
    <t>大阪金剛インターナショナル高等学校</t>
    <rPh sb="0" eb="2">
      <t>オオサカ</t>
    </rPh>
    <rPh sb="2" eb="4">
      <t>コンゴウ</t>
    </rPh>
    <rPh sb="13" eb="15">
      <t>コウトウ</t>
    </rPh>
    <phoneticPr fontId="1"/>
  </si>
  <si>
    <t>ｵｵｻｶｺﾝｺﾞｳｲﾝﾀｰﾅｼｮﾅﾙ</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</si>
</sst>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quot;△ &quot;#,##0"/>
    <numFmt numFmtId="178" formatCode="#,##0_ "/>
    <numFmt numFmtId="179" formatCode="0_);[Red]\(0\)"/>
  </numFmts>
  <fonts count="34">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Arial"/>
      <family val="2"/>
    </font>
    <font>
      <sz val="12"/>
      <name val="明朝"/>
      <family val="1"/>
      <charset val="128"/>
    </font>
    <font>
      <sz val="11"/>
      <color theme="1"/>
      <name val="ＭＳ Ｐゴシック"/>
      <family val="2"/>
      <charset val="128"/>
      <scheme val="minor"/>
    </font>
    <font>
      <sz val="12"/>
      <name val="ＭＳ 明朝"/>
      <family val="1"/>
      <charset val="128"/>
    </font>
    <font>
      <sz val="9"/>
      <name val="ＭＳ 明朝"/>
      <family val="1"/>
      <charset val="128"/>
    </font>
    <font>
      <sz val="10"/>
      <name val="ＭＳ 明朝"/>
      <family val="1"/>
      <charset val="128"/>
    </font>
    <font>
      <sz val="20"/>
      <name val="ＭＳ 明朝"/>
      <family val="1"/>
      <charset val="128"/>
    </font>
    <font>
      <sz val="11"/>
      <color rgb="FF000000"/>
      <name val="ＭＳ 明朝"/>
      <family val="1"/>
      <charset val="128"/>
    </font>
    <font>
      <sz val="11"/>
      <color rgb="FFFF0000"/>
      <name val="ＭＳ 明朝"/>
      <family val="1"/>
      <charset val="128"/>
    </font>
    <font>
      <sz val="9"/>
      <color theme="1"/>
      <name val="ＭＳ 明朝"/>
      <family val="1"/>
      <charset val="128"/>
    </font>
    <font>
      <sz val="10"/>
      <color rgb="FFFF0000"/>
      <name val="ＭＳ 明朝"/>
      <family val="1"/>
      <charset val="128"/>
    </font>
    <font>
      <sz val="9"/>
      <color rgb="FFFF0000"/>
      <name val="ＭＳ 明朝"/>
      <family val="1"/>
      <charset val="128"/>
    </font>
    <font>
      <b/>
      <sz val="10"/>
      <color indexed="81"/>
      <name val="MS P ゴシック"/>
      <family val="3"/>
      <charset val="128"/>
    </font>
    <font>
      <b/>
      <sz val="16"/>
      <color rgb="FFFF0000"/>
      <name val="ＭＳ Ｐゴシック"/>
      <family val="3"/>
      <charset val="128"/>
      <scheme val="minor"/>
    </font>
    <font>
      <sz val="20"/>
      <name val="ＭＳ Ｐゴシック"/>
      <family val="3"/>
      <charset val="128"/>
      <scheme val="minor"/>
    </font>
    <font>
      <sz val="11"/>
      <color theme="1"/>
      <name val="ＭＳ Ｐゴシック"/>
      <family val="2"/>
      <scheme val="minor"/>
    </font>
    <font>
      <sz val="6"/>
      <name val="ＭＳ Ｐゴシック"/>
      <family val="3"/>
      <charset val="128"/>
      <scheme val="minor"/>
    </font>
    <font>
      <b/>
      <sz val="20"/>
      <color theme="1"/>
      <name val="ＭＳ Ｐゴシック"/>
      <family val="3"/>
      <charset val="128"/>
      <scheme val="minor"/>
    </font>
    <font>
      <sz val="14"/>
      <color theme="1"/>
      <name val="ＭＳ Ｐゴシック"/>
      <family val="2"/>
      <scheme val="minor"/>
    </font>
    <font>
      <sz val="11"/>
      <color rgb="FFFF0000"/>
      <name val="ＭＳ Ｐゴシック"/>
      <family val="2"/>
      <scheme val="minor"/>
    </font>
    <font>
      <sz val="11"/>
      <color rgb="FFFF0000"/>
      <name val="ＭＳ Ｐゴシック"/>
      <family val="3"/>
      <charset val="128"/>
      <scheme val="minor"/>
    </font>
    <font>
      <sz val="10"/>
      <color indexed="81"/>
      <name val="MS P ゴシック"/>
      <family val="3"/>
      <charset val="128"/>
    </font>
    <font>
      <sz val="9"/>
      <color indexed="81"/>
      <name val="MS P ゴシック"/>
      <family val="3"/>
      <charset val="128"/>
    </font>
    <font>
      <sz val="10"/>
      <name val="ＭＳ Ｐゴシック"/>
      <family val="3"/>
      <charset val="128"/>
    </font>
    <font>
      <sz val="12"/>
      <name val="ＭＳ Ｐゴシック"/>
      <family val="3"/>
      <charset val="128"/>
    </font>
    <font>
      <b/>
      <sz val="10"/>
      <name val="ＭＳ Ｐゴシック"/>
      <family val="3"/>
      <charset val="128"/>
    </font>
    <font>
      <b/>
      <sz val="16"/>
      <color indexed="10"/>
      <name val="MS P ゴシック"/>
      <family val="3"/>
      <charset val="128"/>
    </font>
    <font>
      <sz val="9"/>
      <color indexed="10"/>
      <name val="MS P ゴシック"/>
      <family val="3"/>
      <charset val="128"/>
    </font>
    <font>
      <b/>
      <sz val="14"/>
      <color indexed="10"/>
      <name val="MS P ゴシック"/>
      <family val="3"/>
      <charset val="128"/>
    </font>
  </fonts>
  <fills count="9">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rgb="FFFF0000"/>
        <bgColor indexed="64"/>
      </patternFill>
    </fill>
    <fill>
      <patternFill patternType="solid">
        <fgColor theme="9"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2">
    <xf numFmtId="0" fontId="0" fillId="0" borderId="0">
      <alignment vertical="center"/>
    </xf>
    <xf numFmtId="0" fontId="2" fillId="0" borderId="0">
      <alignment vertical="center"/>
    </xf>
    <xf numFmtId="0" fontId="2" fillId="0" borderId="0">
      <alignment vertical="center"/>
    </xf>
    <xf numFmtId="0" fontId="2" fillId="0" borderId="0"/>
    <xf numFmtId="38" fontId="2" fillId="0" borderId="0" applyFont="0" applyFill="0" applyBorder="0" applyAlignment="0" applyProtection="0"/>
    <xf numFmtId="0" fontId="6" fillId="0" borderId="0"/>
    <xf numFmtId="38" fontId="6" fillId="0" borderId="0" applyFont="0" applyFill="0" applyBorder="0" applyAlignment="0" applyProtection="0"/>
    <xf numFmtId="38" fontId="7" fillId="0" borderId="0" applyFont="0" applyFill="0" applyBorder="0" applyAlignment="0" applyProtection="0">
      <alignment vertical="center"/>
    </xf>
    <xf numFmtId="0" fontId="2" fillId="0" borderId="0">
      <alignment vertical="center"/>
    </xf>
    <xf numFmtId="0" fontId="5" fillId="0" borderId="0"/>
    <xf numFmtId="0" fontId="20" fillId="0" borderId="0"/>
    <xf numFmtId="0" fontId="28" fillId="0" borderId="0"/>
  </cellStyleXfs>
  <cellXfs count="154">
    <xf numFmtId="0" fontId="0" fillId="0" borderId="0" xfId="0">
      <alignment vertical="center"/>
    </xf>
    <xf numFmtId="0" fontId="8" fillId="0" borderId="0" xfId="9" applyNumberFormat="1" applyFont="1" applyBorder="1" applyAlignment="1"/>
    <xf numFmtId="0" fontId="4" fillId="0" borderId="0" xfId="8" applyFont="1" applyBorder="1" applyProtection="1">
      <alignment vertical="center"/>
    </xf>
    <xf numFmtId="0" fontId="11" fillId="0" borderId="0" xfId="8" applyFont="1" applyFill="1" applyBorder="1" applyAlignment="1" applyProtection="1">
      <alignment vertical="center"/>
    </xf>
    <xf numFmtId="0" fontId="4" fillId="0" borderId="0" xfId="8" applyFont="1" applyFill="1" applyBorder="1" applyAlignment="1" applyProtection="1">
      <alignment vertical="center"/>
    </xf>
    <xf numFmtId="0" fontId="4" fillId="0" borderId="0" xfId="8" applyFont="1" applyFill="1" applyBorder="1" applyProtection="1">
      <alignment vertical="center"/>
    </xf>
    <xf numFmtId="0" fontId="10" fillId="0" borderId="0" xfId="8" applyFont="1" applyBorder="1" applyAlignment="1">
      <alignment vertical="center"/>
    </xf>
    <xf numFmtId="0" fontId="10" fillId="0" borderId="0" xfId="8" applyFont="1" applyFill="1" applyBorder="1" applyAlignment="1">
      <alignment vertical="center"/>
    </xf>
    <xf numFmtId="0" fontId="12" fillId="0" borderId="0" xfId="0" applyFont="1">
      <alignment vertical="center"/>
    </xf>
    <xf numFmtId="0" fontId="4" fillId="0" borderId="0" xfId="8" applyFont="1" applyFill="1" applyBorder="1" applyAlignment="1">
      <alignment horizontal="center" vertical="center"/>
    </xf>
    <xf numFmtId="176" fontId="4" fillId="0" borderId="0" xfId="8" applyNumberFormat="1" applyFont="1" applyFill="1" applyBorder="1" applyAlignment="1">
      <alignment vertical="center"/>
    </xf>
    <xf numFmtId="176" fontId="4" fillId="0" borderId="0" xfId="8" applyNumberFormat="1" applyFont="1" applyFill="1" applyBorder="1" applyAlignment="1">
      <alignment horizontal="center" vertical="center"/>
    </xf>
    <xf numFmtId="0" fontId="4" fillId="0" borderId="0" xfId="8" applyFont="1" applyFill="1" applyBorder="1">
      <alignment vertical="center"/>
    </xf>
    <xf numFmtId="176" fontId="4" fillId="0" borderId="0" xfId="8" applyNumberFormat="1" applyFont="1" applyFill="1" applyBorder="1" applyAlignment="1">
      <alignment vertical="center" shrinkToFit="1"/>
    </xf>
    <xf numFmtId="0" fontId="9" fillId="0" borderId="1" xfId="8" applyFont="1" applyFill="1" applyBorder="1" applyAlignment="1">
      <alignment vertical="center" wrapText="1"/>
    </xf>
    <xf numFmtId="0" fontId="9" fillId="3" borderId="1" xfId="8" applyFont="1" applyFill="1" applyBorder="1" applyAlignment="1">
      <alignment horizontal="center" vertical="center" wrapText="1"/>
    </xf>
    <xf numFmtId="0" fontId="4" fillId="0" borderId="0" xfId="8" applyFont="1" applyBorder="1" applyAlignment="1" applyProtection="1">
      <alignment horizontal="center" vertical="center"/>
    </xf>
    <xf numFmtId="0" fontId="9" fillId="0" borderId="0" xfId="8" applyFont="1" applyFill="1" applyBorder="1" applyAlignment="1">
      <alignment horizontal="center" vertical="center" wrapText="1"/>
    </xf>
    <xf numFmtId="176" fontId="4" fillId="0" borderId="0" xfId="8" applyNumberFormat="1" applyFont="1" applyFill="1" applyBorder="1" applyAlignment="1">
      <alignment horizontal="center" vertical="center" shrinkToFit="1"/>
    </xf>
    <xf numFmtId="0" fontId="10" fillId="0" borderId="0" xfId="8" applyFont="1" applyFill="1" applyBorder="1" applyAlignment="1">
      <alignment horizontal="center" vertical="center"/>
    </xf>
    <xf numFmtId="0" fontId="10" fillId="0" borderId="0" xfId="8" applyFont="1" applyBorder="1" applyAlignment="1">
      <alignment horizontal="center" vertical="center"/>
    </xf>
    <xf numFmtId="0" fontId="14" fillId="0" borderId="1" xfId="8" applyFont="1" applyFill="1" applyBorder="1" applyAlignment="1">
      <alignment horizontal="center" vertical="center" wrapText="1"/>
    </xf>
    <xf numFmtId="0" fontId="9" fillId="0" borderId="1" xfId="8" applyFont="1" applyFill="1" applyBorder="1" applyAlignment="1">
      <alignment horizontal="center" vertical="center" shrinkToFit="1"/>
    </xf>
    <xf numFmtId="38" fontId="10" fillId="0" borderId="1" xfId="8" applyNumberFormat="1" applyFont="1" applyFill="1" applyBorder="1" applyAlignment="1">
      <alignment vertical="center"/>
    </xf>
    <xf numFmtId="0" fontId="9" fillId="2" borderId="1" xfId="8" applyFont="1" applyFill="1" applyBorder="1" applyAlignment="1">
      <alignment horizontal="center" vertical="center" wrapText="1"/>
    </xf>
    <xf numFmtId="0" fontId="14" fillId="5" borderId="1" xfId="8" applyFont="1" applyFill="1" applyBorder="1" applyAlignment="1">
      <alignment horizontal="center" vertical="center" wrapText="1"/>
    </xf>
    <xf numFmtId="0" fontId="9" fillId="0" borderId="1" xfId="8" applyFont="1" applyFill="1" applyBorder="1" applyAlignment="1">
      <alignment horizontal="center" vertical="center" wrapText="1"/>
    </xf>
    <xf numFmtId="0" fontId="9" fillId="0" borderId="0" xfId="8" applyFont="1" applyFill="1" applyBorder="1" applyAlignment="1">
      <alignment vertical="center" wrapText="1"/>
    </xf>
    <xf numFmtId="0" fontId="8" fillId="0" borderId="0" xfId="8" applyFont="1" applyBorder="1" applyAlignment="1" applyProtection="1">
      <alignment horizontal="center" vertical="center" shrinkToFit="1"/>
    </xf>
    <xf numFmtId="0" fontId="4" fillId="0" borderId="0" xfId="8" applyFont="1" applyBorder="1" applyAlignment="1" applyProtection="1">
      <alignment horizontal="right" vertical="center"/>
    </xf>
    <xf numFmtId="0" fontId="9" fillId="0" borderId="4" xfId="8" applyFont="1" applyFill="1" applyBorder="1" applyAlignment="1">
      <alignment horizontal="left" vertical="center" wrapText="1"/>
    </xf>
    <xf numFmtId="0" fontId="9" fillId="0" borderId="4" xfId="8" applyFont="1" applyFill="1" applyBorder="1" applyAlignment="1">
      <alignment horizontal="center" vertical="center" wrapText="1"/>
    </xf>
    <xf numFmtId="177" fontId="4" fillId="0" borderId="0" xfId="0" applyNumberFormat="1" applyFont="1" applyAlignment="1">
      <alignment vertical="center"/>
    </xf>
    <xf numFmtId="0" fontId="9" fillId="0" borderId="1" xfId="8" applyFont="1" applyFill="1" applyBorder="1" applyAlignment="1">
      <alignment horizontal="left" vertical="center" wrapText="1"/>
    </xf>
    <xf numFmtId="0" fontId="16" fillId="0" borderId="1" xfId="8" applyFont="1" applyFill="1" applyBorder="1" applyAlignment="1">
      <alignment horizontal="left" vertical="center" wrapText="1"/>
    </xf>
    <xf numFmtId="0" fontId="16" fillId="0" borderId="4" xfId="8" applyFont="1" applyFill="1" applyBorder="1" applyAlignment="1">
      <alignment horizontal="left" vertical="center" wrapText="1"/>
    </xf>
    <xf numFmtId="0" fontId="16" fillId="0" borderId="1" xfId="8" applyFont="1" applyFill="1" applyBorder="1" applyAlignment="1">
      <alignment horizontal="center" vertical="center" shrinkToFit="1"/>
    </xf>
    <xf numFmtId="38" fontId="16" fillId="0" borderId="1" xfId="7" applyFont="1" applyFill="1" applyBorder="1" applyAlignment="1">
      <alignment vertical="center" wrapText="1"/>
    </xf>
    <xf numFmtId="0" fontId="16" fillId="0" borderId="1" xfId="8" applyFont="1" applyFill="1" applyBorder="1" applyAlignment="1">
      <alignment horizontal="center" vertical="center" wrapText="1"/>
    </xf>
    <xf numFmtId="38" fontId="16" fillId="2" borderId="1" xfId="7" applyFont="1" applyFill="1" applyBorder="1" applyAlignment="1">
      <alignment vertical="center" wrapText="1"/>
    </xf>
    <xf numFmtId="38" fontId="16" fillId="4" borderId="1" xfId="7" applyFont="1" applyFill="1" applyBorder="1" applyAlignment="1">
      <alignment vertical="center" wrapText="1"/>
    </xf>
    <xf numFmtId="38" fontId="16" fillId="2" borderId="1" xfId="7" applyFont="1" applyFill="1" applyBorder="1" applyAlignment="1">
      <alignment vertical="center"/>
    </xf>
    <xf numFmtId="38" fontId="15" fillId="0" borderId="1" xfId="8" applyNumberFormat="1" applyFont="1" applyFill="1" applyBorder="1" applyAlignment="1">
      <alignment vertical="center"/>
    </xf>
    <xf numFmtId="0" fontId="10" fillId="0" borderId="1" xfId="8" applyFont="1" applyFill="1" applyBorder="1" applyAlignment="1">
      <alignment vertical="center"/>
    </xf>
    <xf numFmtId="0" fontId="10" fillId="0" borderId="1" xfId="8" applyFont="1" applyFill="1" applyBorder="1" applyAlignment="1" applyProtection="1">
      <alignment horizontal="center" vertical="center" wrapText="1"/>
      <protection locked="0"/>
    </xf>
    <xf numFmtId="0" fontId="10" fillId="0" borderId="1" xfId="8" applyFont="1" applyFill="1" applyBorder="1" applyAlignment="1" applyProtection="1">
      <alignment horizontal="center" vertical="center"/>
      <protection locked="0"/>
    </xf>
    <xf numFmtId="38" fontId="10" fillId="2" borderId="1" xfId="8" applyNumberFormat="1" applyFont="1" applyFill="1" applyBorder="1" applyAlignment="1">
      <alignment vertical="center"/>
    </xf>
    <xf numFmtId="0" fontId="10" fillId="2" borderId="1" xfId="8" applyFont="1" applyFill="1" applyBorder="1" applyAlignment="1" applyProtection="1">
      <alignment horizontal="center" vertical="center"/>
      <protection locked="0"/>
    </xf>
    <xf numFmtId="178" fontId="10" fillId="0" borderId="1" xfId="8" applyNumberFormat="1" applyFont="1" applyFill="1" applyBorder="1" applyAlignment="1">
      <alignment vertical="center"/>
    </xf>
    <xf numFmtId="178" fontId="15" fillId="0" borderId="1" xfId="8" applyNumberFormat="1" applyFont="1" applyFill="1" applyBorder="1" applyAlignment="1">
      <alignment vertical="center"/>
    </xf>
    <xf numFmtId="0" fontId="4" fillId="0" borderId="0" xfId="8" applyFont="1" applyBorder="1" applyAlignment="1" applyProtection="1">
      <alignment horizontal="right" vertical="center"/>
    </xf>
    <xf numFmtId="0" fontId="8" fillId="0" borderId="0" xfId="8" applyFont="1" applyBorder="1" applyAlignment="1" applyProtection="1">
      <alignment horizontal="center" vertical="center" shrinkToFit="1"/>
    </xf>
    <xf numFmtId="0" fontId="20" fillId="0" borderId="0" xfId="10"/>
    <xf numFmtId="0" fontId="20" fillId="6" borderId="1" xfId="10" applyFill="1" applyBorder="1" applyAlignment="1">
      <alignment horizontal="center"/>
    </xf>
    <xf numFmtId="0" fontId="20" fillId="0" borderId="0" xfId="10" applyAlignment="1">
      <alignment vertical="center"/>
    </xf>
    <xf numFmtId="0" fontId="20" fillId="0" borderId="1" xfId="10" applyBorder="1"/>
    <xf numFmtId="0" fontId="20" fillId="0" borderId="1" xfId="10" applyBorder="1" applyAlignment="1">
      <alignment horizontal="center"/>
    </xf>
    <xf numFmtId="0" fontId="22" fillId="0" borderId="0" xfId="10" applyFont="1" applyAlignment="1">
      <alignment horizontal="center" vertical="center"/>
    </xf>
    <xf numFmtId="57" fontId="20" fillId="0" borderId="0" xfId="10" applyNumberFormat="1" applyAlignment="1">
      <alignment horizontal="left" vertical="center"/>
    </xf>
    <xf numFmtId="0" fontId="20" fillId="0" borderId="0" xfId="10" applyFill="1" applyBorder="1" applyAlignment="1">
      <alignment horizontal="center"/>
    </xf>
    <xf numFmtId="0" fontId="23" fillId="0" borderId="0" xfId="10" applyFont="1" applyAlignment="1">
      <alignment horizontal="center"/>
    </xf>
    <xf numFmtId="0" fontId="20" fillId="6" borderId="1" xfId="10" applyFill="1" applyBorder="1"/>
    <xf numFmtId="0" fontId="24" fillId="6" borderId="1" xfId="10" applyFont="1" applyFill="1" applyBorder="1"/>
    <xf numFmtId="0" fontId="24" fillId="0" borderId="1" xfId="10" applyFont="1" applyBorder="1"/>
    <xf numFmtId="179" fontId="20" fillId="0" borderId="1" xfId="10" applyNumberFormat="1" applyBorder="1"/>
    <xf numFmtId="0" fontId="25" fillId="5" borderId="1" xfId="10" applyFont="1" applyFill="1" applyBorder="1"/>
    <xf numFmtId="0" fontId="20" fillId="0" borderId="1" xfId="10" applyNumberFormat="1" applyBorder="1" applyAlignment="1">
      <alignment horizontal="left"/>
    </xf>
    <xf numFmtId="179" fontId="20" fillId="0" borderId="1" xfId="10" applyNumberFormat="1" applyBorder="1" applyAlignment="1"/>
    <xf numFmtId="0" fontId="25" fillId="0" borderId="1" xfId="10" applyFont="1" applyBorder="1"/>
    <xf numFmtId="0" fontId="24" fillId="5" borderId="1" xfId="10" applyFont="1" applyFill="1" applyBorder="1"/>
    <xf numFmtId="0" fontId="20" fillId="5" borderId="1" xfId="10" applyFill="1" applyBorder="1"/>
    <xf numFmtId="0" fontId="20" fillId="5" borderId="1" xfId="10" applyFill="1" applyBorder="1" applyAlignment="1">
      <alignment horizontal="left"/>
    </xf>
    <xf numFmtId="179" fontId="20" fillId="5" borderId="1" xfId="10" applyNumberFormat="1" applyFill="1" applyBorder="1" applyAlignment="1"/>
    <xf numFmtId="0" fontId="20" fillId="7" borderId="1" xfId="10" applyFill="1" applyBorder="1"/>
    <xf numFmtId="0" fontId="24" fillId="7" borderId="1" xfId="10" applyFont="1" applyFill="1" applyBorder="1"/>
    <xf numFmtId="0" fontId="20" fillId="7" borderId="0" xfId="10" applyFill="1"/>
    <xf numFmtId="0" fontId="20" fillId="8" borderId="1" xfId="10" applyFill="1" applyBorder="1"/>
    <xf numFmtId="0" fontId="24" fillId="8" borderId="1" xfId="10" applyFont="1" applyFill="1" applyBorder="1"/>
    <xf numFmtId="179" fontId="28" fillId="0" borderId="0" xfId="11" applyNumberFormat="1"/>
    <xf numFmtId="0" fontId="28" fillId="0" borderId="0" xfId="11"/>
    <xf numFmtId="0" fontId="28" fillId="5" borderId="0" xfId="11" applyFill="1"/>
    <xf numFmtId="0" fontId="9" fillId="0" borderId="1" xfId="8" applyFont="1" applyFill="1" applyBorder="1" applyAlignment="1" applyProtection="1">
      <alignment horizontal="center" vertical="center" wrapText="1"/>
      <protection locked="0"/>
    </xf>
    <xf numFmtId="38" fontId="9" fillId="4" borderId="1" xfId="7" applyFont="1" applyFill="1" applyBorder="1" applyAlignment="1" applyProtection="1">
      <alignment vertical="center" wrapText="1"/>
      <protection locked="0"/>
    </xf>
    <xf numFmtId="178" fontId="10" fillId="0" borderId="1" xfId="8" applyNumberFormat="1" applyFont="1" applyFill="1" applyBorder="1" applyAlignment="1" applyProtection="1">
      <alignment vertical="center"/>
      <protection locked="0"/>
    </xf>
    <xf numFmtId="0" fontId="8" fillId="0" borderId="0" xfId="9" applyNumberFormat="1" applyFont="1" applyBorder="1" applyAlignment="1" applyProtection="1"/>
    <xf numFmtId="177" fontId="4" fillId="0" borderId="0" xfId="0" applyNumberFormat="1" applyFont="1" applyAlignment="1" applyProtection="1">
      <alignment vertical="center"/>
    </xf>
    <xf numFmtId="0" fontId="10" fillId="0" borderId="0" xfId="8" applyFont="1" applyBorder="1" applyAlignment="1" applyProtection="1">
      <alignment vertical="center"/>
    </xf>
    <xf numFmtId="0" fontId="9" fillId="0" borderId="0" xfId="8" applyFont="1" applyFill="1" applyBorder="1" applyAlignment="1" applyProtection="1">
      <alignment vertical="center" wrapText="1"/>
    </xf>
    <xf numFmtId="0" fontId="9" fillId="0" borderId="0" xfId="8" applyFont="1" applyFill="1" applyBorder="1" applyAlignment="1" applyProtection="1">
      <alignment horizontal="center" vertical="center" wrapText="1"/>
    </xf>
    <xf numFmtId="0" fontId="10" fillId="0" borderId="0" xfId="8" applyFont="1" applyFill="1" applyBorder="1" applyAlignment="1" applyProtection="1">
      <alignment vertical="center"/>
    </xf>
    <xf numFmtId="0" fontId="12" fillId="0" borderId="0" xfId="0" applyFont="1" applyProtection="1">
      <alignment vertical="center"/>
    </xf>
    <xf numFmtId="0" fontId="9" fillId="0" borderId="1" xfId="8" applyFont="1" applyFill="1" applyBorder="1" applyAlignment="1" applyProtection="1">
      <alignment vertical="center" wrapText="1"/>
    </xf>
    <xf numFmtId="0" fontId="9" fillId="0" borderId="1" xfId="8" applyFont="1" applyFill="1" applyBorder="1" applyAlignment="1" applyProtection="1">
      <alignment horizontal="center" vertical="center" wrapText="1"/>
    </xf>
    <xf numFmtId="0" fontId="9" fillId="0" borderId="4" xfId="8" applyFont="1" applyFill="1" applyBorder="1" applyAlignment="1" applyProtection="1">
      <alignment horizontal="center" vertical="center" wrapText="1"/>
    </xf>
    <xf numFmtId="0" fontId="9" fillId="3" borderId="1" xfId="8" applyFont="1" applyFill="1" applyBorder="1" applyAlignment="1" applyProtection="1">
      <alignment horizontal="center" vertical="center" wrapText="1"/>
    </xf>
    <xf numFmtId="0" fontId="14" fillId="5" borderId="1" xfId="8" applyFont="1" applyFill="1" applyBorder="1" applyAlignment="1" applyProtection="1">
      <alignment horizontal="center" vertical="center" wrapText="1"/>
    </xf>
    <xf numFmtId="0" fontId="14" fillId="0" borderId="1" xfId="8" applyFont="1" applyFill="1" applyBorder="1" applyAlignment="1" applyProtection="1">
      <alignment horizontal="center" vertical="center" wrapText="1"/>
    </xf>
    <xf numFmtId="0" fontId="10" fillId="0" borderId="1" xfId="8" applyFont="1" applyFill="1" applyBorder="1" applyAlignment="1" applyProtection="1">
      <alignment horizontal="center" vertical="center" wrapText="1"/>
    </xf>
    <xf numFmtId="0" fontId="10" fillId="0" borderId="1" xfId="8" applyFont="1" applyFill="1" applyBorder="1" applyAlignment="1" applyProtection="1">
      <alignment horizontal="center" vertical="center"/>
    </xf>
    <xf numFmtId="0" fontId="9" fillId="0" borderId="1" xfId="8" applyFont="1" applyFill="1" applyBorder="1" applyAlignment="1" applyProtection="1">
      <alignment horizontal="left" vertical="center" wrapText="1"/>
    </xf>
    <xf numFmtId="0" fontId="9" fillId="0" borderId="4" xfId="8" applyFont="1" applyFill="1" applyBorder="1" applyAlignment="1" applyProtection="1">
      <alignment horizontal="left" vertical="center" wrapText="1"/>
    </xf>
    <xf numFmtId="0" fontId="9" fillId="0" borderId="1" xfId="8" applyFont="1" applyFill="1" applyBorder="1" applyAlignment="1" applyProtection="1">
      <alignment horizontal="center" vertical="center" shrinkToFit="1"/>
    </xf>
    <xf numFmtId="0" fontId="9" fillId="2" borderId="1" xfId="8" applyFont="1" applyFill="1" applyBorder="1" applyAlignment="1" applyProtection="1">
      <alignment horizontal="center" vertical="center" wrapText="1"/>
    </xf>
    <xf numFmtId="38" fontId="9" fillId="2" borderId="1" xfId="7" applyFont="1" applyFill="1" applyBorder="1" applyAlignment="1" applyProtection="1">
      <alignment vertical="center" wrapText="1"/>
    </xf>
    <xf numFmtId="38" fontId="9" fillId="2" borderId="1" xfId="7" applyFont="1" applyFill="1" applyBorder="1" applyAlignment="1" applyProtection="1">
      <alignment vertical="center"/>
    </xf>
    <xf numFmtId="38" fontId="10" fillId="2" borderId="1" xfId="8" applyNumberFormat="1" applyFont="1" applyFill="1" applyBorder="1" applyAlignment="1" applyProtection="1">
      <alignment vertical="center"/>
    </xf>
    <xf numFmtId="0" fontId="10" fillId="2" borderId="1" xfId="8" applyFont="1" applyFill="1" applyBorder="1" applyAlignment="1" applyProtection="1">
      <alignment horizontal="center" vertical="center"/>
    </xf>
    <xf numFmtId="38" fontId="10" fillId="0" borderId="1" xfId="8" applyNumberFormat="1" applyFont="1" applyFill="1" applyBorder="1" applyAlignment="1" applyProtection="1">
      <alignment vertical="center"/>
    </xf>
    <xf numFmtId="0" fontId="10" fillId="0" borderId="1" xfId="8" applyFont="1" applyFill="1" applyBorder="1" applyAlignment="1" applyProtection="1">
      <alignment vertical="center"/>
    </xf>
    <xf numFmtId="0" fontId="4" fillId="0" borderId="0" xfId="8" applyFont="1" applyFill="1" applyBorder="1" applyAlignment="1" applyProtection="1">
      <alignment horizontal="center" vertical="center"/>
    </xf>
    <xf numFmtId="176" fontId="4" fillId="0" borderId="0" xfId="8" applyNumberFormat="1" applyFont="1" applyFill="1" applyBorder="1" applyAlignment="1" applyProtection="1">
      <alignment horizontal="center" vertical="center"/>
    </xf>
    <xf numFmtId="176" fontId="4" fillId="0" borderId="0" xfId="8" applyNumberFormat="1" applyFont="1" applyFill="1" applyBorder="1" applyAlignment="1" applyProtection="1">
      <alignment vertical="center"/>
    </xf>
    <xf numFmtId="176" fontId="4" fillId="0" borderId="0" xfId="8" applyNumberFormat="1" applyFont="1" applyFill="1" applyBorder="1" applyAlignment="1" applyProtection="1">
      <alignment vertical="center" shrinkToFit="1"/>
    </xf>
    <xf numFmtId="176" fontId="4" fillId="0" borderId="0" xfId="8" applyNumberFormat="1" applyFont="1" applyFill="1" applyBorder="1" applyAlignment="1" applyProtection="1">
      <alignment horizontal="center" vertical="center" shrinkToFit="1"/>
    </xf>
    <xf numFmtId="0" fontId="10" fillId="0" borderId="0" xfId="8" applyFont="1" applyFill="1" applyBorder="1" applyAlignment="1" applyProtection="1">
      <alignment horizontal="center" vertical="center"/>
    </xf>
    <xf numFmtId="0" fontId="10" fillId="0" borderId="0" xfId="8" applyFont="1" applyBorder="1" applyAlignment="1" applyProtection="1">
      <alignment horizontal="center" vertical="center"/>
    </xf>
    <xf numFmtId="0" fontId="4" fillId="0" borderId="0" xfId="8" applyFont="1" applyFill="1" applyBorder="1" applyAlignment="1" applyProtection="1">
      <alignment horizontal="left" vertical="center" wrapText="1"/>
    </xf>
    <xf numFmtId="0" fontId="13" fillId="0" borderId="0" xfId="8" applyFont="1" applyFill="1" applyBorder="1" applyAlignment="1" applyProtection="1">
      <alignment horizontal="left" vertical="center" wrapText="1"/>
    </xf>
    <xf numFmtId="0" fontId="9" fillId="0" borderId="2" xfId="8" applyFont="1" applyFill="1" applyBorder="1" applyAlignment="1" applyProtection="1">
      <alignment horizontal="center" vertical="center" wrapText="1"/>
    </xf>
    <xf numFmtId="0" fontId="9" fillId="0" borderId="3" xfId="8" applyFont="1" applyFill="1" applyBorder="1" applyAlignment="1" applyProtection="1">
      <alignment horizontal="center" vertical="center" wrapText="1"/>
    </xf>
    <xf numFmtId="0" fontId="4" fillId="0" borderId="0" xfId="0" applyFont="1" applyFill="1" applyBorder="1" applyAlignment="1" applyProtection="1">
      <alignment vertical="center" wrapText="1"/>
    </xf>
    <xf numFmtId="0" fontId="18" fillId="0" borderId="0" xfId="8" applyFont="1" applyFill="1" applyBorder="1" applyAlignment="1" applyProtection="1">
      <alignment vertical="center"/>
    </xf>
    <xf numFmtId="0" fontId="18" fillId="0" borderId="5" xfId="8" applyFont="1" applyFill="1" applyBorder="1" applyAlignment="1" applyProtection="1">
      <alignment vertical="center"/>
    </xf>
    <xf numFmtId="0" fontId="19" fillId="0" borderId="6" xfId="8" applyFont="1" applyBorder="1" applyAlignment="1" applyProtection="1">
      <alignment horizontal="center" vertical="center" shrinkToFit="1"/>
    </xf>
    <xf numFmtId="0" fontId="19" fillId="0" borderId="7" xfId="8" applyFont="1" applyBorder="1" applyAlignment="1" applyProtection="1">
      <alignment horizontal="center" vertical="center" shrinkToFit="1"/>
    </xf>
    <xf numFmtId="0" fontId="19" fillId="0" borderId="8" xfId="8" applyFont="1" applyBorder="1" applyAlignment="1" applyProtection="1">
      <alignment horizontal="center" vertical="center" shrinkToFit="1"/>
    </xf>
    <xf numFmtId="0" fontId="19" fillId="0" borderId="9" xfId="8" applyFont="1" applyBorder="1" applyAlignment="1" applyProtection="1">
      <alignment horizontal="center" vertical="center" shrinkToFit="1"/>
    </xf>
    <xf numFmtId="0" fontId="19" fillId="0" borderId="5" xfId="8" applyFont="1" applyBorder="1" applyAlignment="1" applyProtection="1">
      <alignment horizontal="center" vertical="center" shrinkToFit="1"/>
    </xf>
    <xf numFmtId="0" fontId="19" fillId="0" borderId="10" xfId="8" applyFont="1" applyBorder="1" applyAlignment="1" applyProtection="1">
      <alignment horizontal="center" vertical="center" shrinkToFit="1"/>
    </xf>
    <xf numFmtId="0" fontId="19" fillId="0" borderId="6" xfId="8" applyFont="1" applyBorder="1" applyAlignment="1" applyProtection="1">
      <alignment horizontal="center" vertical="center" shrinkToFit="1"/>
      <protection locked="0"/>
    </xf>
    <xf numFmtId="0" fontId="19" fillId="0" borderId="7" xfId="8" applyFont="1" applyBorder="1" applyAlignment="1" applyProtection="1">
      <alignment horizontal="center" vertical="center" shrinkToFit="1"/>
      <protection locked="0"/>
    </xf>
    <xf numFmtId="0" fontId="19" fillId="0" borderId="8" xfId="8" applyFont="1" applyBorder="1" applyAlignment="1" applyProtection="1">
      <alignment horizontal="center" vertical="center" shrinkToFit="1"/>
      <protection locked="0"/>
    </xf>
    <xf numFmtId="0" fontId="19" fillId="0" borderId="11" xfId="8" applyFont="1" applyBorder="1" applyAlignment="1" applyProtection="1">
      <alignment horizontal="center" vertical="center" shrinkToFit="1"/>
      <protection locked="0"/>
    </xf>
    <xf numFmtId="0" fontId="19" fillId="0" borderId="0" xfId="8" applyFont="1" applyBorder="1" applyAlignment="1" applyProtection="1">
      <alignment horizontal="center" vertical="center" shrinkToFit="1"/>
      <protection locked="0"/>
    </xf>
    <xf numFmtId="0" fontId="19" fillId="0" borderId="12" xfId="8" applyFont="1" applyBorder="1" applyAlignment="1" applyProtection="1">
      <alignment horizontal="center" vertical="center" shrinkToFit="1"/>
      <protection locked="0"/>
    </xf>
    <xf numFmtId="0" fontId="19" fillId="0" borderId="9" xfId="8" applyFont="1" applyBorder="1" applyAlignment="1" applyProtection="1">
      <alignment horizontal="center" vertical="center" shrinkToFit="1"/>
      <protection locked="0"/>
    </xf>
    <xf numFmtId="0" fontId="19" fillId="0" borderId="5" xfId="8" applyFont="1" applyBorder="1" applyAlignment="1" applyProtection="1">
      <alignment horizontal="center" vertical="center" shrinkToFit="1"/>
      <protection locked="0"/>
    </xf>
    <xf numFmtId="0" fontId="19" fillId="0" borderId="10" xfId="8" applyFont="1" applyBorder="1" applyAlignment="1" applyProtection="1">
      <alignment horizontal="center" vertical="center" shrinkToFit="1"/>
      <protection locked="0"/>
    </xf>
    <xf numFmtId="0" fontId="4" fillId="0" borderId="0" xfId="8" applyFont="1" applyBorder="1" applyAlignment="1" applyProtection="1">
      <alignment horizontal="right" vertical="center"/>
    </xf>
    <xf numFmtId="0" fontId="8" fillId="0" borderId="0" xfId="8" applyFont="1" applyBorder="1" applyAlignment="1" applyProtection="1">
      <alignment horizontal="center" vertical="center" shrinkToFit="1"/>
    </xf>
    <xf numFmtId="0" fontId="8" fillId="0" borderId="0" xfId="8" applyFont="1" applyFill="1" applyBorder="1" applyAlignment="1" applyProtection="1">
      <alignment horizontal="left" vertical="center"/>
    </xf>
    <xf numFmtId="0" fontId="8" fillId="0" borderId="0" xfId="0" applyFont="1" applyFill="1" applyBorder="1" applyAlignment="1" applyProtection="1">
      <alignment vertical="center" wrapText="1"/>
    </xf>
    <xf numFmtId="0" fontId="9" fillId="0" borderId="2" xfId="8" applyFont="1" applyFill="1" applyBorder="1" applyAlignment="1">
      <alignment horizontal="center" vertical="center" wrapText="1"/>
    </xf>
    <xf numFmtId="0" fontId="9" fillId="0" borderId="3" xfId="8" applyFont="1" applyFill="1" applyBorder="1" applyAlignment="1">
      <alignment horizontal="center" vertical="center" wrapText="1"/>
    </xf>
    <xf numFmtId="0" fontId="8" fillId="0" borderId="0" xfId="0" applyFont="1" applyFill="1" applyBorder="1" applyAlignment="1">
      <alignment vertical="center" wrapText="1"/>
    </xf>
    <xf numFmtId="0" fontId="13" fillId="0" borderId="0" xfId="8" applyFont="1" applyFill="1" applyBorder="1" applyAlignment="1">
      <alignment horizontal="left" vertical="center" wrapText="1"/>
    </xf>
    <xf numFmtId="0" fontId="4" fillId="0" borderId="0" xfId="0" applyFont="1" applyFill="1" applyBorder="1" applyAlignment="1">
      <alignment vertical="center" wrapText="1"/>
    </xf>
    <xf numFmtId="0" fontId="4" fillId="0" borderId="0" xfId="8" applyFont="1" applyFill="1" applyBorder="1" applyAlignment="1">
      <alignment horizontal="left" vertical="center" wrapText="1"/>
    </xf>
    <xf numFmtId="0" fontId="22" fillId="0" borderId="13" xfId="10" applyFont="1" applyBorder="1" applyAlignment="1">
      <alignment horizontal="center" vertical="center"/>
    </xf>
    <xf numFmtId="0" fontId="22" fillId="0" borderId="14" xfId="10" applyFont="1" applyBorder="1" applyAlignment="1">
      <alignment horizontal="center" vertical="center"/>
    </xf>
    <xf numFmtId="0" fontId="22" fillId="0" borderId="15" xfId="10" applyFont="1" applyBorder="1" applyAlignment="1">
      <alignment horizontal="center" vertical="center"/>
    </xf>
    <xf numFmtId="0" fontId="22" fillId="0" borderId="16" xfId="10" applyFont="1" applyBorder="1" applyAlignment="1">
      <alignment horizontal="center" vertical="center"/>
    </xf>
    <xf numFmtId="0" fontId="22" fillId="0" borderId="17" xfId="10" applyFont="1" applyBorder="1" applyAlignment="1">
      <alignment horizontal="center" vertical="center"/>
    </xf>
    <xf numFmtId="0" fontId="22" fillId="0" borderId="18" xfId="10" applyFont="1" applyBorder="1" applyAlignment="1">
      <alignment horizontal="center" vertical="center"/>
    </xf>
  </cellXfs>
  <cellStyles count="12">
    <cellStyle name="桁区切り" xfId="7" builtinId="6"/>
    <cellStyle name="桁区切り 2" xfId="4"/>
    <cellStyle name="桁区切り 3" xfId="6"/>
    <cellStyle name="標準" xfId="0" builtinId="0"/>
    <cellStyle name="標準 2" xfId="1"/>
    <cellStyle name="標準 3" xfId="2"/>
    <cellStyle name="標準 4" xfId="3"/>
    <cellStyle name="標準 5" xfId="5"/>
    <cellStyle name="標準 6" xfId="10"/>
    <cellStyle name="標準 7" xfId="11"/>
    <cellStyle name="標準_240116③体制整備【様式２、３】　予算表" xfId="8"/>
    <cellStyle name="標準_要準様式（県）160401" xfId="9"/>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99"/>
      <color rgb="FF777777"/>
      <color rgb="FFCCECFF"/>
      <color rgb="FFFFCCFF"/>
      <color rgb="FF0000FF"/>
      <color rgb="FFFFFF66"/>
      <color rgb="FFEEECE1"/>
      <color rgb="FFEEE2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13</xdr:col>
      <xdr:colOff>31750</xdr:colOff>
      <xdr:row>1</xdr:row>
      <xdr:rowOff>0</xdr:rowOff>
    </xdr:from>
    <xdr:to>
      <xdr:col>26</xdr:col>
      <xdr:colOff>134470</xdr:colOff>
      <xdr:row>10</xdr:row>
      <xdr:rowOff>178672</xdr:rowOff>
    </xdr:to>
    <xdr:sp macro="" textlink="">
      <xdr:nvSpPr>
        <xdr:cNvPr id="2" name="正方形/長方形 1"/>
        <xdr:cNvSpPr/>
      </xdr:nvSpPr>
      <xdr:spPr>
        <a:xfrm>
          <a:off x="9652000" y="148167"/>
          <a:ext cx="5087470" cy="207308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＜作成要領＞</a:t>
          </a:r>
          <a:endParaRPr kumimoji="1" lang="en-US" altLang="ja-JP" sz="1100"/>
        </a:p>
        <a:p>
          <a:pPr algn="l"/>
          <a:r>
            <a:rPr kumimoji="1" lang="ja-JP" altLang="en-US" sz="1100"/>
            <a:t>・</a:t>
          </a:r>
          <a:r>
            <a:rPr kumimoji="1" lang="ja-JP" altLang="en-US" sz="1200">
              <a:solidFill>
                <a:srgbClr val="FF0000"/>
              </a:solidFill>
            </a:rPr>
            <a:t>令和３年３月１日付け交付決定を受けている学校については、既交付決定額と今回申請する額を合算した額が、</a:t>
          </a:r>
          <a:r>
            <a:rPr kumimoji="1" lang="ja-JP" altLang="ja-JP" sz="1200">
              <a:solidFill>
                <a:srgbClr val="FF0000"/>
              </a:solidFill>
              <a:effectLst/>
              <a:latin typeface="+mn-lt"/>
              <a:ea typeface="+mn-ea"/>
              <a:cs typeface="+mn-cs"/>
            </a:rPr>
            <a:t>実施要領に示す１校あたり補助上限額を</a:t>
          </a:r>
          <a:r>
            <a:rPr kumimoji="1" lang="ja-JP" altLang="en-US" sz="1200">
              <a:solidFill>
                <a:srgbClr val="FF0000"/>
              </a:solidFill>
              <a:effectLst/>
              <a:latin typeface="+mn-lt"/>
              <a:ea typeface="+mn-ea"/>
              <a:cs typeface="+mn-cs"/>
            </a:rPr>
            <a:t>超えないよう様式欄外のチェック欄を活用し確認の上作成すること</a:t>
          </a:r>
          <a:endParaRPr kumimoji="1" lang="en-US" altLang="ja-JP" sz="1200">
            <a:solidFill>
              <a:srgbClr val="FF0000"/>
            </a:solidFill>
            <a:effectLst/>
            <a:latin typeface="+mn-lt"/>
            <a:ea typeface="+mn-ea"/>
            <a:cs typeface="+mn-cs"/>
          </a:endParaRPr>
        </a:p>
        <a:p>
          <a:pPr algn="l"/>
          <a:endParaRPr kumimoji="1" lang="en-US" altLang="ja-JP" sz="1100">
            <a:solidFill>
              <a:schemeClr val="dk1"/>
            </a:solidFill>
            <a:effectLst/>
            <a:latin typeface="+mn-lt"/>
            <a:ea typeface="+mn-ea"/>
            <a:cs typeface="+mn-cs"/>
          </a:endParaRPr>
        </a:p>
        <a:p>
          <a:pPr algn="l"/>
          <a:r>
            <a:rPr kumimoji="1" lang="ja-JP" altLang="en-US" sz="1100">
              <a:solidFill>
                <a:schemeClr val="dk1"/>
              </a:solidFill>
              <a:effectLst/>
              <a:latin typeface="+mn-lt"/>
              <a:ea typeface="+mn-ea"/>
              <a:cs typeface="+mn-cs"/>
            </a:rPr>
            <a:t>①</a:t>
          </a:r>
          <a:r>
            <a:rPr kumimoji="1" lang="en-US" altLang="ja-JP" sz="1100">
              <a:solidFill>
                <a:schemeClr val="dk1"/>
              </a:solidFill>
              <a:effectLst/>
              <a:latin typeface="+mn-lt"/>
              <a:ea typeface="+mn-ea"/>
              <a:cs typeface="+mn-cs"/>
            </a:rPr>
            <a:t>N</a:t>
          </a:r>
          <a:r>
            <a:rPr kumimoji="1" lang="ja-JP" altLang="en-US" sz="1100">
              <a:solidFill>
                <a:schemeClr val="dk1"/>
              </a:solidFill>
              <a:effectLst/>
              <a:latin typeface="+mn-lt"/>
              <a:ea typeface="+mn-ea"/>
              <a:cs typeface="+mn-cs"/>
            </a:rPr>
            <a:t>列に既交付決定額を入力（今回初めて申請する場合には「</a:t>
          </a:r>
          <a:r>
            <a:rPr kumimoji="1" lang="en-US" altLang="ja-JP" sz="1100">
              <a:solidFill>
                <a:schemeClr val="dk1"/>
              </a:solidFill>
              <a:effectLst/>
              <a:latin typeface="+mn-lt"/>
              <a:ea typeface="+mn-ea"/>
              <a:cs typeface="+mn-cs"/>
            </a:rPr>
            <a:t>0</a:t>
          </a:r>
          <a:r>
            <a:rPr kumimoji="1" lang="ja-JP" altLang="en-US" sz="1100">
              <a:solidFill>
                <a:schemeClr val="dk1"/>
              </a:solidFill>
              <a:effectLst/>
              <a:latin typeface="+mn-lt"/>
              <a:ea typeface="+mn-ea"/>
              <a:cs typeface="+mn-cs"/>
            </a:rPr>
            <a:t>」を入力</a:t>
          </a:r>
          <a:endParaRPr kumimoji="1" lang="en-US" altLang="ja-JP" sz="1100">
            <a:solidFill>
              <a:schemeClr val="dk1"/>
            </a:solidFill>
            <a:effectLst/>
            <a:latin typeface="+mn-lt"/>
            <a:ea typeface="+mn-ea"/>
            <a:cs typeface="+mn-cs"/>
          </a:endParaRPr>
        </a:p>
        <a:p>
          <a:pPr algn="l"/>
          <a:r>
            <a:rPr kumimoji="1" lang="ja-JP" altLang="en-US" sz="1100"/>
            <a:t>②</a:t>
          </a:r>
          <a:r>
            <a:rPr kumimoji="1" lang="en-US" altLang="ja-JP" sz="1100"/>
            <a:t>K</a:t>
          </a:r>
          <a:r>
            <a:rPr kumimoji="1" lang="ja-JP" altLang="en-US" sz="1100"/>
            <a:t>列の補助対象経費については、</a:t>
          </a:r>
          <a:r>
            <a:rPr kumimoji="1" lang="en-US" altLang="ja-JP" sz="1100"/>
            <a:t>O</a:t>
          </a:r>
          <a:r>
            <a:rPr kumimoji="1" lang="ja-JP" altLang="en-US" sz="1100"/>
            <a:t>列が補助上限額以下となるよう調整した額を入力</a:t>
          </a:r>
          <a:endParaRPr kumimoji="1" lang="en-US" altLang="ja-JP" sz="1100"/>
        </a:p>
        <a:p>
          <a:pPr algn="l"/>
          <a:r>
            <a:rPr kumimoji="1" lang="ja-JP" altLang="en-US" sz="1100"/>
            <a:t>③</a:t>
          </a:r>
          <a:r>
            <a:rPr kumimoji="1" lang="en-US" altLang="ja-JP" sz="1100"/>
            <a:t>P</a:t>
          </a:r>
          <a:r>
            <a:rPr kumimoji="1" lang="ja-JP" altLang="en-US" sz="1100"/>
            <a:t>列のチェック欄が「○」になっていることを確認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317499</xdr:colOff>
      <xdr:row>11</xdr:row>
      <xdr:rowOff>448470</xdr:rowOff>
    </xdr:from>
    <xdr:to>
      <xdr:col>2</xdr:col>
      <xdr:colOff>879474</xdr:colOff>
      <xdr:row>12</xdr:row>
      <xdr:rowOff>10583</xdr:rowOff>
    </xdr:to>
    <xdr:sp macro="" textlink="">
      <xdr:nvSpPr>
        <xdr:cNvPr id="2" name="角丸四角形 1"/>
        <xdr:cNvSpPr/>
      </xdr:nvSpPr>
      <xdr:spPr>
        <a:xfrm>
          <a:off x="783166" y="2734470"/>
          <a:ext cx="561975" cy="260613"/>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入力</a:t>
          </a:r>
        </a:p>
      </xdr:txBody>
    </xdr:sp>
    <xdr:clientData/>
  </xdr:twoCellAnchor>
  <xdr:twoCellAnchor>
    <xdr:from>
      <xdr:col>4</xdr:col>
      <xdr:colOff>303477</xdr:colOff>
      <xdr:row>11</xdr:row>
      <xdr:rowOff>476252</xdr:rowOff>
    </xdr:from>
    <xdr:to>
      <xdr:col>4</xdr:col>
      <xdr:colOff>1275027</xdr:colOff>
      <xdr:row>12</xdr:row>
      <xdr:rowOff>19314</xdr:rowOff>
    </xdr:to>
    <xdr:sp macro="" textlink="">
      <xdr:nvSpPr>
        <xdr:cNvPr id="4" name="角丸四角形 3"/>
        <xdr:cNvSpPr/>
      </xdr:nvSpPr>
      <xdr:spPr>
        <a:xfrm>
          <a:off x="3414977" y="2762252"/>
          <a:ext cx="971550" cy="241562"/>
        </a:xfrm>
        <a:prstGeom prst="roundRect">
          <a:avLst>
            <a:gd name="adj" fmla="val 50000"/>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chemeClr val="tx1"/>
              </a:solidFill>
            </a:rPr>
            <a:t>プルダウン選択</a:t>
          </a:r>
        </a:p>
      </xdr:txBody>
    </xdr:sp>
    <xdr:clientData/>
  </xdr:twoCellAnchor>
  <xdr:twoCellAnchor>
    <xdr:from>
      <xdr:col>11</xdr:col>
      <xdr:colOff>275167</xdr:colOff>
      <xdr:row>11</xdr:row>
      <xdr:rowOff>508000</xdr:rowOff>
    </xdr:from>
    <xdr:to>
      <xdr:col>11</xdr:col>
      <xdr:colOff>837142</xdr:colOff>
      <xdr:row>12</xdr:row>
      <xdr:rowOff>35981</xdr:rowOff>
    </xdr:to>
    <xdr:sp macro="" textlink="">
      <xdr:nvSpPr>
        <xdr:cNvPr id="8" name="角丸四角形 7"/>
        <xdr:cNvSpPr/>
      </xdr:nvSpPr>
      <xdr:spPr>
        <a:xfrm>
          <a:off x="8667750" y="2794000"/>
          <a:ext cx="561975" cy="226481"/>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自動</a:t>
          </a:r>
        </a:p>
      </xdr:txBody>
    </xdr:sp>
    <xdr:clientData/>
  </xdr:twoCellAnchor>
  <xdr:twoCellAnchor>
    <xdr:from>
      <xdr:col>3</xdr:col>
      <xdr:colOff>374650</xdr:colOff>
      <xdr:row>11</xdr:row>
      <xdr:rowOff>452704</xdr:rowOff>
    </xdr:from>
    <xdr:to>
      <xdr:col>3</xdr:col>
      <xdr:colOff>936625</xdr:colOff>
      <xdr:row>12</xdr:row>
      <xdr:rowOff>14817</xdr:rowOff>
    </xdr:to>
    <xdr:sp macro="" textlink="">
      <xdr:nvSpPr>
        <xdr:cNvPr id="9" name="角丸四角形 8"/>
        <xdr:cNvSpPr/>
      </xdr:nvSpPr>
      <xdr:spPr>
        <a:xfrm>
          <a:off x="2163233" y="2738704"/>
          <a:ext cx="561975" cy="260613"/>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入力</a:t>
          </a:r>
        </a:p>
      </xdr:txBody>
    </xdr:sp>
    <xdr:clientData/>
  </xdr:twoCellAnchor>
  <xdr:twoCellAnchor>
    <xdr:from>
      <xdr:col>7</xdr:col>
      <xdr:colOff>146049</xdr:colOff>
      <xdr:row>11</xdr:row>
      <xdr:rowOff>467520</xdr:rowOff>
    </xdr:from>
    <xdr:to>
      <xdr:col>7</xdr:col>
      <xdr:colOff>708024</xdr:colOff>
      <xdr:row>12</xdr:row>
      <xdr:rowOff>29633</xdr:rowOff>
    </xdr:to>
    <xdr:sp macro="" textlink="">
      <xdr:nvSpPr>
        <xdr:cNvPr id="10" name="角丸四角形 9"/>
        <xdr:cNvSpPr/>
      </xdr:nvSpPr>
      <xdr:spPr>
        <a:xfrm>
          <a:off x="4834466" y="2753520"/>
          <a:ext cx="561975" cy="260613"/>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入力</a:t>
          </a:r>
        </a:p>
      </xdr:txBody>
    </xdr:sp>
    <xdr:clientData/>
  </xdr:twoCellAnchor>
  <xdr:twoCellAnchor>
    <xdr:from>
      <xdr:col>10</xdr:col>
      <xdr:colOff>182032</xdr:colOff>
      <xdr:row>11</xdr:row>
      <xdr:rowOff>450587</xdr:rowOff>
    </xdr:from>
    <xdr:to>
      <xdr:col>10</xdr:col>
      <xdr:colOff>744007</xdr:colOff>
      <xdr:row>12</xdr:row>
      <xdr:rowOff>12700</xdr:rowOff>
    </xdr:to>
    <xdr:sp macro="" textlink="">
      <xdr:nvSpPr>
        <xdr:cNvPr id="11" name="角丸四角形 10"/>
        <xdr:cNvSpPr/>
      </xdr:nvSpPr>
      <xdr:spPr>
        <a:xfrm>
          <a:off x="7537449" y="2736587"/>
          <a:ext cx="561975" cy="260613"/>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入力</a:t>
          </a:r>
        </a:p>
      </xdr:txBody>
    </xdr:sp>
    <xdr:clientData/>
  </xdr:twoCellAnchor>
  <xdr:twoCellAnchor>
    <xdr:from>
      <xdr:col>7</xdr:col>
      <xdr:colOff>752210</xdr:colOff>
      <xdr:row>11</xdr:row>
      <xdr:rowOff>480486</xdr:rowOff>
    </xdr:from>
    <xdr:to>
      <xdr:col>9</xdr:col>
      <xdr:colOff>93927</xdr:colOff>
      <xdr:row>12</xdr:row>
      <xdr:rowOff>23548</xdr:rowOff>
    </xdr:to>
    <xdr:sp macro="" textlink="">
      <xdr:nvSpPr>
        <xdr:cNvPr id="12" name="角丸四角形 11"/>
        <xdr:cNvSpPr/>
      </xdr:nvSpPr>
      <xdr:spPr>
        <a:xfrm>
          <a:off x="5440627" y="2766486"/>
          <a:ext cx="971550" cy="241562"/>
        </a:xfrm>
        <a:prstGeom prst="roundRect">
          <a:avLst>
            <a:gd name="adj" fmla="val 50000"/>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chemeClr val="tx1"/>
              </a:solidFill>
            </a:rPr>
            <a:t>プルダウン選択</a:t>
          </a:r>
        </a:p>
      </xdr:txBody>
    </xdr:sp>
    <xdr:clientData/>
  </xdr:twoCellAnchor>
  <xdr:twoCellAnchor>
    <xdr:from>
      <xdr:col>9</xdr:col>
      <xdr:colOff>226483</xdr:colOff>
      <xdr:row>11</xdr:row>
      <xdr:rowOff>469900</xdr:rowOff>
    </xdr:from>
    <xdr:to>
      <xdr:col>9</xdr:col>
      <xdr:colOff>788458</xdr:colOff>
      <xdr:row>11</xdr:row>
      <xdr:rowOff>696381</xdr:rowOff>
    </xdr:to>
    <xdr:sp macro="" textlink="">
      <xdr:nvSpPr>
        <xdr:cNvPr id="13" name="角丸四角形 12"/>
        <xdr:cNvSpPr/>
      </xdr:nvSpPr>
      <xdr:spPr>
        <a:xfrm>
          <a:off x="6544733" y="2755900"/>
          <a:ext cx="561975" cy="226481"/>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自動</a:t>
          </a:r>
        </a:p>
      </xdr:txBody>
    </xdr:sp>
    <xdr:clientData/>
  </xdr:twoCellAnchor>
  <xdr:twoCellAnchor>
    <xdr:from>
      <xdr:col>12</xdr:col>
      <xdr:colOff>148167</xdr:colOff>
      <xdr:row>0</xdr:row>
      <xdr:rowOff>148166</xdr:rowOff>
    </xdr:from>
    <xdr:to>
      <xdr:col>26</xdr:col>
      <xdr:colOff>92137</xdr:colOff>
      <xdr:row>10</xdr:row>
      <xdr:rowOff>178671</xdr:rowOff>
    </xdr:to>
    <xdr:sp macro="" textlink="">
      <xdr:nvSpPr>
        <xdr:cNvPr id="14" name="正方形/長方形 13"/>
        <xdr:cNvSpPr/>
      </xdr:nvSpPr>
      <xdr:spPr>
        <a:xfrm>
          <a:off x="9577917" y="148166"/>
          <a:ext cx="5087470" cy="207308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＜作成要領＞</a:t>
          </a:r>
          <a:endParaRPr kumimoji="1" lang="en-US" altLang="ja-JP" sz="1100"/>
        </a:p>
        <a:p>
          <a:pPr algn="l"/>
          <a:r>
            <a:rPr kumimoji="1" lang="ja-JP" altLang="en-US" sz="1100"/>
            <a:t>・</a:t>
          </a:r>
          <a:r>
            <a:rPr kumimoji="1" lang="ja-JP" altLang="en-US" sz="1200" b="1">
              <a:solidFill>
                <a:srgbClr val="FF0000"/>
              </a:solidFill>
            </a:rPr>
            <a:t>令和３年３月１日付け交付決定を受けている学校については、既交付決定額と今回申請する額を合算した額が、</a:t>
          </a:r>
          <a:r>
            <a:rPr kumimoji="1" lang="ja-JP" altLang="ja-JP" sz="1200" b="1">
              <a:solidFill>
                <a:srgbClr val="FF0000"/>
              </a:solidFill>
              <a:effectLst/>
              <a:latin typeface="+mn-lt"/>
              <a:ea typeface="+mn-ea"/>
              <a:cs typeface="+mn-cs"/>
            </a:rPr>
            <a:t>実施要領に示す１校あたり補助上限額を</a:t>
          </a:r>
          <a:r>
            <a:rPr kumimoji="1" lang="ja-JP" altLang="en-US" sz="1200" b="1">
              <a:solidFill>
                <a:srgbClr val="FF0000"/>
              </a:solidFill>
              <a:effectLst/>
              <a:latin typeface="+mn-lt"/>
              <a:ea typeface="+mn-ea"/>
              <a:cs typeface="+mn-cs"/>
            </a:rPr>
            <a:t>超えないよう様式欄外のチェック欄を活用し確認の上作成すること</a:t>
          </a:r>
          <a:endParaRPr kumimoji="1" lang="en-US" altLang="ja-JP" sz="1200" b="1">
            <a:solidFill>
              <a:srgbClr val="FF0000"/>
            </a:solidFill>
            <a:effectLst/>
            <a:latin typeface="+mn-lt"/>
            <a:ea typeface="+mn-ea"/>
            <a:cs typeface="+mn-cs"/>
          </a:endParaRPr>
        </a:p>
        <a:p>
          <a:pPr algn="l"/>
          <a:endParaRPr kumimoji="1" lang="en-US" altLang="ja-JP" sz="1100">
            <a:solidFill>
              <a:schemeClr val="dk1"/>
            </a:solidFill>
            <a:effectLst/>
            <a:latin typeface="+mn-lt"/>
            <a:ea typeface="+mn-ea"/>
            <a:cs typeface="+mn-cs"/>
          </a:endParaRPr>
        </a:p>
        <a:p>
          <a:pPr algn="l"/>
          <a:r>
            <a:rPr kumimoji="1" lang="ja-JP" altLang="en-US" sz="1100">
              <a:solidFill>
                <a:schemeClr val="dk1"/>
              </a:solidFill>
              <a:effectLst/>
              <a:latin typeface="+mn-lt"/>
              <a:ea typeface="+mn-ea"/>
              <a:cs typeface="+mn-cs"/>
            </a:rPr>
            <a:t>①</a:t>
          </a:r>
          <a:r>
            <a:rPr kumimoji="1" lang="en-US" altLang="ja-JP" sz="1100">
              <a:solidFill>
                <a:schemeClr val="dk1"/>
              </a:solidFill>
              <a:effectLst/>
              <a:latin typeface="+mn-lt"/>
              <a:ea typeface="+mn-ea"/>
              <a:cs typeface="+mn-cs"/>
            </a:rPr>
            <a:t>N</a:t>
          </a:r>
          <a:r>
            <a:rPr kumimoji="1" lang="ja-JP" altLang="en-US" sz="1100">
              <a:solidFill>
                <a:schemeClr val="dk1"/>
              </a:solidFill>
              <a:effectLst/>
              <a:latin typeface="+mn-lt"/>
              <a:ea typeface="+mn-ea"/>
              <a:cs typeface="+mn-cs"/>
            </a:rPr>
            <a:t>列に既交付決定額を入力（今回初めて申請する場合には「</a:t>
          </a:r>
          <a:r>
            <a:rPr kumimoji="1" lang="en-US" altLang="ja-JP" sz="1100">
              <a:solidFill>
                <a:schemeClr val="dk1"/>
              </a:solidFill>
              <a:effectLst/>
              <a:latin typeface="+mn-lt"/>
              <a:ea typeface="+mn-ea"/>
              <a:cs typeface="+mn-cs"/>
            </a:rPr>
            <a:t>0</a:t>
          </a:r>
          <a:r>
            <a:rPr kumimoji="1" lang="ja-JP" altLang="en-US" sz="1100">
              <a:solidFill>
                <a:schemeClr val="dk1"/>
              </a:solidFill>
              <a:effectLst/>
              <a:latin typeface="+mn-lt"/>
              <a:ea typeface="+mn-ea"/>
              <a:cs typeface="+mn-cs"/>
            </a:rPr>
            <a:t>」を入力</a:t>
          </a:r>
          <a:endParaRPr kumimoji="1" lang="en-US" altLang="ja-JP" sz="1100">
            <a:solidFill>
              <a:schemeClr val="dk1"/>
            </a:solidFill>
            <a:effectLst/>
            <a:latin typeface="+mn-lt"/>
            <a:ea typeface="+mn-ea"/>
            <a:cs typeface="+mn-cs"/>
          </a:endParaRPr>
        </a:p>
        <a:p>
          <a:pPr algn="l"/>
          <a:r>
            <a:rPr kumimoji="1" lang="ja-JP" altLang="en-US" sz="1100"/>
            <a:t>②</a:t>
          </a:r>
          <a:r>
            <a:rPr kumimoji="1" lang="en-US" altLang="ja-JP" sz="1100"/>
            <a:t>K</a:t>
          </a:r>
          <a:r>
            <a:rPr kumimoji="1" lang="ja-JP" altLang="en-US" sz="1100"/>
            <a:t>列の補助対象経費については、</a:t>
          </a:r>
          <a:r>
            <a:rPr kumimoji="1" lang="en-US" altLang="ja-JP" sz="1100"/>
            <a:t>O</a:t>
          </a:r>
          <a:r>
            <a:rPr kumimoji="1" lang="ja-JP" altLang="en-US" sz="1100"/>
            <a:t>列が補助上限額以下となるよう調整した額を入力</a:t>
          </a:r>
          <a:endParaRPr kumimoji="1" lang="en-US" altLang="ja-JP" sz="1100"/>
        </a:p>
        <a:p>
          <a:pPr algn="l"/>
          <a:r>
            <a:rPr kumimoji="1" lang="ja-JP" altLang="en-US" sz="1100"/>
            <a:t>③</a:t>
          </a:r>
          <a:r>
            <a:rPr kumimoji="1" lang="en-US" altLang="ja-JP" sz="1100"/>
            <a:t>P</a:t>
          </a:r>
          <a:r>
            <a:rPr kumimoji="1" lang="ja-JP" altLang="en-US" sz="1100"/>
            <a:t>列のチェック欄が「○」になっていることを確認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AO62"/>
  <sheetViews>
    <sheetView tabSelected="1" view="pageBreakPreview" zoomScale="70" zoomScaleNormal="100" zoomScaleSheetLayoutView="70" zoomScalePageLayoutView="87" workbookViewId="0">
      <selection activeCell="J13" sqref="J13"/>
    </sheetView>
  </sheetViews>
  <sheetFormatPr defaultColWidth="2.5" defaultRowHeight="12"/>
  <cols>
    <col min="1" max="1" width="1.375" style="86" customWidth="1"/>
    <col min="2" max="2" width="4.75" style="86" customWidth="1"/>
    <col min="3" max="4" width="17.375" style="86" customWidth="1"/>
    <col min="5" max="5" width="20.75" style="115" customWidth="1"/>
    <col min="6" max="7" width="10.625" style="115" hidden="1" customWidth="1"/>
    <col min="8" max="8" width="10.625" style="86" customWidth="1"/>
    <col min="9" max="9" width="10.625" style="115" customWidth="1"/>
    <col min="10" max="12" width="13.625" style="86" customWidth="1"/>
    <col min="13" max="13" width="2.5" style="86"/>
    <col min="14" max="16" width="13.5" style="86" customWidth="1"/>
    <col min="17" max="253" width="2.5" style="86"/>
    <col min="254" max="254" width="1.375" style="86" customWidth="1"/>
    <col min="255" max="255" width="2.625" style="86" customWidth="1"/>
    <col min="256" max="256" width="2.5" style="86" customWidth="1"/>
    <col min="257" max="257" width="2.75" style="86" customWidth="1"/>
    <col min="258" max="258" width="1.5" style="86" customWidth="1"/>
    <col min="259" max="259" width="0" style="86" hidden="1" customWidth="1"/>
    <col min="260" max="260" width="2.5" style="86" customWidth="1"/>
    <col min="261" max="261" width="15.375" style="86" customWidth="1"/>
    <col min="262" max="262" width="21.25" style="86" customWidth="1"/>
    <col min="263" max="263" width="18" style="86" customWidth="1"/>
    <col min="264" max="264" width="19.875" style="86" customWidth="1"/>
    <col min="265" max="265" width="19.125" style="86" customWidth="1"/>
    <col min="266" max="509" width="2.5" style="86"/>
    <col min="510" max="510" width="1.375" style="86" customWidth="1"/>
    <col min="511" max="511" width="2.625" style="86" customWidth="1"/>
    <col min="512" max="512" width="2.5" style="86" customWidth="1"/>
    <col min="513" max="513" width="2.75" style="86" customWidth="1"/>
    <col min="514" max="514" width="1.5" style="86" customWidth="1"/>
    <col min="515" max="515" width="0" style="86" hidden="1" customWidth="1"/>
    <col min="516" max="516" width="2.5" style="86" customWidth="1"/>
    <col min="517" max="517" width="15.375" style="86" customWidth="1"/>
    <col min="518" max="518" width="21.25" style="86" customWidth="1"/>
    <col min="519" max="519" width="18" style="86" customWidth="1"/>
    <col min="520" max="520" width="19.875" style="86" customWidth="1"/>
    <col min="521" max="521" width="19.125" style="86" customWidth="1"/>
    <col min="522" max="765" width="2.5" style="86"/>
    <col min="766" max="766" width="1.375" style="86" customWidth="1"/>
    <col min="767" max="767" width="2.625" style="86" customWidth="1"/>
    <col min="768" max="768" width="2.5" style="86" customWidth="1"/>
    <col min="769" max="769" width="2.75" style="86" customWidth="1"/>
    <col min="770" max="770" width="1.5" style="86" customWidth="1"/>
    <col min="771" max="771" width="0" style="86" hidden="1" customWidth="1"/>
    <col min="772" max="772" width="2.5" style="86" customWidth="1"/>
    <col min="773" max="773" width="15.375" style="86" customWidth="1"/>
    <col min="774" max="774" width="21.25" style="86" customWidth="1"/>
    <col min="775" max="775" width="18" style="86" customWidth="1"/>
    <col min="776" max="776" width="19.875" style="86" customWidth="1"/>
    <col min="777" max="777" width="19.125" style="86" customWidth="1"/>
    <col min="778" max="1021" width="2.5" style="86"/>
    <col min="1022" max="1022" width="1.375" style="86" customWidth="1"/>
    <col min="1023" max="1023" width="2.625" style="86" customWidth="1"/>
    <col min="1024" max="1024" width="2.5" style="86" customWidth="1"/>
    <col min="1025" max="1025" width="2.75" style="86" customWidth="1"/>
    <col min="1026" max="1026" width="1.5" style="86" customWidth="1"/>
    <col min="1027" max="1027" width="0" style="86" hidden="1" customWidth="1"/>
    <col min="1028" max="1028" width="2.5" style="86" customWidth="1"/>
    <col min="1029" max="1029" width="15.375" style="86" customWidth="1"/>
    <col min="1030" max="1030" width="21.25" style="86" customWidth="1"/>
    <col min="1031" max="1031" width="18" style="86" customWidth="1"/>
    <col min="1032" max="1032" width="19.875" style="86" customWidth="1"/>
    <col min="1033" max="1033" width="19.125" style="86" customWidth="1"/>
    <col min="1034" max="1277" width="2.5" style="86"/>
    <col min="1278" max="1278" width="1.375" style="86" customWidth="1"/>
    <col min="1279" max="1279" width="2.625" style="86" customWidth="1"/>
    <col min="1280" max="1280" width="2.5" style="86" customWidth="1"/>
    <col min="1281" max="1281" width="2.75" style="86" customWidth="1"/>
    <col min="1282" max="1282" width="1.5" style="86" customWidth="1"/>
    <col min="1283" max="1283" width="0" style="86" hidden="1" customWidth="1"/>
    <col min="1284" max="1284" width="2.5" style="86" customWidth="1"/>
    <col min="1285" max="1285" width="15.375" style="86" customWidth="1"/>
    <col min="1286" max="1286" width="21.25" style="86" customWidth="1"/>
    <col min="1287" max="1287" width="18" style="86" customWidth="1"/>
    <col min="1288" max="1288" width="19.875" style="86" customWidth="1"/>
    <col min="1289" max="1289" width="19.125" style="86" customWidth="1"/>
    <col min="1290" max="1533" width="2.5" style="86"/>
    <col min="1534" max="1534" width="1.375" style="86" customWidth="1"/>
    <col min="1535" max="1535" width="2.625" style="86" customWidth="1"/>
    <col min="1536" max="1536" width="2.5" style="86" customWidth="1"/>
    <col min="1537" max="1537" width="2.75" style="86" customWidth="1"/>
    <col min="1538" max="1538" width="1.5" style="86" customWidth="1"/>
    <col min="1539" max="1539" width="0" style="86" hidden="1" customWidth="1"/>
    <col min="1540" max="1540" width="2.5" style="86" customWidth="1"/>
    <col min="1541" max="1541" width="15.375" style="86" customWidth="1"/>
    <col min="1542" max="1542" width="21.25" style="86" customWidth="1"/>
    <col min="1543" max="1543" width="18" style="86" customWidth="1"/>
    <col min="1544" max="1544" width="19.875" style="86" customWidth="1"/>
    <col min="1545" max="1545" width="19.125" style="86" customWidth="1"/>
    <col min="1546" max="1789" width="2.5" style="86"/>
    <col min="1790" max="1790" width="1.375" style="86" customWidth="1"/>
    <col min="1791" max="1791" width="2.625" style="86" customWidth="1"/>
    <col min="1792" max="1792" width="2.5" style="86" customWidth="1"/>
    <col min="1793" max="1793" width="2.75" style="86" customWidth="1"/>
    <col min="1794" max="1794" width="1.5" style="86" customWidth="1"/>
    <col min="1795" max="1795" width="0" style="86" hidden="1" customWidth="1"/>
    <col min="1796" max="1796" width="2.5" style="86" customWidth="1"/>
    <col min="1797" max="1797" width="15.375" style="86" customWidth="1"/>
    <col min="1798" max="1798" width="21.25" style="86" customWidth="1"/>
    <col min="1799" max="1799" width="18" style="86" customWidth="1"/>
    <col min="1800" max="1800" width="19.875" style="86" customWidth="1"/>
    <col min="1801" max="1801" width="19.125" style="86" customWidth="1"/>
    <col min="1802" max="2045" width="2.5" style="86"/>
    <col min="2046" max="2046" width="1.375" style="86" customWidth="1"/>
    <col min="2047" max="2047" width="2.625" style="86" customWidth="1"/>
    <col min="2048" max="2048" width="2.5" style="86" customWidth="1"/>
    <col min="2049" max="2049" width="2.75" style="86" customWidth="1"/>
    <col min="2050" max="2050" width="1.5" style="86" customWidth="1"/>
    <col min="2051" max="2051" width="0" style="86" hidden="1" customWidth="1"/>
    <col min="2052" max="2052" width="2.5" style="86" customWidth="1"/>
    <col min="2053" max="2053" width="15.375" style="86" customWidth="1"/>
    <col min="2054" max="2054" width="21.25" style="86" customWidth="1"/>
    <col min="2055" max="2055" width="18" style="86" customWidth="1"/>
    <col min="2056" max="2056" width="19.875" style="86" customWidth="1"/>
    <col min="2057" max="2057" width="19.125" style="86" customWidth="1"/>
    <col min="2058" max="2301" width="2.5" style="86"/>
    <col min="2302" max="2302" width="1.375" style="86" customWidth="1"/>
    <col min="2303" max="2303" width="2.625" style="86" customWidth="1"/>
    <col min="2304" max="2304" width="2.5" style="86" customWidth="1"/>
    <col min="2305" max="2305" width="2.75" style="86" customWidth="1"/>
    <col min="2306" max="2306" width="1.5" style="86" customWidth="1"/>
    <col min="2307" max="2307" width="0" style="86" hidden="1" customWidth="1"/>
    <col min="2308" max="2308" width="2.5" style="86" customWidth="1"/>
    <col min="2309" max="2309" width="15.375" style="86" customWidth="1"/>
    <col min="2310" max="2310" width="21.25" style="86" customWidth="1"/>
    <col min="2311" max="2311" width="18" style="86" customWidth="1"/>
    <col min="2312" max="2312" width="19.875" style="86" customWidth="1"/>
    <col min="2313" max="2313" width="19.125" style="86" customWidth="1"/>
    <col min="2314" max="2557" width="2.5" style="86"/>
    <col min="2558" max="2558" width="1.375" style="86" customWidth="1"/>
    <col min="2559" max="2559" width="2.625" style="86" customWidth="1"/>
    <col min="2560" max="2560" width="2.5" style="86" customWidth="1"/>
    <col min="2561" max="2561" width="2.75" style="86" customWidth="1"/>
    <col min="2562" max="2562" width="1.5" style="86" customWidth="1"/>
    <col min="2563" max="2563" width="0" style="86" hidden="1" customWidth="1"/>
    <col min="2564" max="2564" width="2.5" style="86" customWidth="1"/>
    <col min="2565" max="2565" width="15.375" style="86" customWidth="1"/>
    <col min="2566" max="2566" width="21.25" style="86" customWidth="1"/>
    <col min="2567" max="2567" width="18" style="86" customWidth="1"/>
    <col min="2568" max="2568" width="19.875" style="86" customWidth="1"/>
    <col min="2569" max="2569" width="19.125" style="86" customWidth="1"/>
    <col min="2570" max="2813" width="2.5" style="86"/>
    <col min="2814" max="2814" width="1.375" style="86" customWidth="1"/>
    <col min="2815" max="2815" width="2.625" style="86" customWidth="1"/>
    <col min="2816" max="2816" width="2.5" style="86" customWidth="1"/>
    <col min="2817" max="2817" width="2.75" style="86" customWidth="1"/>
    <col min="2818" max="2818" width="1.5" style="86" customWidth="1"/>
    <col min="2819" max="2819" width="0" style="86" hidden="1" customWidth="1"/>
    <col min="2820" max="2820" width="2.5" style="86" customWidth="1"/>
    <col min="2821" max="2821" width="15.375" style="86" customWidth="1"/>
    <col min="2822" max="2822" width="21.25" style="86" customWidth="1"/>
    <col min="2823" max="2823" width="18" style="86" customWidth="1"/>
    <col min="2824" max="2824" width="19.875" style="86" customWidth="1"/>
    <col min="2825" max="2825" width="19.125" style="86" customWidth="1"/>
    <col min="2826" max="3069" width="2.5" style="86"/>
    <col min="3070" max="3070" width="1.375" style="86" customWidth="1"/>
    <col min="3071" max="3071" width="2.625" style="86" customWidth="1"/>
    <col min="3072" max="3072" width="2.5" style="86" customWidth="1"/>
    <col min="3073" max="3073" width="2.75" style="86" customWidth="1"/>
    <col min="3074" max="3074" width="1.5" style="86" customWidth="1"/>
    <col min="3075" max="3075" width="0" style="86" hidden="1" customWidth="1"/>
    <col min="3076" max="3076" width="2.5" style="86" customWidth="1"/>
    <col min="3077" max="3077" width="15.375" style="86" customWidth="1"/>
    <col min="3078" max="3078" width="21.25" style="86" customWidth="1"/>
    <col min="3079" max="3079" width="18" style="86" customWidth="1"/>
    <col min="3080" max="3080" width="19.875" style="86" customWidth="1"/>
    <col min="3081" max="3081" width="19.125" style="86" customWidth="1"/>
    <col min="3082" max="3325" width="2.5" style="86"/>
    <col min="3326" max="3326" width="1.375" style="86" customWidth="1"/>
    <col min="3327" max="3327" width="2.625" style="86" customWidth="1"/>
    <col min="3328" max="3328" width="2.5" style="86" customWidth="1"/>
    <col min="3329" max="3329" width="2.75" style="86" customWidth="1"/>
    <col min="3330" max="3330" width="1.5" style="86" customWidth="1"/>
    <col min="3331" max="3331" width="0" style="86" hidden="1" customWidth="1"/>
    <col min="3332" max="3332" width="2.5" style="86" customWidth="1"/>
    <col min="3333" max="3333" width="15.375" style="86" customWidth="1"/>
    <col min="3334" max="3334" width="21.25" style="86" customWidth="1"/>
    <col min="3335" max="3335" width="18" style="86" customWidth="1"/>
    <col min="3336" max="3336" width="19.875" style="86" customWidth="1"/>
    <col min="3337" max="3337" width="19.125" style="86" customWidth="1"/>
    <col min="3338" max="3581" width="2.5" style="86"/>
    <col min="3582" max="3582" width="1.375" style="86" customWidth="1"/>
    <col min="3583" max="3583" width="2.625" style="86" customWidth="1"/>
    <col min="3584" max="3584" width="2.5" style="86" customWidth="1"/>
    <col min="3585" max="3585" width="2.75" style="86" customWidth="1"/>
    <col min="3586" max="3586" width="1.5" style="86" customWidth="1"/>
    <col min="3587" max="3587" width="0" style="86" hidden="1" customWidth="1"/>
    <col min="3588" max="3588" width="2.5" style="86" customWidth="1"/>
    <col min="3589" max="3589" width="15.375" style="86" customWidth="1"/>
    <col min="3590" max="3590" width="21.25" style="86" customWidth="1"/>
    <col min="3591" max="3591" width="18" style="86" customWidth="1"/>
    <col min="3592" max="3592" width="19.875" style="86" customWidth="1"/>
    <col min="3593" max="3593" width="19.125" style="86" customWidth="1"/>
    <col min="3594" max="3837" width="2.5" style="86"/>
    <col min="3838" max="3838" width="1.375" style="86" customWidth="1"/>
    <col min="3839" max="3839" width="2.625" style="86" customWidth="1"/>
    <col min="3840" max="3840" width="2.5" style="86" customWidth="1"/>
    <col min="3841" max="3841" width="2.75" style="86" customWidth="1"/>
    <col min="3842" max="3842" width="1.5" style="86" customWidth="1"/>
    <col min="3843" max="3843" width="0" style="86" hidden="1" customWidth="1"/>
    <col min="3844" max="3844" width="2.5" style="86" customWidth="1"/>
    <col min="3845" max="3845" width="15.375" style="86" customWidth="1"/>
    <col min="3846" max="3846" width="21.25" style="86" customWidth="1"/>
    <col min="3847" max="3847" width="18" style="86" customWidth="1"/>
    <col min="3848" max="3848" width="19.875" style="86" customWidth="1"/>
    <col min="3849" max="3849" width="19.125" style="86" customWidth="1"/>
    <col min="3850" max="4093" width="2.5" style="86"/>
    <col min="4094" max="4094" width="1.375" style="86" customWidth="1"/>
    <col min="4095" max="4095" width="2.625" style="86" customWidth="1"/>
    <col min="4096" max="4096" width="2.5" style="86" customWidth="1"/>
    <col min="4097" max="4097" width="2.75" style="86" customWidth="1"/>
    <col min="4098" max="4098" width="1.5" style="86" customWidth="1"/>
    <col min="4099" max="4099" width="0" style="86" hidden="1" customWidth="1"/>
    <col min="4100" max="4100" width="2.5" style="86" customWidth="1"/>
    <col min="4101" max="4101" width="15.375" style="86" customWidth="1"/>
    <col min="4102" max="4102" width="21.25" style="86" customWidth="1"/>
    <col min="4103" max="4103" width="18" style="86" customWidth="1"/>
    <col min="4104" max="4104" width="19.875" style="86" customWidth="1"/>
    <col min="4105" max="4105" width="19.125" style="86" customWidth="1"/>
    <col min="4106" max="4349" width="2.5" style="86"/>
    <col min="4350" max="4350" width="1.375" style="86" customWidth="1"/>
    <col min="4351" max="4351" width="2.625" style="86" customWidth="1"/>
    <col min="4352" max="4352" width="2.5" style="86" customWidth="1"/>
    <col min="4353" max="4353" width="2.75" style="86" customWidth="1"/>
    <col min="4354" max="4354" width="1.5" style="86" customWidth="1"/>
    <col min="4355" max="4355" width="0" style="86" hidden="1" customWidth="1"/>
    <col min="4356" max="4356" width="2.5" style="86" customWidth="1"/>
    <col min="4357" max="4357" width="15.375" style="86" customWidth="1"/>
    <col min="4358" max="4358" width="21.25" style="86" customWidth="1"/>
    <col min="4359" max="4359" width="18" style="86" customWidth="1"/>
    <col min="4360" max="4360" width="19.875" style="86" customWidth="1"/>
    <col min="4361" max="4361" width="19.125" style="86" customWidth="1"/>
    <col min="4362" max="4605" width="2.5" style="86"/>
    <col min="4606" max="4606" width="1.375" style="86" customWidth="1"/>
    <col min="4607" max="4607" width="2.625" style="86" customWidth="1"/>
    <col min="4608" max="4608" width="2.5" style="86" customWidth="1"/>
    <col min="4609" max="4609" width="2.75" style="86" customWidth="1"/>
    <col min="4610" max="4610" width="1.5" style="86" customWidth="1"/>
    <col min="4611" max="4611" width="0" style="86" hidden="1" customWidth="1"/>
    <col min="4612" max="4612" width="2.5" style="86" customWidth="1"/>
    <col min="4613" max="4613" width="15.375" style="86" customWidth="1"/>
    <col min="4614" max="4614" width="21.25" style="86" customWidth="1"/>
    <col min="4615" max="4615" width="18" style="86" customWidth="1"/>
    <col min="4616" max="4616" width="19.875" style="86" customWidth="1"/>
    <col min="4617" max="4617" width="19.125" style="86" customWidth="1"/>
    <col min="4618" max="4861" width="2.5" style="86"/>
    <col min="4862" max="4862" width="1.375" style="86" customWidth="1"/>
    <col min="4863" max="4863" width="2.625" style="86" customWidth="1"/>
    <col min="4864" max="4864" width="2.5" style="86" customWidth="1"/>
    <col min="4865" max="4865" width="2.75" style="86" customWidth="1"/>
    <col min="4866" max="4866" width="1.5" style="86" customWidth="1"/>
    <col min="4867" max="4867" width="0" style="86" hidden="1" customWidth="1"/>
    <col min="4868" max="4868" width="2.5" style="86" customWidth="1"/>
    <col min="4869" max="4869" width="15.375" style="86" customWidth="1"/>
    <col min="4870" max="4870" width="21.25" style="86" customWidth="1"/>
    <col min="4871" max="4871" width="18" style="86" customWidth="1"/>
    <col min="4872" max="4872" width="19.875" style="86" customWidth="1"/>
    <col min="4873" max="4873" width="19.125" style="86" customWidth="1"/>
    <col min="4874" max="5117" width="2.5" style="86"/>
    <col min="5118" max="5118" width="1.375" style="86" customWidth="1"/>
    <col min="5119" max="5119" width="2.625" style="86" customWidth="1"/>
    <col min="5120" max="5120" width="2.5" style="86" customWidth="1"/>
    <col min="5121" max="5121" width="2.75" style="86" customWidth="1"/>
    <col min="5122" max="5122" width="1.5" style="86" customWidth="1"/>
    <col min="5123" max="5123" width="0" style="86" hidden="1" customWidth="1"/>
    <col min="5124" max="5124" width="2.5" style="86" customWidth="1"/>
    <col min="5125" max="5125" width="15.375" style="86" customWidth="1"/>
    <col min="5126" max="5126" width="21.25" style="86" customWidth="1"/>
    <col min="5127" max="5127" width="18" style="86" customWidth="1"/>
    <col min="5128" max="5128" width="19.875" style="86" customWidth="1"/>
    <col min="5129" max="5129" width="19.125" style="86" customWidth="1"/>
    <col min="5130" max="5373" width="2.5" style="86"/>
    <col min="5374" max="5374" width="1.375" style="86" customWidth="1"/>
    <col min="5375" max="5375" width="2.625" style="86" customWidth="1"/>
    <col min="5376" max="5376" width="2.5" style="86" customWidth="1"/>
    <col min="5377" max="5377" width="2.75" style="86" customWidth="1"/>
    <col min="5378" max="5378" width="1.5" style="86" customWidth="1"/>
    <col min="5379" max="5379" width="0" style="86" hidden="1" customWidth="1"/>
    <col min="5380" max="5380" width="2.5" style="86" customWidth="1"/>
    <col min="5381" max="5381" width="15.375" style="86" customWidth="1"/>
    <col min="5382" max="5382" width="21.25" style="86" customWidth="1"/>
    <col min="5383" max="5383" width="18" style="86" customWidth="1"/>
    <col min="5384" max="5384" width="19.875" style="86" customWidth="1"/>
    <col min="5385" max="5385" width="19.125" style="86" customWidth="1"/>
    <col min="5386" max="5629" width="2.5" style="86"/>
    <col min="5630" max="5630" width="1.375" style="86" customWidth="1"/>
    <col min="5631" max="5631" width="2.625" style="86" customWidth="1"/>
    <col min="5632" max="5632" width="2.5" style="86" customWidth="1"/>
    <col min="5633" max="5633" width="2.75" style="86" customWidth="1"/>
    <col min="5634" max="5634" width="1.5" style="86" customWidth="1"/>
    <col min="5635" max="5635" width="0" style="86" hidden="1" customWidth="1"/>
    <col min="5636" max="5636" width="2.5" style="86" customWidth="1"/>
    <col min="5637" max="5637" width="15.375" style="86" customWidth="1"/>
    <col min="5638" max="5638" width="21.25" style="86" customWidth="1"/>
    <col min="5639" max="5639" width="18" style="86" customWidth="1"/>
    <col min="5640" max="5640" width="19.875" style="86" customWidth="1"/>
    <col min="5641" max="5641" width="19.125" style="86" customWidth="1"/>
    <col min="5642" max="5885" width="2.5" style="86"/>
    <col min="5886" max="5886" width="1.375" style="86" customWidth="1"/>
    <col min="5887" max="5887" width="2.625" style="86" customWidth="1"/>
    <col min="5888" max="5888" width="2.5" style="86" customWidth="1"/>
    <col min="5889" max="5889" width="2.75" style="86" customWidth="1"/>
    <col min="5890" max="5890" width="1.5" style="86" customWidth="1"/>
    <col min="5891" max="5891" width="0" style="86" hidden="1" customWidth="1"/>
    <col min="5892" max="5892" width="2.5" style="86" customWidth="1"/>
    <col min="5893" max="5893" width="15.375" style="86" customWidth="1"/>
    <col min="5894" max="5894" width="21.25" style="86" customWidth="1"/>
    <col min="5895" max="5895" width="18" style="86" customWidth="1"/>
    <col min="5896" max="5896" width="19.875" style="86" customWidth="1"/>
    <col min="5897" max="5897" width="19.125" style="86" customWidth="1"/>
    <col min="5898" max="6141" width="2.5" style="86"/>
    <col min="6142" max="6142" width="1.375" style="86" customWidth="1"/>
    <col min="6143" max="6143" width="2.625" style="86" customWidth="1"/>
    <col min="6144" max="6144" width="2.5" style="86" customWidth="1"/>
    <col min="6145" max="6145" width="2.75" style="86" customWidth="1"/>
    <col min="6146" max="6146" width="1.5" style="86" customWidth="1"/>
    <col min="6147" max="6147" width="0" style="86" hidden="1" customWidth="1"/>
    <col min="6148" max="6148" width="2.5" style="86" customWidth="1"/>
    <col min="6149" max="6149" width="15.375" style="86" customWidth="1"/>
    <col min="6150" max="6150" width="21.25" style="86" customWidth="1"/>
    <col min="6151" max="6151" width="18" style="86" customWidth="1"/>
    <col min="6152" max="6152" width="19.875" style="86" customWidth="1"/>
    <col min="6153" max="6153" width="19.125" style="86" customWidth="1"/>
    <col min="6154" max="6397" width="2.5" style="86"/>
    <col min="6398" max="6398" width="1.375" style="86" customWidth="1"/>
    <col min="6399" max="6399" width="2.625" style="86" customWidth="1"/>
    <col min="6400" max="6400" width="2.5" style="86" customWidth="1"/>
    <col min="6401" max="6401" width="2.75" style="86" customWidth="1"/>
    <col min="6402" max="6402" width="1.5" style="86" customWidth="1"/>
    <col min="6403" max="6403" width="0" style="86" hidden="1" customWidth="1"/>
    <col min="6404" max="6404" width="2.5" style="86" customWidth="1"/>
    <col min="6405" max="6405" width="15.375" style="86" customWidth="1"/>
    <col min="6406" max="6406" width="21.25" style="86" customWidth="1"/>
    <col min="6407" max="6407" width="18" style="86" customWidth="1"/>
    <col min="6408" max="6408" width="19.875" style="86" customWidth="1"/>
    <col min="6409" max="6409" width="19.125" style="86" customWidth="1"/>
    <col min="6410" max="6653" width="2.5" style="86"/>
    <col min="6654" max="6654" width="1.375" style="86" customWidth="1"/>
    <col min="6655" max="6655" width="2.625" style="86" customWidth="1"/>
    <col min="6656" max="6656" width="2.5" style="86" customWidth="1"/>
    <col min="6657" max="6657" width="2.75" style="86" customWidth="1"/>
    <col min="6658" max="6658" width="1.5" style="86" customWidth="1"/>
    <col min="6659" max="6659" width="0" style="86" hidden="1" customWidth="1"/>
    <col min="6660" max="6660" width="2.5" style="86" customWidth="1"/>
    <col min="6661" max="6661" width="15.375" style="86" customWidth="1"/>
    <col min="6662" max="6662" width="21.25" style="86" customWidth="1"/>
    <col min="6663" max="6663" width="18" style="86" customWidth="1"/>
    <col min="6664" max="6664" width="19.875" style="86" customWidth="1"/>
    <col min="6665" max="6665" width="19.125" style="86" customWidth="1"/>
    <col min="6666" max="6909" width="2.5" style="86"/>
    <col min="6910" max="6910" width="1.375" style="86" customWidth="1"/>
    <col min="6911" max="6911" width="2.625" style="86" customWidth="1"/>
    <col min="6912" max="6912" width="2.5" style="86" customWidth="1"/>
    <col min="6913" max="6913" width="2.75" style="86" customWidth="1"/>
    <col min="6914" max="6914" width="1.5" style="86" customWidth="1"/>
    <col min="6915" max="6915" width="0" style="86" hidden="1" customWidth="1"/>
    <col min="6916" max="6916" width="2.5" style="86" customWidth="1"/>
    <col min="6917" max="6917" width="15.375" style="86" customWidth="1"/>
    <col min="6918" max="6918" width="21.25" style="86" customWidth="1"/>
    <col min="6919" max="6919" width="18" style="86" customWidth="1"/>
    <col min="6920" max="6920" width="19.875" style="86" customWidth="1"/>
    <col min="6921" max="6921" width="19.125" style="86" customWidth="1"/>
    <col min="6922" max="7165" width="2.5" style="86"/>
    <col min="7166" max="7166" width="1.375" style="86" customWidth="1"/>
    <col min="7167" max="7167" width="2.625" style="86" customWidth="1"/>
    <col min="7168" max="7168" width="2.5" style="86" customWidth="1"/>
    <col min="7169" max="7169" width="2.75" style="86" customWidth="1"/>
    <col min="7170" max="7170" width="1.5" style="86" customWidth="1"/>
    <col min="7171" max="7171" width="0" style="86" hidden="1" customWidth="1"/>
    <col min="7172" max="7172" width="2.5" style="86" customWidth="1"/>
    <col min="7173" max="7173" width="15.375" style="86" customWidth="1"/>
    <col min="7174" max="7174" width="21.25" style="86" customWidth="1"/>
    <col min="7175" max="7175" width="18" style="86" customWidth="1"/>
    <col min="7176" max="7176" width="19.875" style="86" customWidth="1"/>
    <col min="7177" max="7177" width="19.125" style="86" customWidth="1"/>
    <col min="7178" max="7421" width="2.5" style="86"/>
    <col min="7422" max="7422" width="1.375" style="86" customWidth="1"/>
    <col min="7423" max="7423" width="2.625" style="86" customWidth="1"/>
    <col min="7424" max="7424" width="2.5" style="86" customWidth="1"/>
    <col min="7425" max="7425" width="2.75" style="86" customWidth="1"/>
    <col min="7426" max="7426" width="1.5" style="86" customWidth="1"/>
    <col min="7427" max="7427" width="0" style="86" hidden="1" customWidth="1"/>
    <col min="7428" max="7428" width="2.5" style="86" customWidth="1"/>
    <col min="7429" max="7429" width="15.375" style="86" customWidth="1"/>
    <col min="7430" max="7430" width="21.25" style="86" customWidth="1"/>
    <col min="7431" max="7431" width="18" style="86" customWidth="1"/>
    <col min="7432" max="7432" width="19.875" style="86" customWidth="1"/>
    <col min="7433" max="7433" width="19.125" style="86" customWidth="1"/>
    <col min="7434" max="7677" width="2.5" style="86"/>
    <col min="7678" max="7678" width="1.375" style="86" customWidth="1"/>
    <col min="7679" max="7679" width="2.625" style="86" customWidth="1"/>
    <col min="7680" max="7680" width="2.5" style="86" customWidth="1"/>
    <col min="7681" max="7681" width="2.75" style="86" customWidth="1"/>
    <col min="7682" max="7682" width="1.5" style="86" customWidth="1"/>
    <col min="7683" max="7683" width="0" style="86" hidden="1" customWidth="1"/>
    <col min="7684" max="7684" width="2.5" style="86" customWidth="1"/>
    <col min="7685" max="7685" width="15.375" style="86" customWidth="1"/>
    <col min="7686" max="7686" width="21.25" style="86" customWidth="1"/>
    <col min="7687" max="7687" width="18" style="86" customWidth="1"/>
    <col min="7688" max="7688" width="19.875" style="86" customWidth="1"/>
    <col min="7689" max="7689" width="19.125" style="86" customWidth="1"/>
    <col min="7690" max="7933" width="2.5" style="86"/>
    <col min="7934" max="7934" width="1.375" style="86" customWidth="1"/>
    <col min="7935" max="7935" width="2.625" style="86" customWidth="1"/>
    <col min="7936" max="7936" width="2.5" style="86" customWidth="1"/>
    <col min="7937" max="7937" width="2.75" style="86" customWidth="1"/>
    <col min="7938" max="7938" width="1.5" style="86" customWidth="1"/>
    <col min="7939" max="7939" width="0" style="86" hidden="1" customWidth="1"/>
    <col min="7940" max="7940" width="2.5" style="86" customWidth="1"/>
    <col min="7941" max="7941" width="15.375" style="86" customWidth="1"/>
    <col min="7942" max="7942" width="21.25" style="86" customWidth="1"/>
    <col min="7943" max="7943" width="18" style="86" customWidth="1"/>
    <col min="7944" max="7944" width="19.875" style="86" customWidth="1"/>
    <col min="7945" max="7945" width="19.125" style="86" customWidth="1"/>
    <col min="7946" max="8189" width="2.5" style="86"/>
    <col min="8190" max="8190" width="1.375" style="86" customWidth="1"/>
    <col min="8191" max="8191" width="2.625" style="86" customWidth="1"/>
    <col min="8192" max="8192" width="2.5" style="86" customWidth="1"/>
    <col min="8193" max="8193" width="2.75" style="86" customWidth="1"/>
    <col min="8194" max="8194" width="1.5" style="86" customWidth="1"/>
    <col min="8195" max="8195" width="0" style="86" hidden="1" customWidth="1"/>
    <col min="8196" max="8196" width="2.5" style="86" customWidth="1"/>
    <col min="8197" max="8197" width="15.375" style="86" customWidth="1"/>
    <col min="8198" max="8198" width="21.25" style="86" customWidth="1"/>
    <col min="8199" max="8199" width="18" style="86" customWidth="1"/>
    <col min="8200" max="8200" width="19.875" style="86" customWidth="1"/>
    <col min="8201" max="8201" width="19.125" style="86" customWidth="1"/>
    <col min="8202" max="8445" width="2.5" style="86"/>
    <col min="8446" max="8446" width="1.375" style="86" customWidth="1"/>
    <col min="8447" max="8447" width="2.625" style="86" customWidth="1"/>
    <col min="8448" max="8448" width="2.5" style="86" customWidth="1"/>
    <col min="8449" max="8449" width="2.75" style="86" customWidth="1"/>
    <col min="8450" max="8450" width="1.5" style="86" customWidth="1"/>
    <col min="8451" max="8451" width="0" style="86" hidden="1" customWidth="1"/>
    <col min="8452" max="8452" width="2.5" style="86" customWidth="1"/>
    <col min="8453" max="8453" width="15.375" style="86" customWidth="1"/>
    <col min="8454" max="8454" width="21.25" style="86" customWidth="1"/>
    <col min="8455" max="8455" width="18" style="86" customWidth="1"/>
    <col min="8456" max="8456" width="19.875" style="86" customWidth="1"/>
    <col min="8457" max="8457" width="19.125" style="86" customWidth="1"/>
    <col min="8458" max="8701" width="2.5" style="86"/>
    <col min="8702" max="8702" width="1.375" style="86" customWidth="1"/>
    <col min="8703" max="8703" width="2.625" style="86" customWidth="1"/>
    <col min="8704" max="8704" width="2.5" style="86" customWidth="1"/>
    <col min="8705" max="8705" width="2.75" style="86" customWidth="1"/>
    <col min="8706" max="8706" width="1.5" style="86" customWidth="1"/>
    <col min="8707" max="8707" width="0" style="86" hidden="1" customWidth="1"/>
    <col min="8708" max="8708" width="2.5" style="86" customWidth="1"/>
    <col min="8709" max="8709" width="15.375" style="86" customWidth="1"/>
    <col min="8710" max="8710" width="21.25" style="86" customWidth="1"/>
    <col min="8711" max="8711" width="18" style="86" customWidth="1"/>
    <col min="8712" max="8712" width="19.875" style="86" customWidth="1"/>
    <col min="8713" max="8713" width="19.125" style="86" customWidth="1"/>
    <col min="8714" max="8957" width="2.5" style="86"/>
    <col min="8958" max="8958" width="1.375" style="86" customWidth="1"/>
    <col min="8959" max="8959" width="2.625" style="86" customWidth="1"/>
    <col min="8960" max="8960" width="2.5" style="86" customWidth="1"/>
    <col min="8961" max="8961" width="2.75" style="86" customWidth="1"/>
    <col min="8962" max="8962" width="1.5" style="86" customWidth="1"/>
    <col min="8963" max="8963" width="0" style="86" hidden="1" customWidth="1"/>
    <col min="8964" max="8964" width="2.5" style="86" customWidth="1"/>
    <col min="8965" max="8965" width="15.375" style="86" customWidth="1"/>
    <col min="8966" max="8966" width="21.25" style="86" customWidth="1"/>
    <col min="8967" max="8967" width="18" style="86" customWidth="1"/>
    <col min="8968" max="8968" width="19.875" style="86" customWidth="1"/>
    <col min="8969" max="8969" width="19.125" style="86" customWidth="1"/>
    <col min="8970" max="9213" width="2.5" style="86"/>
    <col min="9214" max="9214" width="1.375" style="86" customWidth="1"/>
    <col min="9215" max="9215" width="2.625" style="86" customWidth="1"/>
    <col min="9216" max="9216" width="2.5" style="86" customWidth="1"/>
    <col min="9217" max="9217" width="2.75" style="86" customWidth="1"/>
    <col min="9218" max="9218" width="1.5" style="86" customWidth="1"/>
    <col min="9219" max="9219" width="0" style="86" hidden="1" customWidth="1"/>
    <col min="9220" max="9220" width="2.5" style="86" customWidth="1"/>
    <col min="9221" max="9221" width="15.375" style="86" customWidth="1"/>
    <col min="9222" max="9222" width="21.25" style="86" customWidth="1"/>
    <col min="9223" max="9223" width="18" style="86" customWidth="1"/>
    <col min="9224" max="9224" width="19.875" style="86" customWidth="1"/>
    <col min="9225" max="9225" width="19.125" style="86" customWidth="1"/>
    <col min="9226" max="9469" width="2.5" style="86"/>
    <col min="9470" max="9470" width="1.375" style="86" customWidth="1"/>
    <col min="9471" max="9471" width="2.625" style="86" customWidth="1"/>
    <col min="9472" max="9472" width="2.5" style="86" customWidth="1"/>
    <col min="9473" max="9473" width="2.75" style="86" customWidth="1"/>
    <col min="9474" max="9474" width="1.5" style="86" customWidth="1"/>
    <col min="9475" max="9475" width="0" style="86" hidden="1" customWidth="1"/>
    <col min="9476" max="9476" width="2.5" style="86" customWidth="1"/>
    <col min="9477" max="9477" width="15.375" style="86" customWidth="1"/>
    <col min="9478" max="9478" width="21.25" style="86" customWidth="1"/>
    <col min="9479" max="9479" width="18" style="86" customWidth="1"/>
    <col min="9480" max="9480" width="19.875" style="86" customWidth="1"/>
    <col min="9481" max="9481" width="19.125" style="86" customWidth="1"/>
    <col min="9482" max="9725" width="2.5" style="86"/>
    <col min="9726" max="9726" width="1.375" style="86" customWidth="1"/>
    <col min="9727" max="9727" width="2.625" style="86" customWidth="1"/>
    <col min="9728" max="9728" width="2.5" style="86" customWidth="1"/>
    <col min="9729" max="9729" width="2.75" style="86" customWidth="1"/>
    <col min="9730" max="9730" width="1.5" style="86" customWidth="1"/>
    <col min="9731" max="9731" width="0" style="86" hidden="1" customWidth="1"/>
    <col min="9732" max="9732" width="2.5" style="86" customWidth="1"/>
    <col min="9733" max="9733" width="15.375" style="86" customWidth="1"/>
    <col min="9734" max="9734" width="21.25" style="86" customWidth="1"/>
    <col min="9735" max="9735" width="18" style="86" customWidth="1"/>
    <col min="9736" max="9736" width="19.875" style="86" customWidth="1"/>
    <col min="9737" max="9737" width="19.125" style="86" customWidth="1"/>
    <col min="9738" max="9981" width="2.5" style="86"/>
    <col min="9982" max="9982" width="1.375" style="86" customWidth="1"/>
    <col min="9983" max="9983" width="2.625" style="86" customWidth="1"/>
    <col min="9984" max="9984" width="2.5" style="86" customWidth="1"/>
    <col min="9985" max="9985" width="2.75" style="86" customWidth="1"/>
    <col min="9986" max="9986" width="1.5" style="86" customWidth="1"/>
    <col min="9987" max="9987" width="0" style="86" hidden="1" customWidth="1"/>
    <col min="9988" max="9988" width="2.5" style="86" customWidth="1"/>
    <col min="9989" max="9989" width="15.375" style="86" customWidth="1"/>
    <col min="9990" max="9990" width="21.25" style="86" customWidth="1"/>
    <col min="9991" max="9991" width="18" style="86" customWidth="1"/>
    <col min="9992" max="9992" width="19.875" style="86" customWidth="1"/>
    <col min="9993" max="9993" width="19.125" style="86" customWidth="1"/>
    <col min="9994" max="10237" width="2.5" style="86"/>
    <col min="10238" max="10238" width="1.375" style="86" customWidth="1"/>
    <col min="10239" max="10239" width="2.625" style="86" customWidth="1"/>
    <col min="10240" max="10240" width="2.5" style="86" customWidth="1"/>
    <col min="10241" max="10241" width="2.75" style="86" customWidth="1"/>
    <col min="10242" max="10242" width="1.5" style="86" customWidth="1"/>
    <col min="10243" max="10243" width="0" style="86" hidden="1" customWidth="1"/>
    <col min="10244" max="10244" width="2.5" style="86" customWidth="1"/>
    <col min="10245" max="10245" width="15.375" style="86" customWidth="1"/>
    <col min="10246" max="10246" width="21.25" style="86" customWidth="1"/>
    <col min="10247" max="10247" width="18" style="86" customWidth="1"/>
    <col min="10248" max="10248" width="19.875" style="86" customWidth="1"/>
    <col min="10249" max="10249" width="19.125" style="86" customWidth="1"/>
    <col min="10250" max="10493" width="2.5" style="86"/>
    <col min="10494" max="10494" width="1.375" style="86" customWidth="1"/>
    <col min="10495" max="10495" width="2.625" style="86" customWidth="1"/>
    <col min="10496" max="10496" width="2.5" style="86" customWidth="1"/>
    <col min="10497" max="10497" width="2.75" style="86" customWidth="1"/>
    <col min="10498" max="10498" width="1.5" style="86" customWidth="1"/>
    <col min="10499" max="10499" width="0" style="86" hidden="1" customWidth="1"/>
    <col min="10500" max="10500" width="2.5" style="86" customWidth="1"/>
    <col min="10501" max="10501" width="15.375" style="86" customWidth="1"/>
    <col min="10502" max="10502" width="21.25" style="86" customWidth="1"/>
    <col min="10503" max="10503" width="18" style="86" customWidth="1"/>
    <col min="10504" max="10504" width="19.875" style="86" customWidth="1"/>
    <col min="10505" max="10505" width="19.125" style="86" customWidth="1"/>
    <col min="10506" max="10749" width="2.5" style="86"/>
    <col min="10750" max="10750" width="1.375" style="86" customWidth="1"/>
    <col min="10751" max="10751" width="2.625" style="86" customWidth="1"/>
    <col min="10752" max="10752" width="2.5" style="86" customWidth="1"/>
    <col min="10753" max="10753" width="2.75" style="86" customWidth="1"/>
    <col min="10754" max="10754" width="1.5" style="86" customWidth="1"/>
    <col min="10755" max="10755" width="0" style="86" hidden="1" customWidth="1"/>
    <col min="10756" max="10756" width="2.5" style="86" customWidth="1"/>
    <col min="10757" max="10757" width="15.375" style="86" customWidth="1"/>
    <col min="10758" max="10758" width="21.25" style="86" customWidth="1"/>
    <col min="10759" max="10759" width="18" style="86" customWidth="1"/>
    <col min="10760" max="10760" width="19.875" style="86" customWidth="1"/>
    <col min="10761" max="10761" width="19.125" style="86" customWidth="1"/>
    <col min="10762" max="11005" width="2.5" style="86"/>
    <col min="11006" max="11006" width="1.375" style="86" customWidth="1"/>
    <col min="11007" max="11007" width="2.625" style="86" customWidth="1"/>
    <col min="11008" max="11008" width="2.5" style="86" customWidth="1"/>
    <col min="11009" max="11009" width="2.75" style="86" customWidth="1"/>
    <col min="11010" max="11010" width="1.5" style="86" customWidth="1"/>
    <col min="11011" max="11011" width="0" style="86" hidden="1" customWidth="1"/>
    <col min="11012" max="11012" width="2.5" style="86" customWidth="1"/>
    <col min="11013" max="11013" width="15.375" style="86" customWidth="1"/>
    <col min="11014" max="11014" width="21.25" style="86" customWidth="1"/>
    <col min="11015" max="11015" width="18" style="86" customWidth="1"/>
    <col min="11016" max="11016" width="19.875" style="86" customWidth="1"/>
    <col min="11017" max="11017" width="19.125" style="86" customWidth="1"/>
    <col min="11018" max="11261" width="2.5" style="86"/>
    <col min="11262" max="11262" width="1.375" style="86" customWidth="1"/>
    <col min="11263" max="11263" width="2.625" style="86" customWidth="1"/>
    <col min="11264" max="11264" width="2.5" style="86" customWidth="1"/>
    <col min="11265" max="11265" width="2.75" style="86" customWidth="1"/>
    <col min="11266" max="11266" width="1.5" style="86" customWidth="1"/>
    <col min="11267" max="11267" width="0" style="86" hidden="1" customWidth="1"/>
    <col min="11268" max="11268" width="2.5" style="86" customWidth="1"/>
    <col min="11269" max="11269" width="15.375" style="86" customWidth="1"/>
    <col min="11270" max="11270" width="21.25" style="86" customWidth="1"/>
    <col min="11271" max="11271" width="18" style="86" customWidth="1"/>
    <col min="11272" max="11272" width="19.875" style="86" customWidth="1"/>
    <col min="11273" max="11273" width="19.125" style="86" customWidth="1"/>
    <col min="11274" max="11517" width="2.5" style="86"/>
    <col min="11518" max="11518" width="1.375" style="86" customWidth="1"/>
    <col min="11519" max="11519" width="2.625" style="86" customWidth="1"/>
    <col min="11520" max="11520" width="2.5" style="86" customWidth="1"/>
    <col min="11521" max="11521" width="2.75" style="86" customWidth="1"/>
    <col min="11522" max="11522" width="1.5" style="86" customWidth="1"/>
    <col min="11523" max="11523" width="0" style="86" hidden="1" customWidth="1"/>
    <col min="11524" max="11524" width="2.5" style="86" customWidth="1"/>
    <col min="11525" max="11525" width="15.375" style="86" customWidth="1"/>
    <col min="11526" max="11526" width="21.25" style="86" customWidth="1"/>
    <col min="11527" max="11527" width="18" style="86" customWidth="1"/>
    <col min="11528" max="11528" width="19.875" style="86" customWidth="1"/>
    <col min="11529" max="11529" width="19.125" style="86" customWidth="1"/>
    <col min="11530" max="11773" width="2.5" style="86"/>
    <col min="11774" max="11774" width="1.375" style="86" customWidth="1"/>
    <col min="11775" max="11775" width="2.625" style="86" customWidth="1"/>
    <col min="11776" max="11776" width="2.5" style="86" customWidth="1"/>
    <col min="11777" max="11777" width="2.75" style="86" customWidth="1"/>
    <col min="11778" max="11778" width="1.5" style="86" customWidth="1"/>
    <col min="11779" max="11779" width="0" style="86" hidden="1" customWidth="1"/>
    <col min="11780" max="11780" width="2.5" style="86" customWidth="1"/>
    <col min="11781" max="11781" width="15.375" style="86" customWidth="1"/>
    <col min="11782" max="11782" width="21.25" style="86" customWidth="1"/>
    <col min="11783" max="11783" width="18" style="86" customWidth="1"/>
    <col min="11784" max="11784" width="19.875" style="86" customWidth="1"/>
    <col min="11785" max="11785" width="19.125" style="86" customWidth="1"/>
    <col min="11786" max="12029" width="2.5" style="86"/>
    <col min="12030" max="12030" width="1.375" style="86" customWidth="1"/>
    <col min="12031" max="12031" width="2.625" style="86" customWidth="1"/>
    <col min="12032" max="12032" width="2.5" style="86" customWidth="1"/>
    <col min="12033" max="12033" width="2.75" style="86" customWidth="1"/>
    <col min="12034" max="12034" width="1.5" style="86" customWidth="1"/>
    <col min="12035" max="12035" width="0" style="86" hidden="1" customWidth="1"/>
    <col min="12036" max="12036" width="2.5" style="86" customWidth="1"/>
    <col min="12037" max="12037" width="15.375" style="86" customWidth="1"/>
    <col min="12038" max="12038" width="21.25" style="86" customWidth="1"/>
    <col min="12039" max="12039" width="18" style="86" customWidth="1"/>
    <col min="12040" max="12040" width="19.875" style="86" customWidth="1"/>
    <col min="12041" max="12041" width="19.125" style="86" customWidth="1"/>
    <col min="12042" max="12285" width="2.5" style="86"/>
    <col min="12286" max="12286" width="1.375" style="86" customWidth="1"/>
    <col min="12287" max="12287" width="2.625" style="86" customWidth="1"/>
    <col min="12288" max="12288" width="2.5" style="86" customWidth="1"/>
    <col min="12289" max="12289" width="2.75" style="86" customWidth="1"/>
    <col min="12290" max="12290" width="1.5" style="86" customWidth="1"/>
    <col min="12291" max="12291" width="0" style="86" hidden="1" customWidth="1"/>
    <col min="12292" max="12292" width="2.5" style="86" customWidth="1"/>
    <col min="12293" max="12293" width="15.375" style="86" customWidth="1"/>
    <col min="12294" max="12294" width="21.25" style="86" customWidth="1"/>
    <col min="12295" max="12295" width="18" style="86" customWidth="1"/>
    <col min="12296" max="12296" width="19.875" style="86" customWidth="1"/>
    <col min="12297" max="12297" width="19.125" style="86" customWidth="1"/>
    <col min="12298" max="12541" width="2.5" style="86"/>
    <col min="12542" max="12542" width="1.375" style="86" customWidth="1"/>
    <col min="12543" max="12543" width="2.625" style="86" customWidth="1"/>
    <col min="12544" max="12544" width="2.5" style="86" customWidth="1"/>
    <col min="12545" max="12545" width="2.75" style="86" customWidth="1"/>
    <col min="12546" max="12546" width="1.5" style="86" customWidth="1"/>
    <col min="12547" max="12547" width="0" style="86" hidden="1" customWidth="1"/>
    <col min="12548" max="12548" width="2.5" style="86" customWidth="1"/>
    <col min="12549" max="12549" width="15.375" style="86" customWidth="1"/>
    <col min="12550" max="12550" width="21.25" style="86" customWidth="1"/>
    <col min="12551" max="12551" width="18" style="86" customWidth="1"/>
    <col min="12552" max="12552" width="19.875" style="86" customWidth="1"/>
    <col min="12553" max="12553" width="19.125" style="86" customWidth="1"/>
    <col min="12554" max="12797" width="2.5" style="86"/>
    <col min="12798" max="12798" width="1.375" style="86" customWidth="1"/>
    <col min="12799" max="12799" width="2.625" style="86" customWidth="1"/>
    <col min="12800" max="12800" width="2.5" style="86" customWidth="1"/>
    <col min="12801" max="12801" width="2.75" style="86" customWidth="1"/>
    <col min="12802" max="12802" width="1.5" style="86" customWidth="1"/>
    <col min="12803" max="12803" width="0" style="86" hidden="1" customWidth="1"/>
    <col min="12804" max="12804" width="2.5" style="86" customWidth="1"/>
    <col min="12805" max="12805" width="15.375" style="86" customWidth="1"/>
    <col min="12806" max="12806" width="21.25" style="86" customWidth="1"/>
    <col min="12807" max="12807" width="18" style="86" customWidth="1"/>
    <col min="12808" max="12808" width="19.875" style="86" customWidth="1"/>
    <col min="12809" max="12809" width="19.125" style="86" customWidth="1"/>
    <col min="12810" max="13053" width="2.5" style="86"/>
    <col min="13054" max="13054" width="1.375" style="86" customWidth="1"/>
    <col min="13055" max="13055" width="2.625" style="86" customWidth="1"/>
    <col min="13056" max="13056" width="2.5" style="86" customWidth="1"/>
    <col min="13057" max="13057" width="2.75" style="86" customWidth="1"/>
    <col min="13058" max="13058" width="1.5" style="86" customWidth="1"/>
    <col min="13059" max="13059" width="0" style="86" hidden="1" customWidth="1"/>
    <col min="13060" max="13060" width="2.5" style="86" customWidth="1"/>
    <col min="13061" max="13061" width="15.375" style="86" customWidth="1"/>
    <col min="13062" max="13062" width="21.25" style="86" customWidth="1"/>
    <col min="13063" max="13063" width="18" style="86" customWidth="1"/>
    <col min="13064" max="13064" width="19.875" style="86" customWidth="1"/>
    <col min="13065" max="13065" width="19.125" style="86" customWidth="1"/>
    <col min="13066" max="13309" width="2.5" style="86"/>
    <col min="13310" max="13310" width="1.375" style="86" customWidth="1"/>
    <col min="13311" max="13311" width="2.625" style="86" customWidth="1"/>
    <col min="13312" max="13312" width="2.5" style="86" customWidth="1"/>
    <col min="13313" max="13313" width="2.75" style="86" customWidth="1"/>
    <col min="13314" max="13314" width="1.5" style="86" customWidth="1"/>
    <col min="13315" max="13315" width="0" style="86" hidden="1" customWidth="1"/>
    <col min="13316" max="13316" width="2.5" style="86" customWidth="1"/>
    <col min="13317" max="13317" width="15.375" style="86" customWidth="1"/>
    <col min="13318" max="13318" width="21.25" style="86" customWidth="1"/>
    <col min="13319" max="13319" width="18" style="86" customWidth="1"/>
    <col min="13320" max="13320" width="19.875" style="86" customWidth="1"/>
    <col min="13321" max="13321" width="19.125" style="86" customWidth="1"/>
    <col min="13322" max="13565" width="2.5" style="86"/>
    <col min="13566" max="13566" width="1.375" style="86" customWidth="1"/>
    <col min="13567" max="13567" width="2.625" style="86" customWidth="1"/>
    <col min="13568" max="13568" width="2.5" style="86" customWidth="1"/>
    <col min="13569" max="13569" width="2.75" style="86" customWidth="1"/>
    <col min="13570" max="13570" width="1.5" style="86" customWidth="1"/>
    <col min="13571" max="13571" width="0" style="86" hidden="1" customWidth="1"/>
    <col min="13572" max="13572" width="2.5" style="86" customWidth="1"/>
    <col min="13573" max="13573" width="15.375" style="86" customWidth="1"/>
    <col min="13574" max="13574" width="21.25" style="86" customWidth="1"/>
    <col min="13575" max="13575" width="18" style="86" customWidth="1"/>
    <col min="13576" max="13576" width="19.875" style="86" customWidth="1"/>
    <col min="13577" max="13577" width="19.125" style="86" customWidth="1"/>
    <col min="13578" max="13821" width="2.5" style="86"/>
    <col min="13822" max="13822" width="1.375" style="86" customWidth="1"/>
    <col min="13823" max="13823" width="2.625" style="86" customWidth="1"/>
    <col min="13824" max="13824" width="2.5" style="86" customWidth="1"/>
    <col min="13825" max="13825" width="2.75" style="86" customWidth="1"/>
    <col min="13826" max="13826" width="1.5" style="86" customWidth="1"/>
    <col min="13827" max="13827" width="0" style="86" hidden="1" customWidth="1"/>
    <col min="13828" max="13828" width="2.5" style="86" customWidth="1"/>
    <col min="13829" max="13829" width="15.375" style="86" customWidth="1"/>
    <col min="13830" max="13830" width="21.25" style="86" customWidth="1"/>
    <col min="13831" max="13831" width="18" style="86" customWidth="1"/>
    <col min="13832" max="13832" width="19.875" style="86" customWidth="1"/>
    <col min="13833" max="13833" width="19.125" style="86" customWidth="1"/>
    <col min="13834" max="14077" width="2.5" style="86"/>
    <col min="14078" max="14078" width="1.375" style="86" customWidth="1"/>
    <col min="14079" max="14079" width="2.625" style="86" customWidth="1"/>
    <col min="14080" max="14080" width="2.5" style="86" customWidth="1"/>
    <col min="14081" max="14081" width="2.75" style="86" customWidth="1"/>
    <col min="14082" max="14082" width="1.5" style="86" customWidth="1"/>
    <col min="14083" max="14083" width="0" style="86" hidden="1" customWidth="1"/>
    <col min="14084" max="14084" width="2.5" style="86" customWidth="1"/>
    <col min="14085" max="14085" width="15.375" style="86" customWidth="1"/>
    <col min="14086" max="14086" width="21.25" style="86" customWidth="1"/>
    <col min="14087" max="14087" width="18" style="86" customWidth="1"/>
    <col min="14088" max="14088" width="19.875" style="86" customWidth="1"/>
    <col min="14089" max="14089" width="19.125" style="86" customWidth="1"/>
    <col min="14090" max="14333" width="2.5" style="86"/>
    <col min="14334" max="14334" width="1.375" style="86" customWidth="1"/>
    <col min="14335" max="14335" width="2.625" style="86" customWidth="1"/>
    <col min="14336" max="14336" width="2.5" style="86" customWidth="1"/>
    <col min="14337" max="14337" width="2.75" style="86" customWidth="1"/>
    <col min="14338" max="14338" width="1.5" style="86" customWidth="1"/>
    <col min="14339" max="14339" width="0" style="86" hidden="1" customWidth="1"/>
    <col min="14340" max="14340" width="2.5" style="86" customWidth="1"/>
    <col min="14341" max="14341" width="15.375" style="86" customWidth="1"/>
    <col min="14342" max="14342" width="21.25" style="86" customWidth="1"/>
    <col min="14343" max="14343" width="18" style="86" customWidth="1"/>
    <col min="14344" max="14344" width="19.875" style="86" customWidth="1"/>
    <col min="14345" max="14345" width="19.125" style="86" customWidth="1"/>
    <col min="14346" max="14589" width="2.5" style="86"/>
    <col min="14590" max="14590" width="1.375" style="86" customWidth="1"/>
    <col min="14591" max="14591" width="2.625" style="86" customWidth="1"/>
    <col min="14592" max="14592" width="2.5" style="86" customWidth="1"/>
    <col min="14593" max="14593" width="2.75" style="86" customWidth="1"/>
    <col min="14594" max="14594" width="1.5" style="86" customWidth="1"/>
    <col min="14595" max="14595" width="0" style="86" hidden="1" customWidth="1"/>
    <col min="14596" max="14596" width="2.5" style="86" customWidth="1"/>
    <col min="14597" max="14597" width="15.375" style="86" customWidth="1"/>
    <col min="14598" max="14598" width="21.25" style="86" customWidth="1"/>
    <col min="14599" max="14599" width="18" style="86" customWidth="1"/>
    <col min="14600" max="14600" width="19.875" style="86" customWidth="1"/>
    <col min="14601" max="14601" width="19.125" style="86" customWidth="1"/>
    <col min="14602" max="14845" width="2.5" style="86"/>
    <col min="14846" max="14846" width="1.375" style="86" customWidth="1"/>
    <col min="14847" max="14847" width="2.625" style="86" customWidth="1"/>
    <col min="14848" max="14848" width="2.5" style="86" customWidth="1"/>
    <col min="14849" max="14849" width="2.75" style="86" customWidth="1"/>
    <col min="14850" max="14850" width="1.5" style="86" customWidth="1"/>
    <col min="14851" max="14851" width="0" style="86" hidden="1" customWidth="1"/>
    <col min="14852" max="14852" width="2.5" style="86" customWidth="1"/>
    <col min="14853" max="14853" width="15.375" style="86" customWidth="1"/>
    <col min="14854" max="14854" width="21.25" style="86" customWidth="1"/>
    <col min="14855" max="14855" width="18" style="86" customWidth="1"/>
    <col min="14856" max="14856" width="19.875" style="86" customWidth="1"/>
    <col min="14857" max="14857" width="19.125" style="86" customWidth="1"/>
    <col min="14858" max="15101" width="2.5" style="86"/>
    <col min="15102" max="15102" width="1.375" style="86" customWidth="1"/>
    <col min="15103" max="15103" width="2.625" style="86" customWidth="1"/>
    <col min="15104" max="15104" width="2.5" style="86" customWidth="1"/>
    <col min="15105" max="15105" width="2.75" style="86" customWidth="1"/>
    <col min="15106" max="15106" width="1.5" style="86" customWidth="1"/>
    <col min="15107" max="15107" width="0" style="86" hidden="1" customWidth="1"/>
    <col min="15108" max="15108" width="2.5" style="86" customWidth="1"/>
    <col min="15109" max="15109" width="15.375" style="86" customWidth="1"/>
    <col min="15110" max="15110" width="21.25" style="86" customWidth="1"/>
    <col min="15111" max="15111" width="18" style="86" customWidth="1"/>
    <col min="15112" max="15112" width="19.875" style="86" customWidth="1"/>
    <col min="15113" max="15113" width="19.125" style="86" customWidth="1"/>
    <col min="15114" max="15357" width="2.5" style="86"/>
    <col min="15358" max="15358" width="1.375" style="86" customWidth="1"/>
    <col min="15359" max="15359" width="2.625" style="86" customWidth="1"/>
    <col min="15360" max="15360" width="2.5" style="86" customWidth="1"/>
    <col min="15361" max="15361" width="2.75" style="86" customWidth="1"/>
    <col min="15362" max="15362" width="1.5" style="86" customWidth="1"/>
    <col min="15363" max="15363" width="0" style="86" hidden="1" customWidth="1"/>
    <col min="15364" max="15364" width="2.5" style="86" customWidth="1"/>
    <col min="15365" max="15365" width="15.375" style="86" customWidth="1"/>
    <col min="15366" max="15366" width="21.25" style="86" customWidth="1"/>
    <col min="15367" max="15367" width="18" style="86" customWidth="1"/>
    <col min="15368" max="15368" width="19.875" style="86" customWidth="1"/>
    <col min="15369" max="15369" width="19.125" style="86" customWidth="1"/>
    <col min="15370" max="15613" width="2.5" style="86"/>
    <col min="15614" max="15614" width="1.375" style="86" customWidth="1"/>
    <col min="15615" max="15615" width="2.625" style="86" customWidth="1"/>
    <col min="15616" max="15616" width="2.5" style="86" customWidth="1"/>
    <col min="15617" max="15617" width="2.75" style="86" customWidth="1"/>
    <col min="15618" max="15618" width="1.5" style="86" customWidth="1"/>
    <col min="15619" max="15619" width="0" style="86" hidden="1" customWidth="1"/>
    <col min="15620" max="15620" width="2.5" style="86" customWidth="1"/>
    <col min="15621" max="15621" width="15.375" style="86" customWidth="1"/>
    <col min="15622" max="15622" width="21.25" style="86" customWidth="1"/>
    <col min="15623" max="15623" width="18" style="86" customWidth="1"/>
    <col min="15624" max="15624" width="19.875" style="86" customWidth="1"/>
    <col min="15625" max="15625" width="19.125" style="86" customWidth="1"/>
    <col min="15626" max="15869" width="2.5" style="86"/>
    <col min="15870" max="15870" width="1.375" style="86" customWidth="1"/>
    <col min="15871" max="15871" width="2.625" style="86" customWidth="1"/>
    <col min="15872" max="15872" width="2.5" style="86" customWidth="1"/>
    <col min="15873" max="15873" width="2.75" style="86" customWidth="1"/>
    <col min="15874" max="15874" width="1.5" style="86" customWidth="1"/>
    <col min="15875" max="15875" width="0" style="86" hidden="1" customWidth="1"/>
    <col min="15876" max="15876" width="2.5" style="86" customWidth="1"/>
    <col min="15877" max="15877" width="15.375" style="86" customWidth="1"/>
    <col min="15878" max="15878" width="21.25" style="86" customWidth="1"/>
    <col min="15879" max="15879" width="18" style="86" customWidth="1"/>
    <col min="15880" max="15880" width="19.875" style="86" customWidth="1"/>
    <col min="15881" max="15881" width="19.125" style="86" customWidth="1"/>
    <col min="15882" max="16125" width="2.5" style="86"/>
    <col min="16126" max="16126" width="1.375" style="86" customWidth="1"/>
    <col min="16127" max="16127" width="2.625" style="86" customWidth="1"/>
    <col min="16128" max="16128" width="2.5" style="86" customWidth="1"/>
    <col min="16129" max="16129" width="2.75" style="86" customWidth="1"/>
    <col min="16130" max="16130" width="1.5" style="86" customWidth="1"/>
    <col min="16131" max="16131" width="0" style="86" hidden="1" customWidth="1"/>
    <col min="16132" max="16132" width="2.5" style="86" customWidth="1"/>
    <col min="16133" max="16133" width="15.375" style="86" customWidth="1"/>
    <col min="16134" max="16134" width="21.25" style="86" customWidth="1"/>
    <col min="16135" max="16135" width="18" style="86" customWidth="1"/>
    <col min="16136" max="16136" width="19.875" style="86" customWidth="1"/>
    <col min="16137" max="16137" width="19.125" style="86" customWidth="1"/>
    <col min="16138" max="16384" width="2.5" style="86"/>
  </cols>
  <sheetData>
    <row r="3" spans="1:41" s="2" customFormat="1" ht="17.25" customHeight="1">
      <c r="A3" s="84"/>
      <c r="E3" s="16"/>
      <c r="F3" s="16"/>
      <c r="G3" s="16"/>
      <c r="I3" s="16"/>
      <c r="K3" s="138" t="s">
        <v>13</v>
      </c>
      <c r="L3" s="138"/>
      <c r="AD3" s="121" t="s">
        <v>30</v>
      </c>
      <c r="AE3" s="121"/>
      <c r="AF3" s="121"/>
      <c r="AG3" s="121"/>
      <c r="AH3" s="121"/>
      <c r="AI3" s="121"/>
      <c r="AJ3" s="121"/>
      <c r="AK3" s="121"/>
      <c r="AL3" s="121"/>
      <c r="AM3" s="121"/>
      <c r="AN3" s="121"/>
      <c r="AO3" s="121"/>
    </row>
    <row r="4" spans="1:41" s="2" customFormat="1" ht="17.25" customHeight="1" thickBot="1">
      <c r="A4" s="84"/>
      <c r="E4" s="16"/>
      <c r="F4" s="16"/>
      <c r="G4" s="16"/>
      <c r="I4" s="16"/>
      <c r="K4" s="50"/>
      <c r="L4" s="50"/>
      <c r="AD4" s="122"/>
      <c r="AE4" s="122"/>
      <c r="AF4" s="122"/>
      <c r="AG4" s="122"/>
      <c r="AH4" s="122"/>
      <c r="AI4" s="122"/>
      <c r="AJ4" s="122"/>
      <c r="AK4" s="122"/>
      <c r="AL4" s="122"/>
      <c r="AM4" s="122"/>
      <c r="AN4" s="122"/>
      <c r="AO4" s="122"/>
    </row>
    <row r="5" spans="1:41" s="2" customFormat="1" ht="17.25" customHeight="1">
      <c r="A5" s="84"/>
      <c r="E5" s="16"/>
      <c r="F5" s="16"/>
      <c r="G5" s="16"/>
      <c r="I5" s="16"/>
      <c r="K5" s="50"/>
      <c r="L5" s="50"/>
      <c r="AD5" s="123" t="str">
        <f>VLOOKUP($AD$9,学校番号一覧!$F$11:$Q$197,10,0)</f>
        <v>自動反映</v>
      </c>
      <c r="AE5" s="124" t="e">
        <v>#N/A</v>
      </c>
      <c r="AF5" s="124" t="e">
        <v>#N/A</v>
      </c>
      <c r="AG5" s="124" t="e">
        <v>#N/A</v>
      </c>
      <c r="AH5" s="124" t="e">
        <v>#N/A</v>
      </c>
      <c r="AI5" s="124" t="e">
        <v>#N/A</v>
      </c>
      <c r="AJ5" s="124" t="e">
        <v>#N/A</v>
      </c>
      <c r="AK5" s="124" t="e">
        <v>#N/A</v>
      </c>
      <c r="AL5" s="124" t="e">
        <v>#N/A</v>
      </c>
      <c r="AM5" s="124" t="e">
        <v>#N/A</v>
      </c>
      <c r="AN5" s="124" t="e">
        <v>#N/A</v>
      </c>
      <c r="AO5" s="125" t="e">
        <v>#N/A</v>
      </c>
    </row>
    <row r="6" spans="1:41" s="2" customFormat="1" ht="19.5" customHeight="1" thickBot="1">
      <c r="B6" s="139" t="s">
        <v>3</v>
      </c>
      <c r="C6" s="139"/>
      <c r="D6" s="139"/>
      <c r="E6" s="139"/>
      <c r="F6" s="139"/>
      <c r="G6" s="139"/>
      <c r="H6" s="139"/>
      <c r="I6" s="139"/>
      <c r="J6" s="139"/>
      <c r="K6" s="139"/>
      <c r="L6" s="139"/>
      <c r="M6" s="3"/>
      <c r="N6" s="3"/>
      <c r="O6" s="4"/>
      <c r="P6" s="4"/>
      <c r="Q6" s="4"/>
      <c r="R6" s="3"/>
      <c r="S6" s="5"/>
      <c r="T6" s="5"/>
      <c r="AD6" s="126" t="e">
        <v>#N/A</v>
      </c>
      <c r="AE6" s="127" t="e">
        <v>#N/A</v>
      </c>
      <c r="AF6" s="127" t="e">
        <v>#N/A</v>
      </c>
      <c r="AG6" s="127" t="e">
        <v>#N/A</v>
      </c>
      <c r="AH6" s="127" t="e">
        <v>#N/A</v>
      </c>
      <c r="AI6" s="127" t="e">
        <v>#N/A</v>
      </c>
      <c r="AJ6" s="127" t="e">
        <v>#N/A</v>
      </c>
      <c r="AK6" s="127" t="e">
        <v>#N/A</v>
      </c>
      <c r="AL6" s="127" t="e">
        <v>#N/A</v>
      </c>
      <c r="AM6" s="127" t="e">
        <v>#N/A</v>
      </c>
      <c r="AN6" s="127" t="e">
        <v>#N/A</v>
      </c>
      <c r="AO6" s="128" t="e">
        <v>#N/A</v>
      </c>
    </row>
    <row r="7" spans="1:41" s="2" customFormat="1" ht="19.5" customHeight="1">
      <c r="B7" s="139" t="s">
        <v>12</v>
      </c>
      <c r="C7" s="139"/>
      <c r="D7" s="139"/>
      <c r="E7" s="139"/>
      <c r="F7" s="139"/>
      <c r="G7" s="139"/>
      <c r="H7" s="139"/>
      <c r="I7" s="139"/>
      <c r="J7" s="139"/>
      <c r="K7" s="139"/>
      <c r="L7" s="139"/>
      <c r="M7" s="3"/>
      <c r="N7" s="3"/>
      <c r="O7" s="4"/>
      <c r="P7" s="4"/>
      <c r="Q7" s="4"/>
      <c r="R7" s="3"/>
      <c r="S7" s="5"/>
      <c r="T7" s="5"/>
      <c r="AD7" s="121" t="s">
        <v>1</v>
      </c>
      <c r="AE7" s="121"/>
      <c r="AF7" s="121"/>
      <c r="AG7" s="121"/>
      <c r="AH7" s="121"/>
      <c r="AI7" s="121"/>
      <c r="AJ7" s="121"/>
      <c r="AK7" s="121"/>
      <c r="AL7" s="121"/>
      <c r="AM7" s="121"/>
      <c r="AN7" s="121"/>
      <c r="AO7" s="121"/>
    </row>
    <row r="8" spans="1:41" s="2" customFormat="1" ht="19.5" customHeight="1" thickBot="1">
      <c r="B8" s="51"/>
      <c r="C8" s="51"/>
      <c r="D8" s="51"/>
      <c r="E8" s="51"/>
      <c r="F8" s="51"/>
      <c r="G8" s="51"/>
      <c r="H8" s="51"/>
      <c r="I8" s="51"/>
      <c r="J8" s="51"/>
      <c r="K8" s="51"/>
      <c r="L8" s="51"/>
      <c r="M8" s="3"/>
      <c r="N8" s="3"/>
      <c r="O8" s="4"/>
      <c r="P8" s="4"/>
      <c r="Q8" s="4"/>
      <c r="R8" s="3"/>
      <c r="S8" s="5"/>
      <c r="T8" s="5"/>
      <c r="AD8" s="122"/>
      <c r="AE8" s="122"/>
      <c r="AF8" s="122"/>
      <c r="AG8" s="122"/>
      <c r="AH8" s="122"/>
      <c r="AI8" s="122"/>
      <c r="AJ8" s="122"/>
      <c r="AK8" s="122"/>
      <c r="AL8" s="122"/>
      <c r="AM8" s="122"/>
      <c r="AN8" s="122"/>
      <c r="AO8" s="122"/>
    </row>
    <row r="9" spans="1:41" s="2" customFormat="1" ht="14.25" customHeight="1">
      <c r="B9" s="140"/>
      <c r="C9" s="140"/>
      <c r="D9" s="140"/>
      <c r="E9" s="140"/>
      <c r="F9" s="140"/>
      <c r="G9" s="140"/>
      <c r="H9" s="140"/>
      <c r="I9" s="140"/>
      <c r="J9" s="140"/>
      <c r="K9" s="140"/>
      <c r="L9" s="5"/>
      <c r="M9" s="5"/>
      <c r="N9" s="85"/>
      <c r="O9" s="5"/>
      <c r="P9" s="5"/>
      <c r="Q9" s="5"/>
      <c r="R9" s="5"/>
      <c r="S9" s="5"/>
      <c r="T9" s="5"/>
      <c r="AD9" s="129" t="s">
        <v>31</v>
      </c>
      <c r="AE9" s="130"/>
      <c r="AF9" s="130"/>
      <c r="AG9" s="130"/>
      <c r="AH9" s="130"/>
      <c r="AI9" s="130"/>
      <c r="AJ9" s="130"/>
      <c r="AK9" s="130"/>
      <c r="AL9" s="130"/>
      <c r="AM9" s="130"/>
      <c r="AN9" s="130"/>
      <c r="AO9" s="131"/>
    </row>
    <row r="10" spans="1:41" ht="13.5" customHeight="1">
      <c r="B10" s="87"/>
      <c r="C10" s="87"/>
      <c r="D10" s="87"/>
      <c r="E10" s="88"/>
      <c r="F10" s="88"/>
      <c r="G10" s="88"/>
      <c r="H10" s="87"/>
      <c r="I10" s="88"/>
      <c r="J10" s="87"/>
      <c r="K10" s="87"/>
      <c r="L10" s="89"/>
      <c r="M10" s="89"/>
      <c r="N10" s="89"/>
      <c r="O10" s="89"/>
      <c r="P10" s="89"/>
      <c r="Q10" s="89"/>
      <c r="R10" s="89"/>
      <c r="S10" s="89"/>
      <c r="T10" s="89"/>
      <c r="X10" s="90"/>
      <c r="AD10" s="132"/>
      <c r="AE10" s="133"/>
      <c r="AF10" s="133"/>
      <c r="AG10" s="133"/>
      <c r="AH10" s="133"/>
      <c r="AI10" s="133"/>
      <c r="AJ10" s="133"/>
      <c r="AK10" s="133"/>
      <c r="AL10" s="133"/>
      <c r="AM10" s="133"/>
      <c r="AN10" s="133"/>
      <c r="AO10" s="134"/>
    </row>
    <row r="11" spans="1:41" ht="19.5" customHeight="1" thickBot="1">
      <c r="B11" s="141" t="s">
        <v>5</v>
      </c>
      <c r="C11" s="141"/>
      <c r="D11" s="141"/>
      <c r="E11" s="141"/>
      <c r="F11" s="141"/>
      <c r="G11" s="141"/>
      <c r="H11" s="141"/>
      <c r="I11" s="141"/>
      <c r="J11" s="141"/>
      <c r="K11" s="141"/>
      <c r="L11" s="89"/>
      <c r="M11" s="89"/>
      <c r="N11" s="89"/>
      <c r="O11" s="89"/>
      <c r="P11" s="89"/>
      <c r="Q11" s="89"/>
      <c r="R11" s="89"/>
      <c r="S11" s="89"/>
      <c r="T11" s="89"/>
      <c r="X11" s="90"/>
      <c r="AD11" s="135"/>
      <c r="AE11" s="136"/>
      <c r="AF11" s="136"/>
      <c r="AG11" s="136"/>
      <c r="AH11" s="136"/>
      <c r="AI11" s="136"/>
      <c r="AJ11" s="136"/>
      <c r="AK11" s="136"/>
      <c r="AL11" s="136"/>
      <c r="AM11" s="136"/>
      <c r="AN11" s="136"/>
      <c r="AO11" s="137"/>
    </row>
    <row r="12" spans="1:41" ht="45">
      <c r="B12" s="91"/>
      <c r="C12" s="92" t="s">
        <v>17</v>
      </c>
      <c r="D12" s="93" t="s">
        <v>18</v>
      </c>
      <c r="E12" s="92" t="s">
        <v>6</v>
      </c>
      <c r="F12" s="94" t="s">
        <v>9</v>
      </c>
      <c r="G12" s="95" t="s">
        <v>8</v>
      </c>
      <c r="H12" s="96" t="s">
        <v>4</v>
      </c>
      <c r="I12" s="96" t="s">
        <v>2</v>
      </c>
      <c r="J12" s="96" t="s">
        <v>21</v>
      </c>
      <c r="K12" s="96" t="s">
        <v>22</v>
      </c>
      <c r="L12" s="96" t="s">
        <v>11</v>
      </c>
      <c r="M12" s="89"/>
      <c r="N12" s="97" t="s">
        <v>27</v>
      </c>
      <c r="O12" s="97" t="s">
        <v>28</v>
      </c>
      <c r="P12" s="98" t="s">
        <v>29</v>
      </c>
      <c r="Q12" s="89"/>
      <c r="R12" s="89"/>
      <c r="S12" s="89"/>
      <c r="T12" s="89"/>
      <c r="X12" s="90"/>
    </row>
    <row r="13" spans="1:41" ht="20.100000000000001" customHeight="1">
      <c r="B13" s="91">
        <v>1</v>
      </c>
      <c r="C13" s="99" t="str">
        <f>VLOOKUP($AD$9,学校番号一覧!$F$11:$Q$197,2,0)</f>
        <v>自動反映</v>
      </c>
      <c r="D13" s="100" t="str">
        <f>$AD$9</f>
        <v>選択してください</v>
      </c>
      <c r="E13" s="101" t="str">
        <f>VLOOKUP($AD$9,学校番号一覧!$F$11:$Q$197,11,0)</f>
        <v>自動反映</v>
      </c>
      <c r="F13" s="102" t="str">
        <f t="shared" ref="F13:F14" si="0">IF(OR(E13="小学校",E13="中学校",E13="義務教育学校（前期課程）",E13="義務教育学校（後期課程）",E13="中等教育学校（前期課程）"),"A",IF(OR(E13="高等学校",E13="中等教育学校（後期課程）",E13="専修学校（高等課程）",E13="特別支援学校（高等部のみ）"),"B",IF(E13="特別支援学校","C","D")))</f>
        <v>D</v>
      </c>
      <c r="G13" s="92" t="s">
        <v>14</v>
      </c>
      <c r="H13" s="101" t="str">
        <f>VLOOKUP($AD$9,学校番号一覧!$F$11:$Q$197,12,0)</f>
        <v>自動反映</v>
      </c>
      <c r="I13" s="81" t="s">
        <v>15</v>
      </c>
      <c r="J13" s="103">
        <f>IF(H13&lt;1,0,IF(AND(H13&lt;301,F13="A",G13="無"),400000,IF(AND(H13&lt;501,F13="A",G13="無"),600000,IF(AND(H13&gt;500,F13="A",G13="無"),800000,IF(AND(H13&lt;401,F13="B",G13="無"),800000,IF(AND(H13&lt;701,F13="B",G13="無"),1000000,IF(AND(H13&gt;700,F13="B",G13="無"),1200000,IF(AND(H13&lt;301,F13="A",G13="有"),1000000,IF(AND(H13&lt;501,F13="A",G13="有"),1500000,IF(AND(H13&gt;500,F13="A",G13="有"),2000000,IF(AND(H13&lt;401,F13="B",G13="有"),1500000,IF(AND(H13&lt;701,F13="B",G13="有"),2000000,IF(AND(H13&gt;700,F13="B",G13="有"),2500000,IF(AND(F13="C",G13="無"),1600000,IF(AND(F13="C",G13="有"),2500000,400000)))))))))))))))</f>
        <v>400000</v>
      </c>
      <c r="K13" s="82">
        <f>J13</f>
        <v>400000</v>
      </c>
      <c r="L13" s="104">
        <f>ROUNDDOWN(MIN(J13,K13),-3)</f>
        <v>400000</v>
      </c>
      <c r="M13" s="89"/>
      <c r="N13" s="83">
        <v>0</v>
      </c>
      <c r="O13" s="105">
        <f>SUM(L13,N13)</f>
        <v>400000</v>
      </c>
      <c r="P13" s="106" t="str">
        <f>IF(J13&gt;=O13,"○","×")</f>
        <v>○</v>
      </c>
      <c r="Q13" s="89"/>
      <c r="R13" s="89"/>
      <c r="S13" s="89"/>
      <c r="T13" s="89"/>
      <c r="X13" s="90"/>
    </row>
    <row r="14" spans="1:41" ht="20.100000000000001" customHeight="1">
      <c r="B14" s="91"/>
      <c r="C14" s="99"/>
      <c r="D14" s="100"/>
      <c r="E14" s="101"/>
      <c r="F14" s="102" t="str">
        <f t="shared" si="0"/>
        <v>D</v>
      </c>
      <c r="G14" s="92" t="s">
        <v>14</v>
      </c>
      <c r="H14" s="91"/>
      <c r="I14" s="81"/>
      <c r="J14" s="103">
        <f t="shared" ref="J14" si="1">IF(H14&lt;1,0,IF(AND(H14&lt;301,F14="A",G14="無"),400000,IF(AND(H14&lt;501,F14="A",G14="無"),600000,IF(AND(H14&gt;500,F14="A",G14="無"),800000,IF(AND(H14&lt;401,F14="B",G14="無"),800000,IF(AND(H14&lt;701,F14="B",G14="無"),1000000,IF(AND(H14&gt;700,F14="B",G14="無"),1200000,IF(AND(H14&lt;301,F14="A",G14="有"),1000000,IF(AND(H14&lt;501,F14="A",G14="有"),1500000,IF(AND(H14&gt;500,F14="A",G14="有"),2000000,IF(AND(H14&lt;401,F14="B",G14="有"),1500000,IF(AND(H14&lt;701,F14="B",G14="有"),2000000,IF(AND(H14&gt;700,F14="B",G14="有"),2500000,IF(AND(F14="C",G14="無"),1600000,IF(AND(F14="C",G14="有"),2500000,400000)))))))))))))))</f>
        <v>0</v>
      </c>
      <c r="K14" s="82"/>
      <c r="L14" s="104">
        <f>ROUNDDOWN(MIN(J14,K14),-3)</f>
        <v>0</v>
      </c>
      <c r="M14" s="89"/>
      <c r="N14" s="83"/>
      <c r="O14" s="105">
        <f>SUM(L14,N14)</f>
        <v>0</v>
      </c>
      <c r="P14" s="106" t="str">
        <f>IF(J14&gt;=O14,"○","×")</f>
        <v>○</v>
      </c>
      <c r="Q14" s="89"/>
      <c r="R14" s="89"/>
      <c r="S14" s="89"/>
      <c r="T14" s="89"/>
      <c r="X14" s="90"/>
    </row>
    <row r="15" spans="1:41" ht="20.100000000000001" customHeight="1">
      <c r="B15" s="118" t="s">
        <v>0</v>
      </c>
      <c r="C15" s="119"/>
      <c r="D15" s="119"/>
      <c r="E15" s="119"/>
      <c r="F15" s="119"/>
      <c r="G15" s="119"/>
      <c r="H15" s="119"/>
      <c r="I15" s="119"/>
      <c r="J15" s="107">
        <f>SUM(J13:J14)</f>
        <v>400000</v>
      </c>
      <c r="K15" s="107">
        <f>SUM(K13:K14)</f>
        <v>400000</v>
      </c>
      <c r="L15" s="107">
        <f>SUM(L13:L14)</f>
        <v>400000</v>
      </c>
      <c r="M15" s="89"/>
      <c r="N15" s="108">
        <f>SUM(N13:N14)</f>
        <v>0</v>
      </c>
      <c r="O15" s="107">
        <f>SUM(L15,N15)</f>
        <v>400000</v>
      </c>
      <c r="P15" s="108"/>
      <c r="Q15" s="89"/>
      <c r="R15" s="89"/>
      <c r="S15" s="89"/>
      <c r="T15" s="89"/>
      <c r="X15" s="90"/>
    </row>
    <row r="16" spans="1:41" ht="19.5" customHeight="1">
      <c r="B16" s="120"/>
      <c r="C16" s="120"/>
      <c r="D16" s="120"/>
      <c r="E16" s="120"/>
      <c r="F16" s="120"/>
      <c r="G16" s="120"/>
      <c r="H16" s="120"/>
      <c r="I16" s="120"/>
      <c r="J16" s="120"/>
      <c r="K16" s="120"/>
      <c r="L16" s="89"/>
      <c r="M16" s="89"/>
      <c r="N16" s="89"/>
      <c r="O16" s="89"/>
      <c r="P16" s="89"/>
      <c r="Q16" s="89"/>
      <c r="R16" s="89"/>
      <c r="S16" s="89"/>
      <c r="T16" s="89"/>
      <c r="X16" s="90"/>
    </row>
    <row r="17" spans="2:20" ht="37.5" customHeight="1">
      <c r="B17" s="116" t="s">
        <v>10</v>
      </c>
      <c r="C17" s="116"/>
      <c r="D17" s="116"/>
      <c r="E17" s="116"/>
      <c r="F17" s="116"/>
      <c r="G17" s="116"/>
      <c r="H17" s="116"/>
      <c r="I17" s="116"/>
      <c r="J17" s="116"/>
      <c r="K17" s="116"/>
      <c r="L17" s="116"/>
      <c r="M17" s="89"/>
      <c r="N17" s="89"/>
      <c r="O17" s="89"/>
      <c r="P17" s="89"/>
      <c r="Q17" s="89"/>
      <c r="R17" s="89"/>
      <c r="S17" s="89"/>
      <c r="T17" s="89"/>
    </row>
    <row r="18" spans="2:20" ht="37.5" customHeight="1">
      <c r="B18" s="116" t="s">
        <v>20</v>
      </c>
      <c r="C18" s="116"/>
      <c r="D18" s="116"/>
      <c r="E18" s="116"/>
      <c r="F18" s="116"/>
      <c r="G18" s="116"/>
      <c r="H18" s="116"/>
      <c r="I18" s="116"/>
      <c r="J18" s="116"/>
      <c r="K18" s="116"/>
      <c r="L18" s="116"/>
      <c r="M18" s="89"/>
      <c r="N18" s="89"/>
      <c r="O18" s="89"/>
      <c r="P18" s="89"/>
      <c r="Q18" s="89"/>
      <c r="R18" s="89"/>
      <c r="S18" s="89"/>
      <c r="T18" s="89"/>
    </row>
    <row r="19" spans="2:20" ht="37.5" customHeight="1">
      <c r="B19" s="116" t="s">
        <v>26</v>
      </c>
      <c r="C19" s="116"/>
      <c r="D19" s="116"/>
      <c r="E19" s="116"/>
      <c r="F19" s="116"/>
      <c r="G19" s="116"/>
      <c r="H19" s="116"/>
      <c r="I19" s="116"/>
      <c r="J19" s="116"/>
      <c r="K19" s="116"/>
      <c r="L19" s="116"/>
      <c r="M19" s="89"/>
      <c r="N19" s="89"/>
      <c r="O19" s="89"/>
      <c r="P19" s="89"/>
      <c r="Q19" s="89"/>
      <c r="R19" s="89"/>
      <c r="S19" s="89"/>
      <c r="T19" s="89"/>
    </row>
    <row r="20" spans="2:20" ht="20.100000000000001" customHeight="1">
      <c r="B20" s="116" t="s">
        <v>19</v>
      </c>
      <c r="C20" s="116"/>
      <c r="D20" s="116"/>
      <c r="E20" s="116"/>
      <c r="F20" s="116"/>
      <c r="G20" s="116"/>
      <c r="H20" s="116"/>
      <c r="I20" s="116"/>
      <c r="J20" s="116"/>
      <c r="K20" s="116"/>
      <c r="L20" s="116"/>
      <c r="M20" s="89"/>
      <c r="N20" s="89"/>
      <c r="O20" s="89"/>
      <c r="P20" s="89"/>
      <c r="Q20" s="89"/>
      <c r="R20" s="89"/>
      <c r="S20" s="89"/>
      <c r="T20" s="89"/>
    </row>
    <row r="21" spans="2:20" ht="20.100000000000001" customHeight="1">
      <c r="B21" s="116"/>
      <c r="C21" s="116"/>
      <c r="D21" s="116"/>
      <c r="E21" s="116"/>
      <c r="F21" s="116"/>
      <c r="G21" s="116"/>
      <c r="H21" s="116"/>
      <c r="I21" s="116"/>
      <c r="J21" s="116"/>
      <c r="K21" s="116"/>
      <c r="L21" s="116"/>
      <c r="M21" s="89"/>
      <c r="N21" s="89"/>
      <c r="O21" s="89"/>
      <c r="P21" s="89"/>
      <c r="Q21" s="89"/>
      <c r="R21" s="89"/>
      <c r="S21" s="89"/>
      <c r="T21" s="89"/>
    </row>
    <row r="22" spans="2:20" ht="20.100000000000001" customHeight="1">
      <c r="B22" s="116"/>
      <c r="C22" s="116"/>
      <c r="D22" s="116"/>
      <c r="E22" s="116"/>
      <c r="F22" s="116"/>
      <c r="G22" s="116"/>
      <c r="H22" s="116"/>
      <c r="I22" s="116"/>
      <c r="J22" s="116"/>
      <c r="K22" s="116"/>
      <c r="L22" s="116"/>
      <c r="M22" s="89"/>
      <c r="N22" s="89"/>
      <c r="O22" s="89"/>
      <c r="P22" s="89"/>
      <c r="Q22" s="89"/>
      <c r="R22" s="89"/>
      <c r="S22" s="89"/>
      <c r="T22" s="89"/>
    </row>
    <row r="23" spans="2:20" ht="26.25" customHeight="1">
      <c r="B23" s="117"/>
      <c r="C23" s="117"/>
      <c r="D23" s="117"/>
      <c r="E23" s="117"/>
      <c r="F23" s="117"/>
      <c r="G23" s="117"/>
      <c r="H23" s="117"/>
      <c r="I23" s="117"/>
      <c r="J23" s="117"/>
      <c r="K23" s="117"/>
      <c r="L23" s="117"/>
      <c r="M23" s="89"/>
      <c r="N23" s="89"/>
      <c r="O23" s="89"/>
      <c r="P23" s="89"/>
      <c r="Q23" s="89"/>
      <c r="R23" s="89"/>
      <c r="S23" s="89"/>
      <c r="T23" s="89"/>
    </row>
    <row r="24" spans="2:20" ht="13.5">
      <c r="B24" s="109"/>
      <c r="C24" s="110"/>
      <c r="D24" s="110"/>
      <c r="E24" s="110"/>
      <c r="F24" s="110"/>
      <c r="G24" s="110"/>
      <c r="H24" s="110"/>
      <c r="I24" s="110"/>
      <c r="J24" s="110"/>
      <c r="K24" s="89"/>
      <c r="L24" s="89"/>
      <c r="M24" s="89"/>
      <c r="N24" s="89"/>
      <c r="O24" s="89"/>
      <c r="P24" s="89"/>
      <c r="Q24" s="89"/>
      <c r="R24" s="89"/>
      <c r="S24" s="89"/>
      <c r="T24" s="89"/>
    </row>
    <row r="25" spans="2:20" ht="13.5">
      <c r="B25" s="5"/>
      <c r="C25" s="111"/>
      <c r="D25" s="111"/>
      <c r="E25" s="110"/>
      <c r="F25" s="110"/>
      <c r="G25" s="110"/>
      <c r="H25" s="111"/>
      <c r="I25" s="110"/>
      <c r="J25" s="111"/>
      <c r="K25" s="89"/>
      <c r="L25" s="89"/>
      <c r="M25" s="89"/>
      <c r="N25" s="89"/>
      <c r="O25" s="89"/>
      <c r="P25" s="89"/>
      <c r="Q25" s="89"/>
      <c r="R25" s="89"/>
      <c r="S25" s="89"/>
      <c r="T25" s="89"/>
    </row>
    <row r="26" spans="2:20" ht="13.5">
      <c r="B26" s="109"/>
      <c r="C26" s="112"/>
      <c r="D26" s="112"/>
      <c r="E26" s="113"/>
      <c r="F26" s="113"/>
      <c r="G26" s="113"/>
      <c r="H26" s="112"/>
      <c r="I26" s="113"/>
      <c r="J26" s="112"/>
      <c r="K26" s="89"/>
      <c r="L26" s="89"/>
      <c r="M26" s="89"/>
      <c r="N26" s="89"/>
      <c r="O26" s="89"/>
      <c r="P26" s="89"/>
      <c r="Q26" s="89"/>
      <c r="R26" s="89"/>
      <c r="S26" s="89"/>
      <c r="T26" s="89"/>
    </row>
    <row r="27" spans="2:20" ht="13.5">
      <c r="B27" s="109"/>
      <c r="C27" s="112"/>
      <c r="D27" s="112"/>
      <c r="E27" s="113"/>
      <c r="F27" s="113"/>
      <c r="G27" s="113"/>
      <c r="H27" s="112"/>
      <c r="I27" s="113"/>
      <c r="J27" s="112"/>
      <c r="K27" s="89"/>
      <c r="L27" s="89"/>
      <c r="M27" s="89"/>
      <c r="N27" s="89"/>
      <c r="O27" s="89"/>
      <c r="P27" s="89"/>
      <c r="Q27" s="89"/>
      <c r="R27" s="89"/>
      <c r="S27" s="89"/>
      <c r="T27" s="89"/>
    </row>
    <row r="28" spans="2:20" ht="13.5">
      <c r="B28" s="109"/>
      <c r="C28" s="112"/>
      <c r="D28" s="112"/>
      <c r="E28" s="113"/>
      <c r="F28" s="113"/>
      <c r="G28" s="113"/>
      <c r="H28" s="112"/>
      <c r="I28" s="113"/>
      <c r="J28" s="112"/>
      <c r="K28" s="89"/>
      <c r="L28" s="89"/>
      <c r="M28" s="89"/>
      <c r="N28" s="89"/>
      <c r="O28" s="89"/>
      <c r="P28" s="89"/>
      <c r="Q28" s="89"/>
      <c r="R28" s="89"/>
      <c r="S28" s="89"/>
      <c r="T28" s="89"/>
    </row>
    <row r="29" spans="2:20" ht="13.5">
      <c r="B29" s="109"/>
      <c r="C29" s="112"/>
      <c r="D29" s="112"/>
      <c r="E29" s="113"/>
      <c r="F29" s="113"/>
      <c r="G29" s="113"/>
      <c r="H29" s="112"/>
      <c r="I29" s="113"/>
      <c r="J29" s="112"/>
      <c r="K29" s="89"/>
      <c r="L29" s="89"/>
      <c r="M29" s="89"/>
      <c r="N29" s="89"/>
      <c r="O29" s="89"/>
      <c r="P29" s="89"/>
      <c r="Q29" s="89"/>
      <c r="R29" s="89"/>
      <c r="S29" s="89"/>
      <c r="T29" s="89"/>
    </row>
    <row r="30" spans="2:20" ht="13.5">
      <c r="B30" s="109"/>
      <c r="C30" s="112"/>
      <c r="D30" s="112"/>
      <c r="E30" s="113"/>
      <c r="F30" s="113"/>
      <c r="G30" s="113"/>
      <c r="H30" s="112"/>
      <c r="I30" s="113"/>
      <c r="J30" s="112"/>
      <c r="K30" s="89"/>
      <c r="L30" s="89"/>
      <c r="M30" s="89"/>
      <c r="N30" s="89"/>
      <c r="O30" s="89"/>
      <c r="P30" s="89"/>
      <c r="Q30" s="89"/>
      <c r="R30" s="89"/>
      <c r="S30" s="89"/>
      <c r="T30" s="89"/>
    </row>
    <row r="31" spans="2:20" ht="13.5">
      <c r="B31" s="109"/>
      <c r="C31" s="112"/>
      <c r="D31" s="112"/>
      <c r="E31" s="113"/>
      <c r="F31" s="113"/>
      <c r="G31" s="113"/>
      <c r="H31" s="112"/>
      <c r="I31" s="113"/>
      <c r="J31" s="112"/>
      <c r="K31" s="89"/>
      <c r="L31" s="89"/>
      <c r="M31" s="89"/>
      <c r="N31" s="89"/>
      <c r="O31" s="89"/>
      <c r="P31" s="89"/>
      <c r="Q31" s="89"/>
      <c r="R31" s="89"/>
      <c r="S31" s="89"/>
      <c r="T31" s="89"/>
    </row>
    <row r="32" spans="2:20" ht="13.5">
      <c r="B32" s="109"/>
      <c r="C32" s="112"/>
      <c r="D32" s="112"/>
      <c r="E32" s="113"/>
      <c r="F32" s="113"/>
      <c r="G32" s="113"/>
      <c r="H32" s="112"/>
      <c r="I32" s="113"/>
      <c r="J32" s="112"/>
      <c r="K32" s="89"/>
      <c r="L32" s="89"/>
      <c r="M32" s="89"/>
      <c r="N32" s="89"/>
      <c r="O32" s="89"/>
      <c r="P32" s="89"/>
      <c r="Q32" s="89"/>
      <c r="R32" s="89"/>
      <c r="S32" s="89"/>
      <c r="T32" s="89"/>
    </row>
    <row r="33" spans="2:20" ht="13.5">
      <c r="B33" s="109"/>
      <c r="C33" s="112"/>
      <c r="D33" s="112"/>
      <c r="E33" s="113"/>
      <c r="F33" s="113"/>
      <c r="G33" s="113"/>
      <c r="H33" s="112"/>
      <c r="I33" s="113"/>
      <c r="J33" s="112"/>
      <c r="K33" s="89"/>
      <c r="L33" s="89"/>
      <c r="M33" s="89"/>
      <c r="N33" s="89"/>
      <c r="O33" s="89"/>
      <c r="P33" s="89"/>
      <c r="Q33" s="89"/>
      <c r="R33" s="89"/>
      <c r="S33" s="89"/>
      <c r="T33" s="89"/>
    </row>
    <row r="34" spans="2:20" ht="13.5">
      <c r="B34" s="109"/>
      <c r="C34" s="112"/>
      <c r="D34" s="112"/>
      <c r="E34" s="113"/>
      <c r="F34" s="113"/>
      <c r="G34" s="113"/>
      <c r="H34" s="112"/>
      <c r="I34" s="113"/>
      <c r="J34" s="112"/>
      <c r="K34" s="89"/>
      <c r="L34" s="89"/>
      <c r="M34" s="89"/>
      <c r="N34" s="89"/>
      <c r="O34" s="89"/>
      <c r="P34" s="89"/>
      <c r="Q34" s="89"/>
      <c r="R34" s="89"/>
      <c r="S34" s="89"/>
      <c r="T34" s="89"/>
    </row>
    <row r="35" spans="2:20" ht="13.5">
      <c r="B35" s="5"/>
      <c r="C35" s="111"/>
      <c r="D35" s="111"/>
      <c r="E35" s="110"/>
      <c r="F35" s="110"/>
      <c r="G35" s="110"/>
      <c r="H35" s="111"/>
      <c r="I35" s="110"/>
      <c r="J35" s="111"/>
      <c r="K35" s="89"/>
      <c r="L35" s="89"/>
      <c r="M35" s="89"/>
      <c r="N35" s="89"/>
      <c r="O35" s="89"/>
      <c r="P35" s="89"/>
      <c r="Q35" s="89"/>
      <c r="R35" s="89"/>
      <c r="S35" s="89"/>
      <c r="T35" s="89"/>
    </row>
    <row r="36" spans="2:20" ht="13.5">
      <c r="B36" s="109"/>
      <c r="C36" s="111"/>
      <c r="D36" s="111"/>
      <c r="E36" s="110"/>
      <c r="F36" s="110"/>
      <c r="G36" s="110"/>
      <c r="H36" s="111"/>
      <c r="I36" s="110"/>
      <c r="J36" s="111"/>
      <c r="K36" s="89"/>
      <c r="L36" s="89"/>
      <c r="M36" s="89"/>
      <c r="N36" s="89"/>
      <c r="O36" s="89"/>
      <c r="P36" s="89"/>
      <c r="Q36" s="89"/>
      <c r="R36" s="89"/>
      <c r="S36" s="89"/>
      <c r="T36" s="89"/>
    </row>
    <row r="37" spans="2:20" ht="13.5">
      <c r="B37" s="109"/>
      <c r="C37" s="111"/>
      <c r="D37" s="111"/>
      <c r="E37" s="110"/>
      <c r="F37" s="110"/>
      <c r="G37" s="110"/>
      <c r="H37" s="111"/>
      <c r="I37" s="110"/>
      <c r="J37" s="111"/>
      <c r="K37" s="89"/>
      <c r="L37" s="89"/>
      <c r="M37" s="89"/>
      <c r="N37" s="89"/>
      <c r="O37" s="89"/>
      <c r="P37" s="89"/>
      <c r="Q37" s="89"/>
      <c r="R37" s="89"/>
      <c r="S37" s="89"/>
      <c r="T37" s="89"/>
    </row>
    <row r="38" spans="2:20" ht="13.5">
      <c r="B38" s="5"/>
      <c r="C38" s="109"/>
      <c r="D38" s="109"/>
      <c r="E38" s="109"/>
      <c r="F38" s="109"/>
      <c r="G38" s="109"/>
      <c r="H38" s="109"/>
      <c r="I38" s="109"/>
      <c r="J38" s="109"/>
      <c r="K38" s="89"/>
      <c r="L38" s="89"/>
      <c r="M38" s="89"/>
      <c r="N38" s="89"/>
      <c r="O38" s="89"/>
      <c r="P38" s="89"/>
      <c r="Q38" s="89"/>
      <c r="R38" s="89"/>
      <c r="S38" s="89"/>
      <c r="T38" s="89"/>
    </row>
    <row r="39" spans="2:20">
      <c r="B39" s="89"/>
      <c r="C39" s="89"/>
      <c r="D39" s="89"/>
      <c r="E39" s="114"/>
      <c r="F39" s="114"/>
      <c r="G39" s="114"/>
      <c r="H39" s="89"/>
      <c r="I39" s="114"/>
      <c r="J39" s="89"/>
      <c r="K39" s="89"/>
      <c r="L39" s="89"/>
      <c r="M39" s="89"/>
      <c r="N39" s="89"/>
      <c r="O39" s="89"/>
      <c r="P39" s="89"/>
      <c r="Q39" s="89"/>
      <c r="R39" s="89"/>
      <c r="S39" s="89"/>
      <c r="T39" s="89"/>
    </row>
    <row r="40" spans="2:20">
      <c r="B40" s="89"/>
      <c r="C40" s="89"/>
      <c r="D40" s="89"/>
      <c r="E40" s="114"/>
      <c r="F40" s="114"/>
      <c r="G40" s="114"/>
      <c r="H40" s="89"/>
      <c r="I40" s="114"/>
      <c r="J40" s="89"/>
      <c r="K40" s="89"/>
      <c r="L40" s="89"/>
      <c r="M40" s="89"/>
      <c r="N40" s="89"/>
      <c r="O40" s="89"/>
      <c r="P40" s="89"/>
      <c r="Q40" s="89"/>
      <c r="R40" s="89"/>
      <c r="S40" s="89"/>
      <c r="T40" s="89"/>
    </row>
    <row r="41" spans="2:20">
      <c r="B41" s="89"/>
      <c r="C41" s="89"/>
      <c r="D41" s="89"/>
      <c r="E41" s="114"/>
      <c r="F41" s="114"/>
      <c r="G41" s="114"/>
      <c r="H41" s="89"/>
      <c r="I41" s="114"/>
      <c r="J41" s="89"/>
      <c r="K41" s="89"/>
      <c r="L41" s="89"/>
      <c r="M41" s="89"/>
      <c r="N41" s="89"/>
      <c r="O41" s="89"/>
      <c r="P41" s="89"/>
      <c r="Q41" s="89"/>
      <c r="R41" s="89"/>
      <c r="S41" s="89"/>
      <c r="T41" s="89"/>
    </row>
    <row r="42" spans="2:20">
      <c r="B42" s="89"/>
      <c r="C42" s="89"/>
      <c r="D42" s="89"/>
      <c r="E42" s="114"/>
      <c r="F42" s="114"/>
      <c r="G42" s="114"/>
      <c r="H42" s="89"/>
      <c r="I42" s="114"/>
      <c r="J42" s="89"/>
      <c r="K42" s="89"/>
      <c r="L42" s="89"/>
      <c r="M42" s="89"/>
      <c r="N42" s="89"/>
      <c r="O42" s="89"/>
      <c r="P42" s="89"/>
      <c r="Q42" s="89"/>
      <c r="R42" s="89"/>
      <c r="S42" s="89"/>
      <c r="T42" s="89"/>
    </row>
    <row r="43" spans="2:20">
      <c r="B43" s="89"/>
      <c r="C43" s="89"/>
      <c r="D43" s="89"/>
      <c r="E43" s="114"/>
      <c r="F43" s="114"/>
      <c r="G43" s="114"/>
      <c r="H43" s="89"/>
      <c r="I43" s="114"/>
      <c r="J43" s="89"/>
      <c r="K43" s="89"/>
      <c r="L43" s="89"/>
      <c r="M43" s="89"/>
      <c r="N43" s="89"/>
      <c r="O43" s="89"/>
      <c r="P43" s="89"/>
      <c r="Q43" s="89"/>
      <c r="R43" s="89"/>
      <c r="S43" s="89"/>
      <c r="T43" s="89"/>
    </row>
    <row r="44" spans="2:20">
      <c r="B44" s="89"/>
      <c r="C44" s="89"/>
      <c r="D44" s="89"/>
      <c r="E44" s="114"/>
      <c r="F44" s="114"/>
      <c r="G44" s="114"/>
      <c r="H44" s="89"/>
      <c r="I44" s="114"/>
      <c r="J44" s="89"/>
      <c r="K44" s="89"/>
      <c r="L44" s="89"/>
      <c r="M44" s="89"/>
      <c r="N44" s="89"/>
      <c r="O44" s="89"/>
      <c r="P44" s="89"/>
      <c r="Q44" s="89"/>
      <c r="R44" s="89"/>
      <c r="S44" s="89"/>
      <c r="T44" s="89"/>
    </row>
    <row r="45" spans="2:20">
      <c r="B45" s="89"/>
      <c r="C45" s="89"/>
      <c r="D45" s="89"/>
      <c r="E45" s="114"/>
      <c r="F45" s="114"/>
      <c r="G45" s="114"/>
      <c r="H45" s="89"/>
      <c r="I45" s="114"/>
      <c r="J45" s="89"/>
      <c r="K45" s="89"/>
      <c r="L45" s="89"/>
      <c r="M45" s="89"/>
      <c r="N45" s="89"/>
      <c r="O45" s="89"/>
      <c r="P45" s="89"/>
      <c r="Q45" s="89"/>
      <c r="R45" s="89"/>
      <c r="S45" s="89"/>
      <c r="T45" s="89"/>
    </row>
    <row r="46" spans="2:20">
      <c r="B46" s="89"/>
      <c r="C46" s="89"/>
      <c r="D46" s="89"/>
      <c r="E46" s="114"/>
      <c r="F46" s="114"/>
      <c r="G46" s="114"/>
      <c r="H46" s="89"/>
      <c r="I46" s="114"/>
      <c r="J46" s="89"/>
      <c r="K46" s="89"/>
      <c r="L46" s="89"/>
      <c r="M46" s="89"/>
      <c r="N46" s="89"/>
      <c r="O46" s="89"/>
      <c r="P46" s="89"/>
      <c r="Q46" s="89"/>
      <c r="R46" s="89"/>
      <c r="S46" s="89"/>
      <c r="T46" s="89"/>
    </row>
    <row r="47" spans="2:20">
      <c r="B47" s="89"/>
      <c r="C47" s="89"/>
      <c r="D47" s="89"/>
      <c r="E47" s="114"/>
      <c r="F47" s="114"/>
      <c r="G47" s="114"/>
      <c r="H47" s="89"/>
      <c r="I47" s="114"/>
      <c r="J47" s="89"/>
      <c r="K47" s="89"/>
      <c r="L47" s="89"/>
      <c r="M47" s="89"/>
      <c r="N47" s="89"/>
      <c r="O47" s="89"/>
      <c r="P47" s="89"/>
      <c r="Q47" s="89"/>
      <c r="R47" s="89"/>
      <c r="S47" s="89"/>
      <c r="T47" s="89"/>
    </row>
    <row r="48" spans="2:20">
      <c r="B48" s="89"/>
      <c r="C48" s="89"/>
      <c r="D48" s="89"/>
      <c r="E48" s="114"/>
      <c r="F48" s="114"/>
      <c r="G48" s="114"/>
      <c r="H48" s="89"/>
      <c r="I48" s="114"/>
      <c r="J48" s="89"/>
      <c r="K48" s="89"/>
      <c r="L48" s="89"/>
      <c r="M48" s="89"/>
      <c r="N48" s="89"/>
      <c r="O48" s="89"/>
      <c r="P48" s="89"/>
      <c r="Q48" s="89"/>
      <c r="R48" s="89"/>
      <c r="S48" s="89"/>
      <c r="T48" s="89"/>
    </row>
    <row r="49" spans="2:20">
      <c r="B49" s="89"/>
      <c r="C49" s="89"/>
      <c r="D49" s="89"/>
      <c r="E49" s="114"/>
      <c r="F49" s="114"/>
      <c r="G49" s="114"/>
      <c r="H49" s="89"/>
      <c r="I49" s="114"/>
      <c r="J49" s="89"/>
      <c r="K49" s="89"/>
      <c r="L49" s="89"/>
      <c r="M49" s="89"/>
      <c r="N49" s="89"/>
      <c r="O49" s="89"/>
      <c r="P49" s="89"/>
      <c r="Q49" s="89"/>
      <c r="R49" s="89"/>
      <c r="S49" s="89"/>
      <c r="T49" s="89"/>
    </row>
    <row r="50" spans="2:20">
      <c r="B50" s="89"/>
      <c r="C50" s="89"/>
      <c r="D50" s="89"/>
      <c r="E50" s="114"/>
      <c r="F50" s="114"/>
      <c r="G50" s="114"/>
      <c r="H50" s="89"/>
      <c r="I50" s="114"/>
      <c r="J50" s="89"/>
      <c r="K50" s="89"/>
      <c r="L50" s="89"/>
      <c r="M50" s="89"/>
      <c r="N50" s="89"/>
      <c r="O50" s="89"/>
      <c r="P50" s="89"/>
      <c r="Q50" s="89"/>
      <c r="R50" s="89"/>
      <c r="S50" s="89"/>
      <c r="T50" s="89"/>
    </row>
    <row r="51" spans="2:20">
      <c r="B51" s="89"/>
      <c r="C51" s="89"/>
      <c r="D51" s="89"/>
      <c r="E51" s="114"/>
      <c r="F51" s="114"/>
      <c r="G51" s="114"/>
      <c r="H51" s="89"/>
      <c r="I51" s="114"/>
      <c r="J51" s="89"/>
      <c r="K51" s="89"/>
      <c r="L51" s="89"/>
      <c r="M51" s="89"/>
      <c r="N51" s="89"/>
      <c r="O51" s="89"/>
      <c r="P51" s="89"/>
      <c r="Q51" s="89"/>
      <c r="R51" s="89"/>
      <c r="S51" s="89"/>
      <c r="T51" s="89"/>
    </row>
    <row r="52" spans="2:20">
      <c r="B52" s="89"/>
      <c r="C52" s="89"/>
      <c r="D52" s="89"/>
      <c r="E52" s="114"/>
      <c r="F52" s="114"/>
      <c r="G52" s="114"/>
      <c r="H52" s="89"/>
      <c r="I52" s="114"/>
      <c r="J52" s="89"/>
      <c r="K52" s="89"/>
      <c r="L52" s="89"/>
      <c r="M52" s="89"/>
      <c r="N52" s="89"/>
      <c r="O52" s="89"/>
      <c r="P52" s="89"/>
      <c r="Q52" s="89"/>
      <c r="R52" s="89"/>
      <c r="S52" s="89"/>
      <c r="T52" s="89"/>
    </row>
    <row r="53" spans="2:20">
      <c r="B53" s="89"/>
      <c r="C53" s="89"/>
      <c r="D53" s="89"/>
      <c r="E53" s="114"/>
      <c r="F53" s="114"/>
      <c r="G53" s="114"/>
      <c r="H53" s="89"/>
      <c r="I53" s="114"/>
      <c r="J53" s="89"/>
      <c r="K53" s="89"/>
      <c r="L53" s="89"/>
      <c r="M53" s="89"/>
      <c r="N53" s="89"/>
      <c r="O53" s="89"/>
      <c r="P53" s="89"/>
      <c r="Q53" s="89"/>
      <c r="R53" s="89"/>
      <c r="S53" s="89"/>
      <c r="T53" s="89"/>
    </row>
    <row r="54" spans="2:20">
      <c r="B54" s="89"/>
      <c r="C54" s="89"/>
      <c r="D54" s="89"/>
      <c r="E54" s="114"/>
      <c r="F54" s="114"/>
      <c r="G54" s="114"/>
      <c r="H54" s="89"/>
      <c r="I54" s="114"/>
      <c r="J54" s="89"/>
      <c r="K54" s="89"/>
      <c r="L54" s="89"/>
      <c r="M54" s="89"/>
      <c r="N54" s="89"/>
      <c r="O54" s="89"/>
      <c r="P54" s="89"/>
      <c r="Q54" s="89"/>
      <c r="R54" s="89"/>
      <c r="S54" s="89"/>
      <c r="T54" s="89"/>
    </row>
    <row r="55" spans="2:20">
      <c r="B55" s="89"/>
      <c r="C55" s="89"/>
      <c r="D55" s="89"/>
      <c r="E55" s="114"/>
      <c r="F55" s="114"/>
      <c r="G55" s="114"/>
      <c r="H55" s="89"/>
      <c r="I55" s="114"/>
      <c r="J55" s="89"/>
      <c r="K55" s="89"/>
      <c r="L55" s="89"/>
      <c r="M55" s="89"/>
      <c r="N55" s="89"/>
      <c r="O55" s="89"/>
      <c r="P55" s="89"/>
      <c r="Q55" s="89"/>
      <c r="R55" s="89"/>
      <c r="S55" s="89"/>
      <c r="T55" s="89"/>
    </row>
    <row r="56" spans="2:20">
      <c r="B56" s="89"/>
      <c r="C56" s="89"/>
      <c r="D56" s="89"/>
      <c r="E56" s="114"/>
      <c r="F56" s="114"/>
      <c r="G56" s="114"/>
      <c r="H56" s="89"/>
      <c r="I56" s="114"/>
      <c r="J56" s="89"/>
      <c r="K56" s="89"/>
      <c r="L56" s="89"/>
      <c r="M56" s="89"/>
      <c r="N56" s="89"/>
      <c r="O56" s="89"/>
      <c r="P56" s="89"/>
      <c r="Q56" s="89"/>
      <c r="R56" s="89"/>
      <c r="S56" s="89"/>
      <c r="T56" s="89"/>
    </row>
    <row r="57" spans="2:20">
      <c r="B57" s="89"/>
      <c r="C57" s="89"/>
      <c r="D57" s="89"/>
      <c r="E57" s="114"/>
      <c r="F57" s="114"/>
      <c r="G57" s="114"/>
      <c r="H57" s="89"/>
      <c r="I57" s="114"/>
      <c r="J57" s="89"/>
      <c r="K57" s="89"/>
      <c r="L57" s="89"/>
      <c r="M57" s="89"/>
      <c r="N57" s="89"/>
      <c r="O57" s="89"/>
      <c r="P57" s="89"/>
      <c r="Q57" s="89"/>
      <c r="R57" s="89"/>
      <c r="S57" s="89"/>
      <c r="T57" s="89"/>
    </row>
    <row r="58" spans="2:20">
      <c r="B58" s="89"/>
      <c r="C58" s="89"/>
      <c r="D58" s="89"/>
      <c r="E58" s="114"/>
      <c r="F58" s="114"/>
      <c r="G58" s="114"/>
      <c r="H58" s="89"/>
      <c r="I58" s="114"/>
      <c r="J58" s="89"/>
      <c r="K58" s="89"/>
      <c r="L58" s="89"/>
      <c r="M58" s="89"/>
      <c r="N58" s="89"/>
      <c r="O58" s="89"/>
      <c r="P58" s="89"/>
      <c r="Q58" s="89"/>
      <c r="R58" s="89"/>
      <c r="S58" s="89"/>
      <c r="T58" s="89"/>
    </row>
    <row r="59" spans="2:20">
      <c r="B59" s="89"/>
      <c r="C59" s="89"/>
      <c r="D59" s="89"/>
      <c r="E59" s="114"/>
      <c r="F59" s="114"/>
      <c r="G59" s="114"/>
      <c r="H59" s="89"/>
      <c r="I59" s="114"/>
      <c r="J59" s="89"/>
      <c r="K59" s="89"/>
      <c r="L59" s="89"/>
      <c r="M59" s="89"/>
      <c r="N59" s="89"/>
      <c r="O59" s="89"/>
      <c r="P59" s="89"/>
      <c r="Q59" s="89"/>
      <c r="R59" s="89"/>
      <c r="S59" s="89"/>
      <c r="T59" s="89"/>
    </row>
    <row r="60" spans="2:20">
      <c r="B60" s="89"/>
      <c r="C60" s="89"/>
      <c r="D60" s="89"/>
      <c r="E60" s="114"/>
      <c r="F60" s="114"/>
      <c r="G60" s="114"/>
      <c r="H60" s="89"/>
      <c r="I60" s="114"/>
      <c r="J60" s="89"/>
      <c r="K60" s="89"/>
      <c r="L60" s="89"/>
      <c r="M60" s="89"/>
      <c r="N60" s="89"/>
      <c r="O60" s="89"/>
      <c r="P60" s="89"/>
      <c r="Q60" s="89"/>
      <c r="R60" s="89"/>
      <c r="S60" s="89"/>
      <c r="T60" s="89"/>
    </row>
    <row r="61" spans="2:20">
      <c r="B61" s="89"/>
      <c r="C61" s="89"/>
      <c r="D61" s="89"/>
      <c r="E61" s="114"/>
      <c r="F61" s="114"/>
      <c r="G61" s="114"/>
      <c r="H61" s="89"/>
      <c r="I61" s="114"/>
      <c r="J61" s="89"/>
      <c r="K61" s="89"/>
      <c r="L61" s="89"/>
      <c r="M61" s="89"/>
      <c r="N61" s="89"/>
      <c r="O61" s="89"/>
      <c r="P61" s="89"/>
      <c r="Q61" s="89"/>
      <c r="R61" s="89"/>
      <c r="S61" s="89"/>
      <c r="T61" s="89"/>
    </row>
    <row r="62" spans="2:20">
      <c r="B62" s="89"/>
      <c r="C62" s="89"/>
      <c r="D62" s="89"/>
      <c r="E62" s="114"/>
      <c r="F62" s="114"/>
      <c r="G62" s="114"/>
      <c r="H62" s="89"/>
      <c r="I62" s="114"/>
      <c r="J62" s="89"/>
      <c r="K62" s="89"/>
      <c r="L62" s="89"/>
      <c r="M62" s="89"/>
      <c r="N62" s="89"/>
      <c r="O62" s="89"/>
      <c r="P62" s="89"/>
      <c r="Q62" s="89"/>
      <c r="R62" s="89"/>
      <c r="S62" s="89"/>
      <c r="T62" s="89"/>
    </row>
  </sheetData>
  <sheetProtection algorithmName="SHA-512" hashValue="Sxi2oZk46H8fv8glbnn+FHwuwz6PTQasaJknfet/FxbwmbirXCXXHmZqnwkVeRQAsPeUskcqZvB3aMOenCGfJg==" saltValue="9lg06EIKe8tkAZVk3TmUcQ==" spinCount="100000" sheet="1" objects="1" scenarios="1"/>
  <mergeCells count="17">
    <mergeCell ref="AD3:AO4"/>
    <mergeCell ref="AD5:AO6"/>
    <mergeCell ref="AD7:AO8"/>
    <mergeCell ref="AD9:AO11"/>
    <mergeCell ref="K3:L3"/>
    <mergeCell ref="B6:L6"/>
    <mergeCell ref="B7:L7"/>
    <mergeCell ref="B9:K9"/>
    <mergeCell ref="B11:K11"/>
    <mergeCell ref="B19:L19"/>
    <mergeCell ref="B20:L21"/>
    <mergeCell ref="B22:L22"/>
    <mergeCell ref="B23:L23"/>
    <mergeCell ref="B15:I15"/>
    <mergeCell ref="B16:K16"/>
    <mergeCell ref="B17:L17"/>
    <mergeCell ref="B18:L18"/>
  </mergeCells>
  <phoneticPr fontId="1"/>
  <dataValidations count="3">
    <dataValidation type="list" allowBlank="1" showInputMessage="1" showErrorMessage="1" sqref="E14">
      <formula1>"小学校, 中学校,義務教育学校（前期課程）, 義務教育学校（後期課程）, 中等教育学校（前期課程）,  中等教育学校（後期課程）, 高等学校, 特別支援学校（高等部のみ）, 専修学校（高等課程）, 特別支援学校, 高等学校（通信制課程のみ）"</formula1>
    </dataValidation>
    <dataValidation type="list" allowBlank="1" showInputMessage="1" showErrorMessage="1" sqref="G13:G14">
      <formula1>"無"</formula1>
    </dataValidation>
    <dataValidation type="list" allowBlank="1" showInputMessage="1" showErrorMessage="1" sqref="I13:I14">
      <formula1>"ア・イ・ウ,ア・イ,ア・ウ,イ・ウ,ア, イ, ウ"</formula1>
    </dataValidation>
  </dataValidations>
  <printOptions horizontalCentered="1"/>
  <pageMargins left="0.70866141732283472" right="0.70866141732283472" top="0.55118110236220474" bottom="0.55118110236220474" header="0.31496062992125984" footer="0.31496062992125984"/>
  <pageSetup paperSize="9" scale="68" fitToHeight="0" orientation="landscape"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学校番号一覧!$F$11:$F$197</xm:f>
          </x14:formula1>
          <xm:sqref>AD9:AO11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3:X62"/>
  <sheetViews>
    <sheetView view="pageBreakPreview" zoomScale="70" zoomScaleNormal="100" zoomScaleSheetLayoutView="70" zoomScalePageLayoutView="87" workbookViewId="0">
      <selection activeCell="P18" sqref="P18"/>
    </sheetView>
  </sheetViews>
  <sheetFormatPr defaultColWidth="2.5" defaultRowHeight="12"/>
  <cols>
    <col min="1" max="1" width="1.375" style="6" customWidth="1"/>
    <col min="2" max="2" width="4.75" style="6" customWidth="1"/>
    <col min="3" max="4" width="17.375" style="6" customWidth="1"/>
    <col min="5" max="5" width="20.75" style="20" customWidth="1"/>
    <col min="6" max="7" width="10.625" style="20" hidden="1" customWidth="1"/>
    <col min="8" max="8" width="10.625" style="6" customWidth="1"/>
    <col min="9" max="9" width="10.625" style="20" customWidth="1"/>
    <col min="10" max="12" width="13.625" style="6" customWidth="1"/>
    <col min="13" max="13" width="2.5" style="6"/>
    <col min="14" max="16" width="13.375" style="6" customWidth="1"/>
    <col min="17" max="255" width="2.5" style="6"/>
    <col min="256" max="256" width="1.375" style="6" customWidth="1"/>
    <col min="257" max="257" width="2.625" style="6" customWidth="1"/>
    <col min="258" max="258" width="2.5" style="6" customWidth="1"/>
    <col min="259" max="259" width="2.75" style="6" customWidth="1"/>
    <col min="260" max="260" width="1.5" style="6" customWidth="1"/>
    <col min="261" max="261" width="0" style="6" hidden="1" customWidth="1"/>
    <col min="262" max="262" width="2.5" style="6" customWidth="1"/>
    <col min="263" max="263" width="15.375" style="6" customWidth="1"/>
    <col min="264" max="264" width="21.25" style="6" customWidth="1"/>
    <col min="265" max="265" width="18" style="6" customWidth="1"/>
    <col min="266" max="266" width="19.875" style="6" customWidth="1"/>
    <col min="267" max="267" width="19.125" style="6" customWidth="1"/>
    <col min="268" max="511" width="2.5" style="6"/>
    <col min="512" max="512" width="1.375" style="6" customWidth="1"/>
    <col min="513" max="513" width="2.625" style="6" customWidth="1"/>
    <col min="514" max="514" width="2.5" style="6" customWidth="1"/>
    <col min="515" max="515" width="2.75" style="6" customWidth="1"/>
    <col min="516" max="516" width="1.5" style="6" customWidth="1"/>
    <col min="517" max="517" width="0" style="6" hidden="1" customWidth="1"/>
    <col min="518" max="518" width="2.5" style="6" customWidth="1"/>
    <col min="519" max="519" width="15.375" style="6" customWidth="1"/>
    <col min="520" max="520" width="21.25" style="6" customWidth="1"/>
    <col min="521" max="521" width="18" style="6" customWidth="1"/>
    <col min="522" max="522" width="19.875" style="6" customWidth="1"/>
    <col min="523" max="523" width="19.125" style="6" customWidth="1"/>
    <col min="524" max="767" width="2.5" style="6"/>
    <col min="768" max="768" width="1.375" style="6" customWidth="1"/>
    <col min="769" max="769" width="2.625" style="6" customWidth="1"/>
    <col min="770" max="770" width="2.5" style="6" customWidth="1"/>
    <col min="771" max="771" width="2.75" style="6" customWidth="1"/>
    <col min="772" max="772" width="1.5" style="6" customWidth="1"/>
    <col min="773" max="773" width="0" style="6" hidden="1" customWidth="1"/>
    <col min="774" max="774" width="2.5" style="6" customWidth="1"/>
    <col min="775" max="775" width="15.375" style="6" customWidth="1"/>
    <col min="776" max="776" width="21.25" style="6" customWidth="1"/>
    <col min="777" max="777" width="18" style="6" customWidth="1"/>
    <col min="778" max="778" width="19.875" style="6" customWidth="1"/>
    <col min="779" max="779" width="19.125" style="6" customWidth="1"/>
    <col min="780" max="1023" width="2.5" style="6"/>
    <col min="1024" max="1024" width="1.375" style="6" customWidth="1"/>
    <col min="1025" max="1025" width="2.625" style="6" customWidth="1"/>
    <col min="1026" max="1026" width="2.5" style="6" customWidth="1"/>
    <col min="1027" max="1027" width="2.75" style="6" customWidth="1"/>
    <col min="1028" max="1028" width="1.5" style="6" customWidth="1"/>
    <col min="1029" max="1029" width="0" style="6" hidden="1" customWidth="1"/>
    <col min="1030" max="1030" width="2.5" style="6" customWidth="1"/>
    <col min="1031" max="1031" width="15.375" style="6" customWidth="1"/>
    <col min="1032" max="1032" width="21.25" style="6" customWidth="1"/>
    <col min="1033" max="1033" width="18" style="6" customWidth="1"/>
    <col min="1034" max="1034" width="19.875" style="6" customWidth="1"/>
    <col min="1035" max="1035" width="19.125" style="6" customWidth="1"/>
    <col min="1036" max="1279" width="2.5" style="6"/>
    <col min="1280" max="1280" width="1.375" style="6" customWidth="1"/>
    <col min="1281" max="1281" width="2.625" style="6" customWidth="1"/>
    <col min="1282" max="1282" width="2.5" style="6" customWidth="1"/>
    <col min="1283" max="1283" width="2.75" style="6" customWidth="1"/>
    <col min="1284" max="1284" width="1.5" style="6" customWidth="1"/>
    <col min="1285" max="1285" width="0" style="6" hidden="1" customWidth="1"/>
    <col min="1286" max="1286" width="2.5" style="6" customWidth="1"/>
    <col min="1287" max="1287" width="15.375" style="6" customWidth="1"/>
    <col min="1288" max="1288" width="21.25" style="6" customWidth="1"/>
    <col min="1289" max="1289" width="18" style="6" customWidth="1"/>
    <col min="1290" max="1290" width="19.875" style="6" customWidth="1"/>
    <col min="1291" max="1291" width="19.125" style="6" customWidth="1"/>
    <col min="1292" max="1535" width="2.5" style="6"/>
    <col min="1536" max="1536" width="1.375" style="6" customWidth="1"/>
    <col min="1537" max="1537" width="2.625" style="6" customWidth="1"/>
    <col min="1538" max="1538" width="2.5" style="6" customWidth="1"/>
    <col min="1539" max="1539" width="2.75" style="6" customWidth="1"/>
    <col min="1540" max="1540" width="1.5" style="6" customWidth="1"/>
    <col min="1541" max="1541" width="0" style="6" hidden="1" customWidth="1"/>
    <col min="1542" max="1542" width="2.5" style="6" customWidth="1"/>
    <col min="1543" max="1543" width="15.375" style="6" customWidth="1"/>
    <col min="1544" max="1544" width="21.25" style="6" customWidth="1"/>
    <col min="1545" max="1545" width="18" style="6" customWidth="1"/>
    <col min="1546" max="1546" width="19.875" style="6" customWidth="1"/>
    <col min="1547" max="1547" width="19.125" style="6" customWidth="1"/>
    <col min="1548" max="1791" width="2.5" style="6"/>
    <col min="1792" max="1792" width="1.375" style="6" customWidth="1"/>
    <col min="1793" max="1793" width="2.625" style="6" customWidth="1"/>
    <col min="1794" max="1794" width="2.5" style="6" customWidth="1"/>
    <col min="1795" max="1795" width="2.75" style="6" customWidth="1"/>
    <col min="1796" max="1796" width="1.5" style="6" customWidth="1"/>
    <col min="1797" max="1797" width="0" style="6" hidden="1" customWidth="1"/>
    <col min="1798" max="1798" width="2.5" style="6" customWidth="1"/>
    <col min="1799" max="1799" width="15.375" style="6" customWidth="1"/>
    <col min="1800" max="1800" width="21.25" style="6" customWidth="1"/>
    <col min="1801" max="1801" width="18" style="6" customWidth="1"/>
    <col min="1802" max="1802" width="19.875" style="6" customWidth="1"/>
    <col min="1803" max="1803" width="19.125" style="6" customWidth="1"/>
    <col min="1804" max="2047" width="2.5" style="6"/>
    <col min="2048" max="2048" width="1.375" style="6" customWidth="1"/>
    <col min="2049" max="2049" width="2.625" style="6" customWidth="1"/>
    <col min="2050" max="2050" width="2.5" style="6" customWidth="1"/>
    <col min="2051" max="2051" width="2.75" style="6" customWidth="1"/>
    <col min="2052" max="2052" width="1.5" style="6" customWidth="1"/>
    <col min="2053" max="2053" width="0" style="6" hidden="1" customWidth="1"/>
    <col min="2054" max="2054" width="2.5" style="6" customWidth="1"/>
    <col min="2055" max="2055" width="15.375" style="6" customWidth="1"/>
    <col min="2056" max="2056" width="21.25" style="6" customWidth="1"/>
    <col min="2057" max="2057" width="18" style="6" customWidth="1"/>
    <col min="2058" max="2058" width="19.875" style="6" customWidth="1"/>
    <col min="2059" max="2059" width="19.125" style="6" customWidth="1"/>
    <col min="2060" max="2303" width="2.5" style="6"/>
    <col min="2304" max="2304" width="1.375" style="6" customWidth="1"/>
    <col min="2305" max="2305" width="2.625" style="6" customWidth="1"/>
    <col min="2306" max="2306" width="2.5" style="6" customWidth="1"/>
    <col min="2307" max="2307" width="2.75" style="6" customWidth="1"/>
    <col min="2308" max="2308" width="1.5" style="6" customWidth="1"/>
    <col min="2309" max="2309" width="0" style="6" hidden="1" customWidth="1"/>
    <col min="2310" max="2310" width="2.5" style="6" customWidth="1"/>
    <col min="2311" max="2311" width="15.375" style="6" customWidth="1"/>
    <col min="2312" max="2312" width="21.25" style="6" customWidth="1"/>
    <col min="2313" max="2313" width="18" style="6" customWidth="1"/>
    <col min="2314" max="2314" width="19.875" style="6" customWidth="1"/>
    <col min="2315" max="2315" width="19.125" style="6" customWidth="1"/>
    <col min="2316" max="2559" width="2.5" style="6"/>
    <col min="2560" max="2560" width="1.375" style="6" customWidth="1"/>
    <col min="2561" max="2561" width="2.625" style="6" customWidth="1"/>
    <col min="2562" max="2562" width="2.5" style="6" customWidth="1"/>
    <col min="2563" max="2563" width="2.75" style="6" customWidth="1"/>
    <col min="2564" max="2564" width="1.5" style="6" customWidth="1"/>
    <col min="2565" max="2565" width="0" style="6" hidden="1" customWidth="1"/>
    <col min="2566" max="2566" width="2.5" style="6" customWidth="1"/>
    <col min="2567" max="2567" width="15.375" style="6" customWidth="1"/>
    <col min="2568" max="2568" width="21.25" style="6" customWidth="1"/>
    <col min="2569" max="2569" width="18" style="6" customWidth="1"/>
    <col min="2570" max="2570" width="19.875" style="6" customWidth="1"/>
    <col min="2571" max="2571" width="19.125" style="6" customWidth="1"/>
    <col min="2572" max="2815" width="2.5" style="6"/>
    <col min="2816" max="2816" width="1.375" style="6" customWidth="1"/>
    <col min="2817" max="2817" width="2.625" style="6" customWidth="1"/>
    <col min="2818" max="2818" width="2.5" style="6" customWidth="1"/>
    <col min="2819" max="2819" width="2.75" style="6" customWidth="1"/>
    <col min="2820" max="2820" width="1.5" style="6" customWidth="1"/>
    <col min="2821" max="2821" width="0" style="6" hidden="1" customWidth="1"/>
    <col min="2822" max="2822" width="2.5" style="6" customWidth="1"/>
    <col min="2823" max="2823" width="15.375" style="6" customWidth="1"/>
    <col min="2824" max="2824" width="21.25" style="6" customWidth="1"/>
    <col min="2825" max="2825" width="18" style="6" customWidth="1"/>
    <col min="2826" max="2826" width="19.875" style="6" customWidth="1"/>
    <col min="2827" max="2827" width="19.125" style="6" customWidth="1"/>
    <col min="2828" max="3071" width="2.5" style="6"/>
    <col min="3072" max="3072" width="1.375" style="6" customWidth="1"/>
    <col min="3073" max="3073" width="2.625" style="6" customWidth="1"/>
    <col min="3074" max="3074" width="2.5" style="6" customWidth="1"/>
    <col min="3075" max="3075" width="2.75" style="6" customWidth="1"/>
    <col min="3076" max="3076" width="1.5" style="6" customWidth="1"/>
    <col min="3077" max="3077" width="0" style="6" hidden="1" customWidth="1"/>
    <col min="3078" max="3078" width="2.5" style="6" customWidth="1"/>
    <col min="3079" max="3079" width="15.375" style="6" customWidth="1"/>
    <col min="3080" max="3080" width="21.25" style="6" customWidth="1"/>
    <col min="3081" max="3081" width="18" style="6" customWidth="1"/>
    <col min="3082" max="3082" width="19.875" style="6" customWidth="1"/>
    <col min="3083" max="3083" width="19.125" style="6" customWidth="1"/>
    <col min="3084" max="3327" width="2.5" style="6"/>
    <col min="3328" max="3328" width="1.375" style="6" customWidth="1"/>
    <col min="3329" max="3329" width="2.625" style="6" customWidth="1"/>
    <col min="3330" max="3330" width="2.5" style="6" customWidth="1"/>
    <col min="3331" max="3331" width="2.75" style="6" customWidth="1"/>
    <col min="3332" max="3332" width="1.5" style="6" customWidth="1"/>
    <col min="3333" max="3333" width="0" style="6" hidden="1" customWidth="1"/>
    <col min="3334" max="3334" width="2.5" style="6" customWidth="1"/>
    <col min="3335" max="3335" width="15.375" style="6" customWidth="1"/>
    <col min="3336" max="3336" width="21.25" style="6" customWidth="1"/>
    <col min="3337" max="3337" width="18" style="6" customWidth="1"/>
    <col min="3338" max="3338" width="19.875" style="6" customWidth="1"/>
    <col min="3339" max="3339" width="19.125" style="6" customWidth="1"/>
    <col min="3340" max="3583" width="2.5" style="6"/>
    <col min="3584" max="3584" width="1.375" style="6" customWidth="1"/>
    <col min="3585" max="3585" width="2.625" style="6" customWidth="1"/>
    <col min="3586" max="3586" width="2.5" style="6" customWidth="1"/>
    <col min="3587" max="3587" width="2.75" style="6" customWidth="1"/>
    <col min="3588" max="3588" width="1.5" style="6" customWidth="1"/>
    <col min="3589" max="3589" width="0" style="6" hidden="1" customWidth="1"/>
    <col min="3590" max="3590" width="2.5" style="6" customWidth="1"/>
    <col min="3591" max="3591" width="15.375" style="6" customWidth="1"/>
    <col min="3592" max="3592" width="21.25" style="6" customWidth="1"/>
    <col min="3593" max="3593" width="18" style="6" customWidth="1"/>
    <col min="3594" max="3594" width="19.875" style="6" customWidth="1"/>
    <col min="3595" max="3595" width="19.125" style="6" customWidth="1"/>
    <col min="3596" max="3839" width="2.5" style="6"/>
    <col min="3840" max="3840" width="1.375" style="6" customWidth="1"/>
    <col min="3841" max="3841" width="2.625" style="6" customWidth="1"/>
    <col min="3842" max="3842" width="2.5" style="6" customWidth="1"/>
    <col min="3843" max="3843" width="2.75" style="6" customWidth="1"/>
    <col min="3844" max="3844" width="1.5" style="6" customWidth="1"/>
    <col min="3845" max="3845" width="0" style="6" hidden="1" customWidth="1"/>
    <col min="3846" max="3846" width="2.5" style="6" customWidth="1"/>
    <col min="3847" max="3847" width="15.375" style="6" customWidth="1"/>
    <col min="3848" max="3848" width="21.25" style="6" customWidth="1"/>
    <col min="3849" max="3849" width="18" style="6" customWidth="1"/>
    <col min="3850" max="3850" width="19.875" style="6" customWidth="1"/>
    <col min="3851" max="3851" width="19.125" style="6" customWidth="1"/>
    <col min="3852" max="4095" width="2.5" style="6"/>
    <col min="4096" max="4096" width="1.375" style="6" customWidth="1"/>
    <col min="4097" max="4097" width="2.625" style="6" customWidth="1"/>
    <col min="4098" max="4098" width="2.5" style="6" customWidth="1"/>
    <col min="4099" max="4099" width="2.75" style="6" customWidth="1"/>
    <col min="4100" max="4100" width="1.5" style="6" customWidth="1"/>
    <col min="4101" max="4101" width="0" style="6" hidden="1" customWidth="1"/>
    <col min="4102" max="4102" width="2.5" style="6" customWidth="1"/>
    <col min="4103" max="4103" width="15.375" style="6" customWidth="1"/>
    <col min="4104" max="4104" width="21.25" style="6" customWidth="1"/>
    <col min="4105" max="4105" width="18" style="6" customWidth="1"/>
    <col min="4106" max="4106" width="19.875" style="6" customWidth="1"/>
    <col min="4107" max="4107" width="19.125" style="6" customWidth="1"/>
    <col min="4108" max="4351" width="2.5" style="6"/>
    <col min="4352" max="4352" width="1.375" style="6" customWidth="1"/>
    <col min="4353" max="4353" width="2.625" style="6" customWidth="1"/>
    <col min="4354" max="4354" width="2.5" style="6" customWidth="1"/>
    <col min="4355" max="4355" width="2.75" style="6" customWidth="1"/>
    <col min="4356" max="4356" width="1.5" style="6" customWidth="1"/>
    <col min="4357" max="4357" width="0" style="6" hidden="1" customWidth="1"/>
    <col min="4358" max="4358" width="2.5" style="6" customWidth="1"/>
    <col min="4359" max="4359" width="15.375" style="6" customWidth="1"/>
    <col min="4360" max="4360" width="21.25" style="6" customWidth="1"/>
    <col min="4361" max="4361" width="18" style="6" customWidth="1"/>
    <col min="4362" max="4362" width="19.875" style="6" customWidth="1"/>
    <col min="4363" max="4363" width="19.125" style="6" customWidth="1"/>
    <col min="4364" max="4607" width="2.5" style="6"/>
    <col min="4608" max="4608" width="1.375" style="6" customWidth="1"/>
    <col min="4609" max="4609" width="2.625" style="6" customWidth="1"/>
    <col min="4610" max="4610" width="2.5" style="6" customWidth="1"/>
    <col min="4611" max="4611" width="2.75" style="6" customWidth="1"/>
    <col min="4612" max="4612" width="1.5" style="6" customWidth="1"/>
    <col min="4613" max="4613" width="0" style="6" hidden="1" customWidth="1"/>
    <col min="4614" max="4614" width="2.5" style="6" customWidth="1"/>
    <col min="4615" max="4615" width="15.375" style="6" customWidth="1"/>
    <col min="4616" max="4616" width="21.25" style="6" customWidth="1"/>
    <col min="4617" max="4617" width="18" style="6" customWidth="1"/>
    <col min="4618" max="4618" width="19.875" style="6" customWidth="1"/>
    <col min="4619" max="4619" width="19.125" style="6" customWidth="1"/>
    <col min="4620" max="4863" width="2.5" style="6"/>
    <col min="4864" max="4864" width="1.375" style="6" customWidth="1"/>
    <col min="4865" max="4865" width="2.625" style="6" customWidth="1"/>
    <col min="4866" max="4866" width="2.5" style="6" customWidth="1"/>
    <col min="4867" max="4867" width="2.75" style="6" customWidth="1"/>
    <col min="4868" max="4868" width="1.5" style="6" customWidth="1"/>
    <col min="4869" max="4869" width="0" style="6" hidden="1" customWidth="1"/>
    <col min="4870" max="4870" width="2.5" style="6" customWidth="1"/>
    <col min="4871" max="4871" width="15.375" style="6" customWidth="1"/>
    <col min="4872" max="4872" width="21.25" style="6" customWidth="1"/>
    <col min="4873" max="4873" width="18" style="6" customWidth="1"/>
    <col min="4874" max="4874" width="19.875" style="6" customWidth="1"/>
    <col min="4875" max="4875" width="19.125" style="6" customWidth="1"/>
    <col min="4876" max="5119" width="2.5" style="6"/>
    <col min="5120" max="5120" width="1.375" style="6" customWidth="1"/>
    <col min="5121" max="5121" width="2.625" style="6" customWidth="1"/>
    <col min="5122" max="5122" width="2.5" style="6" customWidth="1"/>
    <col min="5123" max="5123" width="2.75" style="6" customWidth="1"/>
    <col min="5124" max="5124" width="1.5" style="6" customWidth="1"/>
    <col min="5125" max="5125" width="0" style="6" hidden="1" customWidth="1"/>
    <col min="5126" max="5126" width="2.5" style="6" customWidth="1"/>
    <col min="5127" max="5127" width="15.375" style="6" customWidth="1"/>
    <col min="5128" max="5128" width="21.25" style="6" customWidth="1"/>
    <col min="5129" max="5129" width="18" style="6" customWidth="1"/>
    <col min="5130" max="5130" width="19.875" style="6" customWidth="1"/>
    <col min="5131" max="5131" width="19.125" style="6" customWidth="1"/>
    <col min="5132" max="5375" width="2.5" style="6"/>
    <col min="5376" max="5376" width="1.375" style="6" customWidth="1"/>
    <col min="5377" max="5377" width="2.625" style="6" customWidth="1"/>
    <col min="5378" max="5378" width="2.5" style="6" customWidth="1"/>
    <col min="5379" max="5379" width="2.75" style="6" customWidth="1"/>
    <col min="5380" max="5380" width="1.5" style="6" customWidth="1"/>
    <col min="5381" max="5381" width="0" style="6" hidden="1" customWidth="1"/>
    <col min="5382" max="5382" width="2.5" style="6" customWidth="1"/>
    <col min="5383" max="5383" width="15.375" style="6" customWidth="1"/>
    <col min="5384" max="5384" width="21.25" style="6" customWidth="1"/>
    <col min="5385" max="5385" width="18" style="6" customWidth="1"/>
    <col min="5386" max="5386" width="19.875" style="6" customWidth="1"/>
    <col min="5387" max="5387" width="19.125" style="6" customWidth="1"/>
    <col min="5388" max="5631" width="2.5" style="6"/>
    <col min="5632" max="5632" width="1.375" style="6" customWidth="1"/>
    <col min="5633" max="5633" width="2.625" style="6" customWidth="1"/>
    <col min="5634" max="5634" width="2.5" style="6" customWidth="1"/>
    <col min="5635" max="5635" width="2.75" style="6" customWidth="1"/>
    <col min="5636" max="5636" width="1.5" style="6" customWidth="1"/>
    <col min="5637" max="5637" width="0" style="6" hidden="1" customWidth="1"/>
    <col min="5638" max="5638" width="2.5" style="6" customWidth="1"/>
    <col min="5639" max="5639" width="15.375" style="6" customWidth="1"/>
    <col min="5640" max="5640" width="21.25" style="6" customWidth="1"/>
    <col min="5641" max="5641" width="18" style="6" customWidth="1"/>
    <col min="5642" max="5642" width="19.875" style="6" customWidth="1"/>
    <col min="5643" max="5643" width="19.125" style="6" customWidth="1"/>
    <col min="5644" max="5887" width="2.5" style="6"/>
    <col min="5888" max="5888" width="1.375" style="6" customWidth="1"/>
    <col min="5889" max="5889" width="2.625" style="6" customWidth="1"/>
    <col min="5890" max="5890" width="2.5" style="6" customWidth="1"/>
    <col min="5891" max="5891" width="2.75" style="6" customWidth="1"/>
    <col min="5892" max="5892" width="1.5" style="6" customWidth="1"/>
    <col min="5893" max="5893" width="0" style="6" hidden="1" customWidth="1"/>
    <col min="5894" max="5894" width="2.5" style="6" customWidth="1"/>
    <col min="5895" max="5895" width="15.375" style="6" customWidth="1"/>
    <col min="5896" max="5896" width="21.25" style="6" customWidth="1"/>
    <col min="5897" max="5897" width="18" style="6" customWidth="1"/>
    <col min="5898" max="5898" width="19.875" style="6" customWidth="1"/>
    <col min="5899" max="5899" width="19.125" style="6" customWidth="1"/>
    <col min="5900" max="6143" width="2.5" style="6"/>
    <col min="6144" max="6144" width="1.375" style="6" customWidth="1"/>
    <col min="6145" max="6145" width="2.625" style="6" customWidth="1"/>
    <col min="6146" max="6146" width="2.5" style="6" customWidth="1"/>
    <col min="6147" max="6147" width="2.75" style="6" customWidth="1"/>
    <col min="6148" max="6148" width="1.5" style="6" customWidth="1"/>
    <col min="6149" max="6149" width="0" style="6" hidden="1" customWidth="1"/>
    <col min="6150" max="6150" width="2.5" style="6" customWidth="1"/>
    <col min="6151" max="6151" width="15.375" style="6" customWidth="1"/>
    <col min="6152" max="6152" width="21.25" style="6" customWidth="1"/>
    <col min="6153" max="6153" width="18" style="6" customWidth="1"/>
    <col min="6154" max="6154" width="19.875" style="6" customWidth="1"/>
    <col min="6155" max="6155" width="19.125" style="6" customWidth="1"/>
    <col min="6156" max="6399" width="2.5" style="6"/>
    <col min="6400" max="6400" width="1.375" style="6" customWidth="1"/>
    <col min="6401" max="6401" width="2.625" style="6" customWidth="1"/>
    <col min="6402" max="6402" width="2.5" style="6" customWidth="1"/>
    <col min="6403" max="6403" width="2.75" style="6" customWidth="1"/>
    <col min="6404" max="6404" width="1.5" style="6" customWidth="1"/>
    <col min="6405" max="6405" width="0" style="6" hidden="1" customWidth="1"/>
    <col min="6406" max="6406" width="2.5" style="6" customWidth="1"/>
    <col min="6407" max="6407" width="15.375" style="6" customWidth="1"/>
    <col min="6408" max="6408" width="21.25" style="6" customWidth="1"/>
    <col min="6409" max="6409" width="18" style="6" customWidth="1"/>
    <col min="6410" max="6410" width="19.875" style="6" customWidth="1"/>
    <col min="6411" max="6411" width="19.125" style="6" customWidth="1"/>
    <col min="6412" max="6655" width="2.5" style="6"/>
    <col min="6656" max="6656" width="1.375" style="6" customWidth="1"/>
    <col min="6657" max="6657" width="2.625" style="6" customWidth="1"/>
    <col min="6658" max="6658" width="2.5" style="6" customWidth="1"/>
    <col min="6659" max="6659" width="2.75" style="6" customWidth="1"/>
    <col min="6660" max="6660" width="1.5" style="6" customWidth="1"/>
    <col min="6661" max="6661" width="0" style="6" hidden="1" customWidth="1"/>
    <col min="6662" max="6662" width="2.5" style="6" customWidth="1"/>
    <col min="6663" max="6663" width="15.375" style="6" customWidth="1"/>
    <col min="6664" max="6664" width="21.25" style="6" customWidth="1"/>
    <col min="6665" max="6665" width="18" style="6" customWidth="1"/>
    <col min="6666" max="6666" width="19.875" style="6" customWidth="1"/>
    <col min="6667" max="6667" width="19.125" style="6" customWidth="1"/>
    <col min="6668" max="6911" width="2.5" style="6"/>
    <col min="6912" max="6912" width="1.375" style="6" customWidth="1"/>
    <col min="6913" max="6913" width="2.625" style="6" customWidth="1"/>
    <col min="6914" max="6914" width="2.5" style="6" customWidth="1"/>
    <col min="6915" max="6915" width="2.75" style="6" customWidth="1"/>
    <col min="6916" max="6916" width="1.5" style="6" customWidth="1"/>
    <col min="6917" max="6917" width="0" style="6" hidden="1" customWidth="1"/>
    <col min="6918" max="6918" width="2.5" style="6" customWidth="1"/>
    <col min="6919" max="6919" width="15.375" style="6" customWidth="1"/>
    <col min="6920" max="6920" width="21.25" style="6" customWidth="1"/>
    <col min="6921" max="6921" width="18" style="6" customWidth="1"/>
    <col min="6922" max="6922" width="19.875" style="6" customWidth="1"/>
    <col min="6923" max="6923" width="19.125" style="6" customWidth="1"/>
    <col min="6924" max="7167" width="2.5" style="6"/>
    <col min="7168" max="7168" width="1.375" style="6" customWidth="1"/>
    <col min="7169" max="7169" width="2.625" style="6" customWidth="1"/>
    <col min="7170" max="7170" width="2.5" style="6" customWidth="1"/>
    <col min="7171" max="7171" width="2.75" style="6" customWidth="1"/>
    <col min="7172" max="7172" width="1.5" style="6" customWidth="1"/>
    <col min="7173" max="7173" width="0" style="6" hidden="1" customWidth="1"/>
    <col min="7174" max="7174" width="2.5" style="6" customWidth="1"/>
    <col min="7175" max="7175" width="15.375" style="6" customWidth="1"/>
    <col min="7176" max="7176" width="21.25" style="6" customWidth="1"/>
    <col min="7177" max="7177" width="18" style="6" customWidth="1"/>
    <col min="7178" max="7178" width="19.875" style="6" customWidth="1"/>
    <col min="7179" max="7179" width="19.125" style="6" customWidth="1"/>
    <col min="7180" max="7423" width="2.5" style="6"/>
    <col min="7424" max="7424" width="1.375" style="6" customWidth="1"/>
    <col min="7425" max="7425" width="2.625" style="6" customWidth="1"/>
    <col min="7426" max="7426" width="2.5" style="6" customWidth="1"/>
    <col min="7427" max="7427" width="2.75" style="6" customWidth="1"/>
    <col min="7428" max="7428" width="1.5" style="6" customWidth="1"/>
    <col min="7429" max="7429" width="0" style="6" hidden="1" customWidth="1"/>
    <col min="7430" max="7430" width="2.5" style="6" customWidth="1"/>
    <col min="7431" max="7431" width="15.375" style="6" customWidth="1"/>
    <col min="7432" max="7432" width="21.25" style="6" customWidth="1"/>
    <col min="7433" max="7433" width="18" style="6" customWidth="1"/>
    <col min="7434" max="7434" width="19.875" style="6" customWidth="1"/>
    <col min="7435" max="7435" width="19.125" style="6" customWidth="1"/>
    <col min="7436" max="7679" width="2.5" style="6"/>
    <col min="7680" max="7680" width="1.375" style="6" customWidth="1"/>
    <col min="7681" max="7681" width="2.625" style="6" customWidth="1"/>
    <col min="7682" max="7682" width="2.5" style="6" customWidth="1"/>
    <col min="7683" max="7683" width="2.75" style="6" customWidth="1"/>
    <col min="7684" max="7684" width="1.5" style="6" customWidth="1"/>
    <col min="7685" max="7685" width="0" style="6" hidden="1" customWidth="1"/>
    <col min="7686" max="7686" width="2.5" style="6" customWidth="1"/>
    <col min="7687" max="7687" width="15.375" style="6" customWidth="1"/>
    <col min="7688" max="7688" width="21.25" style="6" customWidth="1"/>
    <col min="7689" max="7689" width="18" style="6" customWidth="1"/>
    <col min="7690" max="7690" width="19.875" style="6" customWidth="1"/>
    <col min="7691" max="7691" width="19.125" style="6" customWidth="1"/>
    <col min="7692" max="7935" width="2.5" style="6"/>
    <col min="7936" max="7936" width="1.375" style="6" customWidth="1"/>
    <col min="7937" max="7937" width="2.625" style="6" customWidth="1"/>
    <col min="7938" max="7938" width="2.5" style="6" customWidth="1"/>
    <col min="7939" max="7939" width="2.75" style="6" customWidth="1"/>
    <col min="7940" max="7940" width="1.5" style="6" customWidth="1"/>
    <col min="7941" max="7941" width="0" style="6" hidden="1" customWidth="1"/>
    <col min="7942" max="7942" width="2.5" style="6" customWidth="1"/>
    <col min="7943" max="7943" width="15.375" style="6" customWidth="1"/>
    <col min="7944" max="7944" width="21.25" style="6" customWidth="1"/>
    <col min="7945" max="7945" width="18" style="6" customWidth="1"/>
    <col min="7946" max="7946" width="19.875" style="6" customWidth="1"/>
    <col min="7947" max="7947" width="19.125" style="6" customWidth="1"/>
    <col min="7948" max="8191" width="2.5" style="6"/>
    <col min="8192" max="8192" width="1.375" style="6" customWidth="1"/>
    <col min="8193" max="8193" width="2.625" style="6" customWidth="1"/>
    <col min="8194" max="8194" width="2.5" style="6" customWidth="1"/>
    <col min="8195" max="8195" width="2.75" style="6" customWidth="1"/>
    <col min="8196" max="8196" width="1.5" style="6" customWidth="1"/>
    <col min="8197" max="8197" width="0" style="6" hidden="1" customWidth="1"/>
    <col min="8198" max="8198" width="2.5" style="6" customWidth="1"/>
    <col min="8199" max="8199" width="15.375" style="6" customWidth="1"/>
    <col min="8200" max="8200" width="21.25" style="6" customWidth="1"/>
    <col min="8201" max="8201" width="18" style="6" customWidth="1"/>
    <col min="8202" max="8202" width="19.875" style="6" customWidth="1"/>
    <col min="8203" max="8203" width="19.125" style="6" customWidth="1"/>
    <col min="8204" max="8447" width="2.5" style="6"/>
    <col min="8448" max="8448" width="1.375" style="6" customWidth="1"/>
    <col min="8449" max="8449" width="2.625" style="6" customWidth="1"/>
    <col min="8450" max="8450" width="2.5" style="6" customWidth="1"/>
    <col min="8451" max="8451" width="2.75" style="6" customWidth="1"/>
    <col min="8452" max="8452" width="1.5" style="6" customWidth="1"/>
    <col min="8453" max="8453" width="0" style="6" hidden="1" customWidth="1"/>
    <col min="8454" max="8454" width="2.5" style="6" customWidth="1"/>
    <col min="8455" max="8455" width="15.375" style="6" customWidth="1"/>
    <col min="8456" max="8456" width="21.25" style="6" customWidth="1"/>
    <col min="8457" max="8457" width="18" style="6" customWidth="1"/>
    <col min="8458" max="8458" width="19.875" style="6" customWidth="1"/>
    <col min="8459" max="8459" width="19.125" style="6" customWidth="1"/>
    <col min="8460" max="8703" width="2.5" style="6"/>
    <col min="8704" max="8704" width="1.375" style="6" customWidth="1"/>
    <col min="8705" max="8705" width="2.625" style="6" customWidth="1"/>
    <col min="8706" max="8706" width="2.5" style="6" customWidth="1"/>
    <col min="8707" max="8707" width="2.75" style="6" customWidth="1"/>
    <col min="8708" max="8708" width="1.5" style="6" customWidth="1"/>
    <col min="8709" max="8709" width="0" style="6" hidden="1" customWidth="1"/>
    <col min="8710" max="8710" width="2.5" style="6" customWidth="1"/>
    <col min="8711" max="8711" width="15.375" style="6" customWidth="1"/>
    <col min="8712" max="8712" width="21.25" style="6" customWidth="1"/>
    <col min="8713" max="8713" width="18" style="6" customWidth="1"/>
    <col min="8714" max="8714" width="19.875" style="6" customWidth="1"/>
    <col min="8715" max="8715" width="19.125" style="6" customWidth="1"/>
    <col min="8716" max="8959" width="2.5" style="6"/>
    <col min="8960" max="8960" width="1.375" style="6" customWidth="1"/>
    <col min="8961" max="8961" width="2.625" style="6" customWidth="1"/>
    <col min="8962" max="8962" width="2.5" style="6" customWidth="1"/>
    <col min="8963" max="8963" width="2.75" style="6" customWidth="1"/>
    <col min="8964" max="8964" width="1.5" style="6" customWidth="1"/>
    <col min="8965" max="8965" width="0" style="6" hidden="1" customWidth="1"/>
    <col min="8966" max="8966" width="2.5" style="6" customWidth="1"/>
    <col min="8967" max="8967" width="15.375" style="6" customWidth="1"/>
    <col min="8968" max="8968" width="21.25" style="6" customWidth="1"/>
    <col min="8969" max="8969" width="18" style="6" customWidth="1"/>
    <col min="8970" max="8970" width="19.875" style="6" customWidth="1"/>
    <col min="8971" max="8971" width="19.125" style="6" customWidth="1"/>
    <col min="8972" max="9215" width="2.5" style="6"/>
    <col min="9216" max="9216" width="1.375" style="6" customWidth="1"/>
    <col min="9217" max="9217" width="2.625" style="6" customWidth="1"/>
    <col min="9218" max="9218" width="2.5" style="6" customWidth="1"/>
    <col min="9219" max="9219" width="2.75" style="6" customWidth="1"/>
    <col min="9220" max="9220" width="1.5" style="6" customWidth="1"/>
    <col min="9221" max="9221" width="0" style="6" hidden="1" customWidth="1"/>
    <col min="9222" max="9222" width="2.5" style="6" customWidth="1"/>
    <col min="9223" max="9223" width="15.375" style="6" customWidth="1"/>
    <col min="9224" max="9224" width="21.25" style="6" customWidth="1"/>
    <col min="9225" max="9225" width="18" style="6" customWidth="1"/>
    <col min="9226" max="9226" width="19.875" style="6" customWidth="1"/>
    <col min="9227" max="9227" width="19.125" style="6" customWidth="1"/>
    <col min="9228" max="9471" width="2.5" style="6"/>
    <col min="9472" max="9472" width="1.375" style="6" customWidth="1"/>
    <col min="9473" max="9473" width="2.625" style="6" customWidth="1"/>
    <col min="9474" max="9474" width="2.5" style="6" customWidth="1"/>
    <col min="9475" max="9475" width="2.75" style="6" customWidth="1"/>
    <col min="9476" max="9476" width="1.5" style="6" customWidth="1"/>
    <col min="9477" max="9477" width="0" style="6" hidden="1" customWidth="1"/>
    <col min="9478" max="9478" width="2.5" style="6" customWidth="1"/>
    <col min="9479" max="9479" width="15.375" style="6" customWidth="1"/>
    <col min="9480" max="9480" width="21.25" style="6" customWidth="1"/>
    <col min="9481" max="9481" width="18" style="6" customWidth="1"/>
    <col min="9482" max="9482" width="19.875" style="6" customWidth="1"/>
    <col min="9483" max="9483" width="19.125" style="6" customWidth="1"/>
    <col min="9484" max="9727" width="2.5" style="6"/>
    <col min="9728" max="9728" width="1.375" style="6" customWidth="1"/>
    <col min="9729" max="9729" width="2.625" style="6" customWidth="1"/>
    <col min="9730" max="9730" width="2.5" style="6" customWidth="1"/>
    <col min="9731" max="9731" width="2.75" style="6" customWidth="1"/>
    <col min="9732" max="9732" width="1.5" style="6" customWidth="1"/>
    <col min="9733" max="9733" width="0" style="6" hidden="1" customWidth="1"/>
    <col min="9734" max="9734" width="2.5" style="6" customWidth="1"/>
    <col min="9735" max="9735" width="15.375" style="6" customWidth="1"/>
    <col min="9736" max="9736" width="21.25" style="6" customWidth="1"/>
    <col min="9737" max="9737" width="18" style="6" customWidth="1"/>
    <col min="9738" max="9738" width="19.875" style="6" customWidth="1"/>
    <col min="9739" max="9739" width="19.125" style="6" customWidth="1"/>
    <col min="9740" max="9983" width="2.5" style="6"/>
    <col min="9984" max="9984" width="1.375" style="6" customWidth="1"/>
    <col min="9985" max="9985" width="2.625" style="6" customWidth="1"/>
    <col min="9986" max="9986" width="2.5" style="6" customWidth="1"/>
    <col min="9987" max="9987" width="2.75" style="6" customWidth="1"/>
    <col min="9988" max="9988" width="1.5" style="6" customWidth="1"/>
    <col min="9989" max="9989" width="0" style="6" hidden="1" customWidth="1"/>
    <col min="9990" max="9990" width="2.5" style="6" customWidth="1"/>
    <col min="9991" max="9991" width="15.375" style="6" customWidth="1"/>
    <col min="9992" max="9992" width="21.25" style="6" customWidth="1"/>
    <col min="9993" max="9993" width="18" style="6" customWidth="1"/>
    <col min="9994" max="9994" width="19.875" style="6" customWidth="1"/>
    <col min="9995" max="9995" width="19.125" style="6" customWidth="1"/>
    <col min="9996" max="10239" width="2.5" style="6"/>
    <col min="10240" max="10240" width="1.375" style="6" customWidth="1"/>
    <col min="10241" max="10241" width="2.625" style="6" customWidth="1"/>
    <col min="10242" max="10242" width="2.5" style="6" customWidth="1"/>
    <col min="10243" max="10243" width="2.75" style="6" customWidth="1"/>
    <col min="10244" max="10244" width="1.5" style="6" customWidth="1"/>
    <col min="10245" max="10245" width="0" style="6" hidden="1" customWidth="1"/>
    <col min="10246" max="10246" width="2.5" style="6" customWidth="1"/>
    <col min="10247" max="10247" width="15.375" style="6" customWidth="1"/>
    <col min="10248" max="10248" width="21.25" style="6" customWidth="1"/>
    <col min="10249" max="10249" width="18" style="6" customWidth="1"/>
    <col min="10250" max="10250" width="19.875" style="6" customWidth="1"/>
    <col min="10251" max="10251" width="19.125" style="6" customWidth="1"/>
    <col min="10252" max="10495" width="2.5" style="6"/>
    <col min="10496" max="10496" width="1.375" style="6" customWidth="1"/>
    <col min="10497" max="10497" width="2.625" style="6" customWidth="1"/>
    <col min="10498" max="10498" width="2.5" style="6" customWidth="1"/>
    <col min="10499" max="10499" width="2.75" style="6" customWidth="1"/>
    <col min="10500" max="10500" width="1.5" style="6" customWidth="1"/>
    <col min="10501" max="10501" width="0" style="6" hidden="1" customWidth="1"/>
    <col min="10502" max="10502" width="2.5" style="6" customWidth="1"/>
    <col min="10503" max="10503" width="15.375" style="6" customWidth="1"/>
    <col min="10504" max="10504" width="21.25" style="6" customWidth="1"/>
    <col min="10505" max="10505" width="18" style="6" customWidth="1"/>
    <col min="10506" max="10506" width="19.875" style="6" customWidth="1"/>
    <col min="10507" max="10507" width="19.125" style="6" customWidth="1"/>
    <col min="10508" max="10751" width="2.5" style="6"/>
    <col min="10752" max="10752" width="1.375" style="6" customWidth="1"/>
    <col min="10753" max="10753" width="2.625" style="6" customWidth="1"/>
    <col min="10754" max="10754" width="2.5" style="6" customWidth="1"/>
    <col min="10755" max="10755" width="2.75" style="6" customWidth="1"/>
    <col min="10756" max="10756" width="1.5" style="6" customWidth="1"/>
    <col min="10757" max="10757" width="0" style="6" hidden="1" customWidth="1"/>
    <col min="10758" max="10758" width="2.5" style="6" customWidth="1"/>
    <col min="10759" max="10759" width="15.375" style="6" customWidth="1"/>
    <col min="10760" max="10760" width="21.25" style="6" customWidth="1"/>
    <col min="10761" max="10761" width="18" style="6" customWidth="1"/>
    <col min="10762" max="10762" width="19.875" style="6" customWidth="1"/>
    <col min="10763" max="10763" width="19.125" style="6" customWidth="1"/>
    <col min="10764" max="11007" width="2.5" style="6"/>
    <col min="11008" max="11008" width="1.375" style="6" customWidth="1"/>
    <col min="11009" max="11009" width="2.625" style="6" customWidth="1"/>
    <col min="11010" max="11010" width="2.5" style="6" customWidth="1"/>
    <col min="11011" max="11011" width="2.75" style="6" customWidth="1"/>
    <col min="11012" max="11012" width="1.5" style="6" customWidth="1"/>
    <col min="11013" max="11013" width="0" style="6" hidden="1" customWidth="1"/>
    <col min="11014" max="11014" width="2.5" style="6" customWidth="1"/>
    <col min="11015" max="11015" width="15.375" style="6" customWidth="1"/>
    <col min="11016" max="11016" width="21.25" style="6" customWidth="1"/>
    <col min="11017" max="11017" width="18" style="6" customWidth="1"/>
    <col min="11018" max="11018" width="19.875" style="6" customWidth="1"/>
    <col min="11019" max="11019" width="19.125" style="6" customWidth="1"/>
    <col min="11020" max="11263" width="2.5" style="6"/>
    <col min="11264" max="11264" width="1.375" style="6" customWidth="1"/>
    <col min="11265" max="11265" width="2.625" style="6" customWidth="1"/>
    <col min="11266" max="11266" width="2.5" style="6" customWidth="1"/>
    <col min="11267" max="11267" width="2.75" style="6" customWidth="1"/>
    <col min="11268" max="11268" width="1.5" style="6" customWidth="1"/>
    <col min="11269" max="11269" width="0" style="6" hidden="1" customWidth="1"/>
    <col min="11270" max="11270" width="2.5" style="6" customWidth="1"/>
    <col min="11271" max="11271" width="15.375" style="6" customWidth="1"/>
    <col min="11272" max="11272" width="21.25" style="6" customWidth="1"/>
    <col min="11273" max="11273" width="18" style="6" customWidth="1"/>
    <col min="11274" max="11274" width="19.875" style="6" customWidth="1"/>
    <col min="11275" max="11275" width="19.125" style="6" customWidth="1"/>
    <col min="11276" max="11519" width="2.5" style="6"/>
    <col min="11520" max="11520" width="1.375" style="6" customWidth="1"/>
    <col min="11521" max="11521" width="2.625" style="6" customWidth="1"/>
    <col min="11522" max="11522" width="2.5" style="6" customWidth="1"/>
    <col min="11523" max="11523" width="2.75" style="6" customWidth="1"/>
    <col min="11524" max="11524" width="1.5" style="6" customWidth="1"/>
    <col min="11525" max="11525" width="0" style="6" hidden="1" customWidth="1"/>
    <col min="11526" max="11526" width="2.5" style="6" customWidth="1"/>
    <col min="11527" max="11527" width="15.375" style="6" customWidth="1"/>
    <col min="11528" max="11528" width="21.25" style="6" customWidth="1"/>
    <col min="11529" max="11529" width="18" style="6" customWidth="1"/>
    <col min="11530" max="11530" width="19.875" style="6" customWidth="1"/>
    <col min="11531" max="11531" width="19.125" style="6" customWidth="1"/>
    <col min="11532" max="11775" width="2.5" style="6"/>
    <col min="11776" max="11776" width="1.375" style="6" customWidth="1"/>
    <col min="11777" max="11777" width="2.625" style="6" customWidth="1"/>
    <col min="11778" max="11778" width="2.5" style="6" customWidth="1"/>
    <col min="11779" max="11779" width="2.75" style="6" customWidth="1"/>
    <col min="11780" max="11780" width="1.5" style="6" customWidth="1"/>
    <col min="11781" max="11781" width="0" style="6" hidden="1" customWidth="1"/>
    <col min="11782" max="11782" width="2.5" style="6" customWidth="1"/>
    <col min="11783" max="11783" width="15.375" style="6" customWidth="1"/>
    <col min="11784" max="11784" width="21.25" style="6" customWidth="1"/>
    <col min="11785" max="11785" width="18" style="6" customWidth="1"/>
    <col min="11786" max="11786" width="19.875" style="6" customWidth="1"/>
    <col min="11787" max="11787" width="19.125" style="6" customWidth="1"/>
    <col min="11788" max="12031" width="2.5" style="6"/>
    <col min="12032" max="12032" width="1.375" style="6" customWidth="1"/>
    <col min="12033" max="12033" width="2.625" style="6" customWidth="1"/>
    <col min="12034" max="12034" width="2.5" style="6" customWidth="1"/>
    <col min="12035" max="12035" width="2.75" style="6" customWidth="1"/>
    <col min="12036" max="12036" width="1.5" style="6" customWidth="1"/>
    <col min="12037" max="12037" width="0" style="6" hidden="1" customWidth="1"/>
    <col min="12038" max="12038" width="2.5" style="6" customWidth="1"/>
    <col min="12039" max="12039" width="15.375" style="6" customWidth="1"/>
    <col min="12040" max="12040" width="21.25" style="6" customWidth="1"/>
    <col min="12041" max="12041" width="18" style="6" customWidth="1"/>
    <col min="12042" max="12042" width="19.875" style="6" customWidth="1"/>
    <col min="12043" max="12043" width="19.125" style="6" customWidth="1"/>
    <col min="12044" max="12287" width="2.5" style="6"/>
    <col min="12288" max="12288" width="1.375" style="6" customWidth="1"/>
    <col min="12289" max="12289" width="2.625" style="6" customWidth="1"/>
    <col min="12290" max="12290" width="2.5" style="6" customWidth="1"/>
    <col min="12291" max="12291" width="2.75" style="6" customWidth="1"/>
    <col min="12292" max="12292" width="1.5" style="6" customWidth="1"/>
    <col min="12293" max="12293" width="0" style="6" hidden="1" customWidth="1"/>
    <col min="12294" max="12294" width="2.5" style="6" customWidth="1"/>
    <col min="12295" max="12295" width="15.375" style="6" customWidth="1"/>
    <col min="12296" max="12296" width="21.25" style="6" customWidth="1"/>
    <col min="12297" max="12297" width="18" style="6" customWidth="1"/>
    <col min="12298" max="12298" width="19.875" style="6" customWidth="1"/>
    <col min="12299" max="12299" width="19.125" style="6" customWidth="1"/>
    <col min="12300" max="12543" width="2.5" style="6"/>
    <col min="12544" max="12544" width="1.375" style="6" customWidth="1"/>
    <col min="12545" max="12545" width="2.625" style="6" customWidth="1"/>
    <col min="12546" max="12546" width="2.5" style="6" customWidth="1"/>
    <col min="12547" max="12547" width="2.75" style="6" customWidth="1"/>
    <col min="12548" max="12548" width="1.5" style="6" customWidth="1"/>
    <col min="12549" max="12549" width="0" style="6" hidden="1" customWidth="1"/>
    <col min="12550" max="12550" width="2.5" style="6" customWidth="1"/>
    <col min="12551" max="12551" width="15.375" style="6" customWidth="1"/>
    <col min="12552" max="12552" width="21.25" style="6" customWidth="1"/>
    <col min="12553" max="12553" width="18" style="6" customWidth="1"/>
    <col min="12554" max="12554" width="19.875" style="6" customWidth="1"/>
    <col min="12555" max="12555" width="19.125" style="6" customWidth="1"/>
    <col min="12556" max="12799" width="2.5" style="6"/>
    <col min="12800" max="12800" width="1.375" style="6" customWidth="1"/>
    <col min="12801" max="12801" width="2.625" style="6" customWidth="1"/>
    <col min="12802" max="12802" width="2.5" style="6" customWidth="1"/>
    <col min="12803" max="12803" width="2.75" style="6" customWidth="1"/>
    <col min="12804" max="12804" width="1.5" style="6" customWidth="1"/>
    <col min="12805" max="12805" width="0" style="6" hidden="1" customWidth="1"/>
    <col min="12806" max="12806" width="2.5" style="6" customWidth="1"/>
    <col min="12807" max="12807" width="15.375" style="6" customWidth="1"/>
    <col min="12808" max="12808" width="21.25" style="6" customWidth="1"/>
    <col min="12809" max="12809" width="18" style="6" customWidth="1"/>
    <col min="12810" max="12810" width="19.875" style="6" customWidth="1"/>
    <col min="12811" max="12811" width="19.125" style="6" customWidth="1"/>
    <col min="12812" max="13055" width="2.5" style="6"/>
    <col min="13056" max="13056" width="1.375" style="6" customWidth="1"/>
    <col min="13057" max="13057" width="2.625" style="6" customWidth="1"/>
    <col min="13058" max="13058" width="2.5" style="6" customWidth="1"/>
    <col min="13059" max="13059" width="2.75" style="6" customWidth="1"/>
    <col min="13060" max="13060" width="1.5" style="6" customWidth="1"/>
    <col min="13061" max="13061" width="0" style="6" hidden="1" customWidth="1"/>
    <col min="13062" max="13062" width="2.5" style="6" customWidth="1"/>
    <col min="13063" max="13063" width="15.375" style="6" customWidth="1"/>
    <col min="13064" max="13064" width="21.25" style="6" customWidth="1"/>
    <col min="13065" max="13065" width="18" style="6" customWidth="1"/>
    <col min="13066" max="13066" width="19.875" style="6" customWidth="1"/>
    <col min="13067" max="13067" width="19.125" style="6" customWidth="1"/>
    <col min="13068" max="13311" width="2.5" style="6"/>
    <col min="13312" max="13312" width="1.375" style="6" customWidth="1"/>
    <col min="13313" max="13313" width="2.625" style="6" customWidth="1"/>
    <col min="13314" max="13314" width="2.5" style="6" customWidth="1"/>
    <col min="13315" max="13315" width="2.75" style="6" customWidth="1"/>
    <col min="13316" max="13316" width="1.5" style="6" customWidth="1"/>
    <col min="13317" max="13317" width="0" style="6" hidden="1" customWidth="1"/>
    <col min="13318" max="13318" width="2.5" style="6" customWidth="1"/>
    <col min="13319" max="13319" width="15.375" style="6" customWidth="1"/>
    <col min="13320" max="13320" width="21.25" style="6" customWidth="1"/>
    <col min="13321" max="13321" width="18" style="6" customWidth="1"/>
    <col min="13322" max="13322" width="19.875" style="6" customWidth="1"/>
    <col min="13323" max="13323" width="19.125" style="6" customWidth="1"/>
    <col min="13324" max="13567" width="2.5" style="6"/>
    <col min="13568" max="13568" width="1.375" style="6" customWidth="1"/>
    <col min="13569" max="13569" width="2.625" style="6" customWidth="1"/>
    <col min="13570" max="13570" width="2.5" style="6" customWidth="1"/>
    <col min="13571" max="13571" width="2.75" style="6" customWidth="1"/>
    <col min="13572" max="13572" width="1.5" style="6" customWidth="1"/>
    <col min="13573" max="13573" width="0" style="6" hidden="1" customWidth="1"/>
    <col min="13574" max="13574" width="2.5" style="6" customWidth="1"/>
    <col min="13575" max="13575" width="15.375" style="6" customWidth="1"/>
    <col min="13576" max="13576" width="21.25" style="6" customWidth="1"/>
    <col min="13577" max="13577" width="18" style="6" customWidth="1"/>
    <col min="13578" max="13578" width="19.875" style="6" customWidth="1"/>
    <col min="13579" max="13579" width="19.125" style="6" customWidth="1"/>
    <col min="13580" max="13823" width="2.5" style="6"/>
    <col min="13824" max="13824" width="1.375" style="6" customWidth="1"/>
    <col min="13825" max="13825" width="2.625" style="6" customWidth="1"/>
    <col min="13826" max="13826" width="2.5" style="6" customWidth="1"/>
    <col min="13827" max="13827" width="2.75" style="6" customWidth="1"/>
    <col min="13828" max="13828" width="1.5" style="6" customWidth="1"/>
    <col min="13829" max="13829" width="0" style="6" hidden="1" customWidth="1"/>
    <col min="13830" max="13830" width="2.5" style="6" customWidth="1"/>
    <col min="13831" max="13831" width="15.375" style="6" customWidth="1"/>
    <col min="13832" max="13832" width="21.25" style="6" customWidth="1"/>
    <col min="13833" max="13833" width="18" style="6" customWidth="1"/>
    <col min="13834" max="13834" width="19.875" style="6" customWidth="1"/>
    <col min="13835" max="13835" width="19.125" style="6" customWidth="1"/>
    <col min="13836" max="14079" width="2.5" style="6"/>
    <col min="14080" max="14080" width="1.375" style="6" customWidth="1"/>
    <col min="14081" max="14081" width="2.625" style="6" customWidth="1"/>
    <col min="14082" max="14082" width="2.5" style="6" customWidth="1"/>
    <col min="14083" max="14083" width="2.75" style="6" customWidth="1"/>
    <col min="14084" max="14084" width="1.5" style="6" customWidth="1"/>
    <col min="14085" max="14085" width="0" style="6" hidden="1" customWidth="1"/>
    <col min="14086" max="14086" width="2.5" style="6" customWidth="1"/>
    <col min="14087" max="14087" width="15.375" style="6" customWidth="1"/>
    <col min="14088" max="14088" width="21.25" style="6" customWidth="1"/>
    <col min="14089" max="14089" width="18" style="6" customWidth="1"/>
    <col min="14090" max="14090" width="19.875" style="6" customWidth="1"/>
    <col min="14091" max="14091" width="19.125" style="6" customWidth="1"/>
    <col min="14092" max="14335" width="2.5" style="6"/>
    <col min="14336" max="14336" width="1.375" style="6" customWidth="1"/>
    <col min="14337" max="14337" width="2.625" style="6" customWidth="1"/>
    <col min="14338" max="14338" width="2.5" style="6" customWidth="1"/>
    <col min="14339" max="14339" width="2.75" style="6" customWidth="1"/>
    <col min="14340" max="14340" width="1.5" style="6" customWidth="1"/>
    <col min="14341" max="14341" width="0" style="6" hidden="1" customWidth="1"/>
    <col min="14342" max="14342" width="2.5" style="6" customWidth="1"/>
    <col min="14343" max="14343" width="15.375" style="6" customWidth="1"/>
    <col min="14344" max="14344" width="21.25" style="6" customWidth="1"/>
    <col min="14345" max="14345" width="18" style="6" customWidth="1"/>
    <col min="14346" max="14346" width="19.875" style="6" customWidth="1"/>
    <col min="14347" max="14347" width="19.125" style="6" customWidth="1"/>
    <col min="14348" max="14591" width="2.5" style="6"/>
    <col min="14592" max="14592" width="1.375" style="6" customWidth="1"/>
    <col min="14593" max="14593" width="2.625" style="6" customWidth="1"/>
    <col min="14594" max="14594" width="2.5" style="6" customWidth="1"/>
    <col min="14595" max="14595" width="2.75" style="6" customWidth="1"/>
    <col min="14596" max="14596" width="1.5" style="6" customWidth="1"/>
    <col min="14597" max="14597" width="0" style="6" hidden="1" customWidth="1"/>
    <col min="14598" max="14598" width="2.5" style="6" customWidth="1"/>
    <col min="14599" max="14599" width="15.375" style="6" customWidth="1"/>
    <col min="14600" max="14600" width="21.25" style="6" customWidth="1"/>
    <col min="14601" max="14601" width="18" style="6" customWidth="1"/>
    <col min="14602" max="14602" width="19.875" style="6" customWidth="1"/>
    <col min="14603" max="14603" width="19.125" style="6" customWidth="1"/>
    <col min="14604" max="14847" width="2.5" style="6"/>
    <col min="14848" max="14848" width="1.375" style="6" customWidth="1"/>
    <col min="14849" max="14849" width="2.625" style="6" customWidth="1"/>
    <col min="14850" max="14850" width="2.5" style="6" customWidth="1"/>
    <col min="14851" max="14851" width="2.75" style="6" customWidth="1"/>
    <col min="14852" max="14852" width="1.5" style="6" customWidth="1"/>
    <col min="14853" max="14853" width="0" style="6" hidden="1" customWidth="1"/>
    <col min="14854" max="14854" width="2.5" style="6" customWidth="1"/>
    <col min="14855" max="14855" width="15.375" style="6" customWidth="1"/>
    <col min="14856" max="14856" width="21.25" style="6" customWidth="1"/>
    <col min="14857" max="14857" width="18" style="6" customWidth="1"/>
    <col min="14858" max="14858" width="19.875" style="6" customWidth="1"/>
    <col min="14859" max="14859" width="19.125" style="6" customWidth="1"/>
    <col min="14860" max="15103" width="2.5" style="6"/>
    <col min="15104" max="15104" width="1.375" style="6" customWidth="1"/>
    <col min="15105" max="15105" width="2.625" style="6" customWidth="1"/>
    <col min="15106" max="15106" width="2.5" style="6" customWidth="1"/>
    <col min="15107" max="15107" width="2.75" style="6" customWidth="1"/>
    <col min="15108" max="15108" width="1.5" style="6" customWidth="1"/>
    <col min="15109" max="15109" width="0" style="6" hidden="1" customWidth="1"/>
    <col min="15110" max="15110" width="2.5" style="6" customWidth="1"/>
    <col min="15111" max="15111" width="15.375" style="6" customWidth="1"/>
    <col min="15112" max="15112" width="21.25" style="6" customWidth="1"/>
    <col min="15113" max="15113" width="18" style="6" customWidth="1"/>
    <col min="15114" max="15114" width="19.875" style="6" customWidth="1"/>
    <col min="15115" max="15115" width="19.125" style="6" customWidth="1"/>
    <col min="15116" max="15359" width="2.5" style="6"/>
    <col min="15360" max="15360" width="1.375" style="6" customWidth="1"/>
    <col min="15361" max="15361" width="2.625" style="6" customWidth="1"/>
    <col min="15362" max="15362" width="2.5" style="6" customWidth="1"/>
    <col min="15363" max="15363" width="2.75" style="6" customWidth="1"/>
    <col min="15364" max="15364" width="1.5" style="6" customWidth="1"/>
    <col min="15365" max="15365" width="0" style="6" hidden="1" customWidth="1"/>
    <col min="15366" max="15366" width="2.5" style="6" customWidth="1"/>
    <col min="15367" max="15367" width="15.375" style="6" customWidth="1"/>
    <col min="15368" max="15368" width="21.25" style="6" customWidth="1"/>
    <col min="15369" max="15369" width="18" style="6" customWidth="1"/>
    <col min="15370" max="15370" width="19.875" style="6" customWidth="1"/>
    <col min="15371" max="15371" width="19.125" style="6" customWidth="1"/>
    <col min="15372" max="15615" width="2.5" style="6"/>
    <col min="15616" max="15616" width="1.375" style="6" customWidth="1"/>
    <col min="15617" max="15617" width="2.625" style="6" customWidth="1"/>
    <col min="15618" max="15618" width="2.5" style="6" customWidth="1"/>
    <col min="15619" max="15619" width="2.75" style="6" customWidth="1"/>
    <col min="15620" max="15620" width="1.5" style="6" customWidth="1"/>
    <col min="15621" max="15621" width="0" style="6" hidden="1" customWidth="1"/>
    <col min="15622" max="15622" width="2.5" style="6" customWidth="1"/>
    <col min="15623" max="15623" width="15.375" style="6" customWidth="1"/>
    <col min="15624" max="15624" width="21.25" style="6" customWidth="1"/>
    <col min="15625" max="15625" width="18" style="6" customWidth="1"/>
    <col min="15626" max="15626" width="19.875" style="6" customWidth="1"/>
    <col min="15627" max="15627" width="19.125" style="6" customWidth="1"/>
    <col min="15628" max="15871" width="2.5" style="6"/>
    <col min="15872" max="15872" width="1.375" style="6" customWidth="1"/>
    <col min="15873" max="15873" width="2.625" style="6" customWidth="1"/>
    <col min="15874" max="15874" width="2.5" style="6" customWidth="1"/>
    <col min="15875" max="15875" width="2.75" style="6" customWidth="1"/>
    <col min="15876" max="15876" width="1.5" style="6" customWidth="1"/>
    <col min="15877" max="15877" width="0" style="6" hidden="1" customWidth="1"/>
    <col min="15878" max="15878" width="2.5" style="6" customWidth="1"/>
    <col min="15879" max="15879" width="15.375" style="6" customWidth="1"/>
    <col min="15880" max="15880" width="21.25" style="6" customWidth="1"/>
    <col min="15881" max="15881" width="18" style="6" customWidth="1"/>
    <col min="15882" max="15882" width="19.875" style="6" customWidth="1"/>
    <col min="15883" max="15883" width="19.125" style="6" customWidth="1"/>
    <col min="15884" max="16127" width="2.5" style="6"/>
    <col min="16128" max="16128" width="1.375" style="6" customWidth="1"/>
    <col min="16129" max="16129" width="2.625" style="6" customWidth="1"/>
    <col min="16130" max="16130" width="2.5" style="6" customWidth="1"/>
    <col min="16131" max="16131" width="2.75" style="6" customWidth="1"/>
    <col min="16132" max="16132" width="1.5" style="6" customWidth="1"/>
    <col min="16133" max="16133" width="0" style="6" hidden="1" customWidth="1"/>
    <col min="16134" max="16134" width="2.5" style="6" customWidth="1"/>
    <col min="16135" max="16135" width="15.375" style="6" customWidth="1"/>
    <col min="16136" max="16136" width="21.25" style="6" customWidth="1"/>
    <col min="16137" max="16137" width="18" style="6" customWidth="1"/>
    <col min="16138" max="16138" width="19.875" style="6" customWidth="1"/>
    <col min="16139" max="16139" width="19.125" style="6" customWidth="1"/>
    <col min="16140" max="16384" width="2.5" style="6"/>
  </cols>
  <sheetData>
    <row r="3" spans="1:24" s="2" customFormat="1" ht="17.25" customHeight="1">
      <c r="A3" s="1"/>
      <c r="E3" s="16"/>
      <c r="F3" s="16"/>
      <c r="G3" s="16"/>
      <c r="I3" s="16"/>
      <c r="K3" s="138" t="s">
        <v>13</v>
      </c>
      <c r="L3" s="138"/>
    </row>
    <row r="4" spans="1:24" s="2" customFormat="1" ht="17.25" customHeight="1">
      <c r="A4" s="1"/>
      <c r="E4" s="16"/>
      <c r="F4" s="16"/>
      <c r="G4" s="16"/>
      <c r="I4" s="16"/>
      <c r="K4" s="29"/>
      <c r="L4" s="29"/>
    </row>
    <row r="5" spans="1:24" s="2" customFormat="1" ht="17.25" customHeight="1">
      <c r="A5" s="1"/>
      <c r="E5" s="16"/>
      <c r="F5" s="16"/>
      <c r="G5" s="16"/>
      <c r="I5" s="16"/>
      <c r="K5" s="29"/>
      <c r="L5" s="29"/>
    </row>
    <row r="6" spans="1:24" s="2" customFormat="1" ht="19.5" customHeight="1">
      <c r="B6" s="139" t="s">
        <v>3</v>
      </c>
      <c r="C6" s="139"/>
      <c r="D6" s="139"/>
      <c r="E6" s="139"/>
      <c r="F6" s="139"/>
      <c r="G6" s="139"/>
      <c r="H6" s="139"/>
      <c r="I6" s="139"/>
      <c r="J6" s="139"/>
      <c r="K6" s="139"/>
      <c r="L6" s="139"/>
      <c r="M6" s="3"/>
      <c r="N6" s="3"/>
      <c r="O6" s="4"/>
      <c r="P6" s="4"/>
      <c r="Q6" s="4"/>
      <c r="R6" s="3"/>
      <c r="S6" s="5"/>
      <c r="T6" s="5"/>
    </row>
    <row r="7" spans="1:24" s="2" customFormat="1" ht="19.5" customHeight="1">
      <c r="B7" s="139" t="s">
        <v>12</v>
      </c>
      <c r="C7" s="139"/>
      <c r="D7" s="139"/>
      <c r="E7" s="139"/>
      <c r="F7" s="139"/>
      <c r="G7" s="139"/>
      <c r="H7" s="139"/>
      <c r="I7" s="139"/>
      <c r="J7" s="139"/>
      <c r="K7" s="139"/>
      <c r="L7" s="139"/>
      <c r="M7" s="3"/>
      <c r="N7" s="3"/>
      <c r="O7" s="4"/>
      <c r="P7" s="4"/>
      <c r="Q7" s="4"/>
      <c r="R7" s="3"/>
      <c r="S7" s="5"/>
      <c r="T7" s="5"/>
    </row>
    <row r="8" spans="1:24" s="2" customFormat="1" ht="19.5" customHeight="1">
      <c r="B8" s="28"/>
      <c r="C8" s="28"/>
      <c r="D8" s="28"/>
      <c r="E8" s="28"/>
      <c r="F8" s="28"/>
      <c r="G8" s="28"/>
      <c r="H8" s="28"/>
      <c r="I8" s="28"/>
      <c r="J8" s="28"/>
      <c r="K8" s="28"/>
      <c r="L8" s="28"/>
      <c r="M8" s="3"/>
      <c r="N8" s="3"/>
      <c r="O8" s="4"/>
      <c r="P8" s="4"/>
      <c r="Q8" s="4"/>
      <c r="R8" s="3"/>
      <c r="S8" s="5"/>
      <c r="T8" s="5"/>
    </row>
    <row r="9" spans="1:24" s="2" customFormat="1" ht="14.25" customHeight="1">
      <c r="B9" s="140"/>
      <c r="C9" s="140"/>
      <c r="D9" s="140"/>
      <c r="E9" s="140"/>
      <c r="F9" s="140"/>
      <c r="G9" s="140"/>
      <c r="H9" s="140"/>
      <c r="I9" s="140"/>
      <c r="J9" s="140"/>
      <c r="K9" s="140"/>
      <c r="L9" s="5"/>
      <c r="M9" s="5"/>
      <c r="N9" s="32"/>
      <c r="O9" s="5"/>
      <c r="P9" s="5"/>
      <c r="Q9" s="5"/>
      <c r="R9" s="5"/>
      <c r="S9" s="5"/>
      <c r="T9" s="5"/>
    </row>
    <row r="10" spans="1:24" ht="13.5" customHeight="1">
      <c r="B10" s="27"/>
      <c r="C10" s="27"/>
      <c r="D10" s="27"/>
      <c r="E10" s="17"/>
      <c r="F10" s="17"/>
      <c r="G10" s="17"/>
      <c r="H10" s="27"/>
      <c r="I10" s="17"/>
      <c r="J10" s="27"/>
      <c r="K10" s="27"/>
      <c r="L10" s="7"/>
      <c r="M10" s="7"/>
      <c r="N10" s="7"/>
      <c r="O10" s="7"/>
      <c r="P10" s="7"/>
      <c r="Q10" s="7"/>
      <c r="R10" s="7"/>
      <c r="S10" s="7"/>
      <c r="T10" s="7"/>
      <c r="X10" s="8"/>
    </row>
    <row r="11" spans="1:24" ht="19.5" customHeight="1">
      <c r="B11" s="144" t="s">
        <v>5</v>
      </c>
      <c r="C11" s="144"/>
      <c r="D11" s="144"/>
      <c r="E11" s="144"/>
      <c r="F11" s="144"/>
      <c r="G11" s="144"/>
      <c r="H11" s="144"/>
      <c r="I11" s="144"/>
      <c r="J11" s="144"/>
      <c r="K11" s="144"/>
      <c r="L11" s="7"/>
      <c r="M11" s="7"/>
      <c r="N11" s="7"/>
      <c r="O11" s="7"/>
      <c r="P11" s="7"/>
      <c r="Q11" s="7"/>
      <c r="R11" s="7"/>
      <c r="S11" s="7"/>
      <c r="T11" s="7"/>
      <c r="X11" s="8"/>
    </row>
    <row r="12" spans="1:24" ht="54.75" customHeight="1">
      <c r="B12" s="14"/>
      <c r="C12" s="26" t="s">
        <v>17</v>
      </c>
      <c r="D12" s="31" t="s">
        <v>1</v>
      </c>
      <c r="E12" s="26" t="s">
        <v>6</v>
      </c>
      <c r="F12" s="15" t="s">
        <v>9</v>
      </c>
      <c r="G12" s="25" t="s">
        <v>8</v>
      </c>
      <c r="H12" s="21" t="s">
        <v>4</v>
      </c>
      <c r="I12" s="21" t="s">
        <v>2</v>
      </c>
      <c r="J12" s="21" t="s">
        <v>21</v>
      </c>
      <c r="K12" s="21" t="s">
        <v>22</v>
      </c>
      <c r="L12" s="21" t="s">
        <v>25</v>
      </c>
      <c r="M12" s="7"/>
      <c r="N12" s="44" t="s">
        <v>27</v>
      </c>
      <c r="O12" s="44" t="s">
        <v>28</v>
      </c>
      <c r="P12" s="45" t="s">
        <v>29</v>
      </c>
      <c r="Q12" s="7"/>
      <c r="R12" s="7"/>
      <c r="S12" s="7"/>
      <c r="T12" s="7"/>
      <c r="X12" s="8"/>
    </row>
    <row r="13" spans="1:24" ht="20.100000000000001" customHeight="1">
      <c r="B13" s="14">
        <v>1</v>
      </c>
      <c r="C13" s="34" t="s">
        <v>23</v>
      </c>
      <c r="D13" s="35" t="s">
        <v>24</v>
      </c>
      <c r="E13" s="36" t="s">
        <v>16</v>
      </c>
      <c r="F13" s="24" t="str">
        <f t="shared" ref="F13:F14" si="0">IF(OR(E13="小学校",E13="中学校",E13="義務教育学校（前期課程）",E13="義務教育学校（後期課程）",E13="中等教育学校（前期課程）"),"A",IF(OR(E13="高等学校",E13="中等教育学校（後期課程）",E13="専修学校（高等課程）",E13="特別支援学校（高等部のみ）"),"B",IF(E13="特別支援学校","C","D")))</f>
        <v>B</v>
      </c>
      <c r="G13" s="26" t="s">
        <v>14</v>
      </c>
      <c r="H13" s="37">
        <v>840</v>
      </c>
      <c r="I13" s="38" t="s">
        <v>15</v>
      </c>
      <c r="J13" s="39">
        <f>IF(H13&lt;1,0,IF(AND(H13&lt;301,F13="A",G13="無"),400000,IF(AND(H13&lt;501,F13="A",G13="無"),600000,IF(AND(H13&gt;500,F13="A",G13="無"),800000,IF(AND(H13&lt;401,F13="B",G13="無"),800000,IF(AND(H13&lt;701,F13="B",G13="無"),1000000,IF(AND(H13&gt;700,F13="B",G13="無"),1200000,IF(AND(H13&lt;301,F13="A",G13="有"),1000000,IF(AND(H13&lt;501,F13="A",G13="有"),1500000,IF(AND(H13&gt;500,F13="A",G13="有"),2000000,IF(AND(H13&lt;401,F13="B",G13="有"),1500000,IF(AND(H13&lt;701,F13="B",G13="有"),2000000,IF(AND(H13&gt;700,F13="B",G13="有"),2500000,IF(AND(F13="C",G13="無"),1600000,IF(AND(F13="C",G13="有"),2500000,400000)))))))))))))))</f>
        <v>1200000</v>
      </c>
      <c r="K13" s="40">
        <v>1000000</v>
      </c>
      <c r="L13" s="41">
        <f>ROUNDDOWN(MIN(J13,K13),-3)</f>
        <v>1000000</v>
      </c>
      <c r="M13" s="7"/>
      <c r="N13" s="49">
        <v>200000</v>
      </c>
      <c r="O13" s="46">
        <f>SUM(L13,N13)</f>
        <v>1200000</v>
      </c>
      <c r="P13" s="47" t="str">
        <f>IF(J13&gt;=O13,"○","×")</f>
        <v>○</v>
      </c>
      <c r="Q13" s="7"/>
      <c r="R13" s="7"/>
      <c r="S13" s="7"/>
      <c r="T13" s="7"/>
      <c r="X13" s="8"/>
    </row>
    <row r="14" spans="1:24" ht="20.100000000000001" customHeight="1">
      <c r="B14" s="14"/>
      <c r="C14" s="33"/>
      <c r="D14" s="30"/>
      <c r="E14" s="22"/>
      <c r="F14" s="24" t="str">
        <f t="shared" si="0"/>
        <v>D</v>
      </c>
      <c r="G14" s="26" t="s">
        <v>14</v>
      </c>
      <c r="H14" s="14"/>
      <c r="I14" s="26"/>
      <c r="J14" s="39">
        <f t="shared" ref="J14" si="1">IF(H14&lt;1,0,IF(AND(H14&lt;301,F14="A",G14="無"),400000,IF(AND(H14&lt;501,F14="A",G14="無"),600000,IF(AND(H14&gt;500,F14="A",G14="無"),800000,IF(AND(H14&lt;401,F14="B",G14="無"),800000,IF(AND(H14&lt;701,F14="B",G14="無"),1000000,IF(AND(H14&gt;700,F14="B",G14="無"),1200000,IF(AND(H14&lt;301,F14="A",G14="有"),1000000,IF(AND(H14&lt;501,F14="A",G14="有"),1500000,IF(AND(H14&gt;500,F14="A",G14="有"),2000000,IF(AND(H14&lt;401,F14="B",G14="有"),1500000,IF(AND(H14&lt;701,F14="B",G14="有"),2000000,IF(AND(H14&gt;700,F14="B",G14="有"),2500000,IF(AND(F14="C",G14="無"),1600000,IF(AND(F14="C",G14="有"),2500000,400000)))))))))))))))</f>
        <v>0</v>
      </c>
      <c r="K14" s="40"/>
      <c r="L14" s="41">
        <f>ROUNDDOWN(MIN(J14,K14),-3)</f>
        <v>0</v>
      </c>
      <c r="M14" s="7"/>
      <c r="N14" s="48"/>
      <c r="O14" s="46">
        <f>SUM(L14,N14)</f>
        <v>0</v>
      </c>
      <c r="P14" s="47" t="str">
        <f>IF(J14&gt;=O14,"○","×")</f>
        <v>○</v>
      </c>
      <c r="Q14" s="7"/>
      <c r="R14" s="7"/>
      <c r="S14" s="7"/>
      <c r="T14" s="7"/>
      <c r="X14" s="8"/>
    </row>
    <row r="15" spans="1:24" ht="20.100000000000001" customHeight="1">
      <c r="B15" s="142" t="s">
        <v>0</v>
      </c>
      <c r="C15" s="143"/>
      <c r="D15" s="143"/>
      <c r="E15" s="143"/>
      <c r="F15" s="143"/>
      <c r="G15" s="143"/>
      <c r="H15" s="143"/>
      <c r="I15" s="143"/>
      <c r="J15" s="42">
        <f>SUM(J13:J14)</f>
        <v>1200000</v>
      </c>
      <c r="K15" s="42">
        <f>SUM(K13:K14)</f>
        <v>1000000</v>
      </c>
      <c r="L15" s="42">
        <f>SUM(L13:L14)</f>
        <v>1000000</v>
      </c>
      <c r="M15" s="7"/>
      <c r="N15" s="43">
        <f>SUM(N13:N14)</f>
        <v>200000</v>
      </c>
      <c r="O15" s="23">
        <f>SUM(L15,N15)</f>
        <v>1200000</v>
      </c>
      <c r="P15" s="43"/>
      <c r="Q15" s="7"/>
      <c r="R15" s="7"/>
      <c r="S15" s="7"/>
      <c r="T15" s="7"/>
      <c r="X15" s="8"/>
    </row>
    <row r="16" spans="1:24" ht="19.5" customHeight="1">
      <c r="B16" s="146"/>
      <c r="C16" s="146"/>
      <c r="D16" s="146"/>
      <c r="E16" s="146"/>
      <c r="F16" s="146"/>
      <c r="G16" s="146"/>
      <c r="H16" s="146"/>
      <c r="I16" s="146"/>
      <c r="J16" s="146"/>
      <c r="K16" s="146"/>
      <c r="L16" s="7"/>
      <c r="M16" s="7"/>
      <c r="N16" s="7"/>
      <c r="O16" s="7"/>
      <c r="P16" s="7"/>
      <c r="Q16" s="7"/>
      <c r="R16" s="7"/>
      <c r="S16" s="7"/>
      <c r="T16" s="7"/>
      <c r="X16" s="8"/>
    </row>
    <row r="17" spans="2:20" ht="37.5" customHeight="1">
      <c r="B17" s="147" t="s">
        <v>10</v>
      </c>
      <c r="C17" s="147"/>
      <c r="D17" s="147"/>
      <c r="E17" s="147"/>
      <c r="F17" s="147"/>
      <c r="G17" s="147"/>
      <c r="H17" s="147"/>
      <c r="I17" s="147"/>
      <c r="J17" s="147"/>
      <c r="K17" s="147"/>
      <c r="L17" s="147"/>
      <c r="M17" s="7"/>
      <c r="N17" s="7"/>
      <c r="O17" s="7"/>
      <c r="P17" s="7"/>
      <c r="Q17" s="7"/>
      <c r="R17" s="7"/>
      <c r="S17" s="7"/>
      <c r="T17" s="7"/>
    </row>
    <row r="18" spans="2:20" ht="37.5" customHeight="1">
      <c r="B18" s="147" t="s">
        <v>20</v>
      </c>
      <c r="C18" s="147"/>
      <c r="D18" s="147"/>
      <c r="E18" s="147"/>
      <c r="F18" s="147"/>
      <c r="G18" s="147"/>
      <c r="H18" s="147"/>
      <c r="I18" s="147"/>
      <c r="J18" s="147"/>
      <c r="K18" s="147"/>
      <c r="L18" s="147"/>
      <c r="M18" s="7"/>
      <c r="N18" s="7"/>
      <c r="O18" s="7"/>
      <c r="P18" s="7"/>
      <c r="Q18" s="7"/>
      <c r="R18" s="7"/>
      <c r="S18" s="7"/>
      <c r="T18" s="7"/>
    </row>
    <row r="19" spans="2:20" ht="37.5" customHeight="1">
      <c r="B19" s="147" t="s">
        <v>7</v>
      </c>
      <c r="C19" s="147"/>
      <c r="D19" s="147"/>
      <c r="E19" s="147"/>
      <c r="F19" s="147"/>
      <c r="G19" s="147"/>
      <c r="H19" s="147"/>
      <c r="I19" s="147"/>
      <c r="J19" s="147"/>
      <c r="K19" s="147"/>
      <c r="L19" s="147"/>
      <c r="M19" s="7"/>
      <c r="N19" s="7"/>
      <c r="O19" s="7"/>
      <c r="P19" s="7"/>
      <c r="Q19" s="7"/>
      <c r="R19" s="7"/>
      <c r="S19" s="7"/>
      <c r="T19" s="7"/>
    </row>
    <row r="20" spans="2:20" ht="20.100000000000001" customHeight="1">
      <c r="B20" s="147" t="s">
        <v>19</v>
      </c>
      <c r="C20" s="147"/>
      <c r="D20" s="147"/>
      <c r="E20" s="147"/>
      <c r="F20" s="147"/>
      <c r="G20" s="147"/>
      <c r="H20" s="147"/>
      <c r="I20" s="147"/>
      <c r="J20" s="147"/>
      <c r="K20" s="147"/>
      <c r="L20" s="147"/>
      <c r="M20" s="7"/>
      <c r="N20" s="7"/>
      <c r="O20" s="7"/>
      <c r="P20" s="7"/>
      <c r="Q20" s="7"/>
      <c r="R20" s="7"/>
      <c r="S20" s="7"/>
      <c r="T20" s="7"/>
    </row>
    <row r="21" spans="2:20" ht="20.100000000000001" customHeight="1">
      <c r="B21" s="147"/>
      <c r="C21" s="147"/>
      <c r="D21" s="147"/>
      <c r="E21" s="147"/>
      <c r="F21" s="147"/>
      <c r="G21" s="147"/>
      <c r="H21" s="147"/>
      <c r="I21" s="147"/>
      <c r="J21" s="147"/>
      <c r="K21" s="147"/>
      <c r="L21" s="147"/>
      <c r="M21" s="7"/>
      <c r="N21" s="7"/>
      <c r="O21" s="7"/>
      <c r="P21" s="7"/>
      <c r="Q21" s="7"/>
      <c r="R21" s="7"/>
      <c r="S21" s="7"/>
      <c r="T21" s="7"/>
    </row>
    <row r="22" spans="2:20" ht="20.100000000000001" customHeight="1">
      <c r="B22" s="147"/>
      <c r="C22" s="147"/>
      <c r="D22" s="147"/>
      <c r="E22" s="147"/>
      <c r="F22" s="147"/>
      <c r="G22" s="147"/>
      <c r="H22" s="147"/>
      <c r="I22" s="147"/>
      <c r="J22" s="147"/>
      <c r="K22" s="147"/>
      <c r="L22" s="147"/>
      <c r="M22" s="7"/>
      <c r="N22" s="7"/>
      <c r="O22" s="7"/>
      <c r="P22" s="7"/>
      <c r="Q22" s="7"/>
      <c r="R22" s="7"/>
      <c r="S22" s="7"/>
      <c r="T22" s="7"/>
    </row>
    <row r="23" spans="2:20" ht="26.25" customHeight="1">
      <c r="B23" s="145"/>
      <c r="C23" s="145"/>
      <c r="D23" s="145"/>
      <c r="E23" s="145"/>
      <c r="F23" s="145"/>
      <c r="G23" s="145"/>
      <c r="H23" s="145"/>
      <c r="I23" s="145"/>
      <c r="J23" s="145"/>
      <c r="K23" s="145"/>
      <c r="L23" s="145"/>
      <c r="M23" s="7"/>
      <c r="N23" s="7"/>
      <c r="O23" s="7"/>
      <c r="P23" s="7"/>
      <c r="Q23" s="7"/>
      <c r="R23" s="7"/>
      <c r="S23" s="7"/>
      <c r="T23" s="7"/>
    </row>
    <row r="24" spans="2:20" ht="13.5">
      <c r="B24" s="9"/>
      <c r="C24" s="11"/>
      <c r="D24" s="11"/>
      <c r="E24" s="11"/>
      <c r="F24" s="11"/>
      <c r="G24" s="11"/>
      <c r="H24" s="11"/>
      <c r="I24" s="11"/>
      <c r="J24" s="11"/>
      <c r="K24" s="7"/>
      <c r="L24" s="7"/>
      <c r="M24" s="7"/>
      <c r="N24" s="7"/>
      <c r="O24" s="7"/>
      <c r="P24" s="7"/>
      <c r="Q24" s="7"/>
      <c r="R24" s="7"/>
      <c r="S24" s="7"/>
      <c r="T24" s="7"/>
    </row>
    <row r="25" spans="2:20" ht="13.5">
      <c r="B25" s="12"/>
      <c r="C25" s="10"/>
      <c r="D25" s="10"/>
      <c r="E25" s="11"/>
      <c r="F25" s="11"/>
      <c r="G25" s="11"/>
      <c r="H25" s="10"/>
      <c r="I25" s="11"/>
      <c r="J25" s="10"/>
      <c r="K25" s="7"/>
      <c r="L25" s="7"/>
      <c r="M25" s="7"/>
      <c r="N25" s="7"/>
      <c r="O25" s="7"/>
      <c r="P25" s="7"/>
      <c r="Q25" s="7"/>
      <c r="R25" s="7"/>
      <c r="S25" s="7"/>
      <c r="T25" s="7"/>
    </row>
    <row r="26" spans="2:20" ht="13.5">
      <c r="B26" s="9"/>
      <c r="C26" s="13"/>
      <c r="D26" s="13"/>
      <c r="E26" s="18"/>
      <c r="F26" s="18"/>
      <c r="G26" s="18"/>
      <c r="H26" s="13"/>
      <c r="I26" s="18"/>
      <c r="J26" s="13"/>
      <c r="K26" s="7"/>
      <c r="L26" s="7"/>
      <c r="M26" s="7"/>
      <c r="N26" s="7"/>
      <c r="O26" s="7"/>
      <c r="P26" s="7"/>
      <c r="Q26" s="7"/>
      <c r="R26" s="7"/>
      <c r="S26" s="7"/>
      <c r="T26" s="7"/>
    </row>
    <row r="27" spans="2:20" ht="13.5">
      <c r="B27" s="9"/>
      <c r="C27" s="13"/>
      <c r="D27" s="13"/>
      <c r="E27" s="18"/>
      <c r="F27" s="18"/>
      <c r="G27" s="18"/>
      <c r="H27" s="13"/>
      <c r="I27" s="18"/>
      <c r="J27" s="13"/>
      <c r="K27" s="7"/>
      <c r="L27" s="7"/>
      <c r="M27" s="7"/>
      <c r="N27" s="7"/>
      <c r="O27" s="7"/>
      <c r="P27" s="7"/>
      <c r="Q27" s="7"/>
      <c r="R27" s="7"/>
      <c r="S27" s="7"/>
      <c r="T27" s="7"/>
    </row>
    <row r="28" spans="2:20" ht="13.5">
      <c r="B28" s="9"/>
      <c r="C28" s="13"/>
      <c r="D28" s="13"/>
      <c r="E28" s="18"/>
      <c r="F28" s="18"/>
      <c r="G28" s="18"/>
      <c r="H28" s="13"/>
      <c r="I28" s="18"/>
      <c r="J28" s="13"/>
      <c r="K28" s="7"/>
      <c r="L28" s="7"/>
      <c r="M28" s="7"/>
      <c r="N28" s="7"/>
      <c r="O28" s="7"/>
      <c r="P28" s="7"/>
      <c r="Q28" s="7"/>
      <c r="R28" s="7"/>
      <c r="S28" s="7"/>
      <c r="T28" s="7"/>
    </row>
    <row r="29" spans="2:20" ht="13.5">
      <c r="B29" s="9"/>
      <c r="C29" s="13"/>
      <c r="D29" s="13"/>
      <c r="E29" s="18"/>
      <c r="F29" s="18"/>
      <c r="G29" s="18"/>
      <c r="H29" s="13"/>
      <c r="I29" s="18"/>
      <c r="J29" s="13"/>
      <c r="K29" s="7"/>
      <c r="L29" s="7"/>
      <c r="M29" s="7"/>
      <c r="N29" s="7"/>
      <c r="O29" s="7"/>
      <c r="P29" s="7"/>
      <c r="Q29" s="7"/>
      <c r="R29" s="7"/>
      <c r="S29" s="7"/>
      <c r="T29" s="7"/>
    </row>
    <row r="30" spans="2:20" ht="13.5">
      <c r="B30" s="9"/>
      <c r="C30" s="13"/>
      <c r="D30" s="13"/>
      <c r="E30" s="18"/>
      <c r="F30" s="18"/>
      <c r="G30" s="18"/>
      <c r="H30" s="13"/>
      <c r="I30" s="18"/>
      <c r="J30" s="13"/>
      <c r="K30" s="7"/>
      <c r="L30" s="7"/>
      <c r="M30" s="7"/>
      <c r="N30" s="7"/>
      <c r="O30" s="7"/>
      <c r="P30" s="7"/>
      <c r="Q30" s="7"/>
      <c r="R30" s="7"/>
      <c r="S30" s="7"/>
      <c r="T30" s="7"/>
    </row>
    <row r="31" spans="2:20" ht="13.5">
      <c r="B31" s="9"/>
      <c r="C31" s="13"/>
      <c r="D31" s="13"/>
      <c r="E31" s="18"/>
      <c r="F31" s="18"/>
      <c r="G31" s="18"/>
      <c r="H31" s="13"/>
      <c r="I31" s="18"/>
      <c r="J31" s="13"/>
      <c r="K31" s="7"/>
      <c r="L31" s="7"/>
      <c r="M31" s="7"/>
      <c r="N31" s="7"/>
      <c r="O31" s="7"/>
      <c r="P31" s="7"/>
      <c r="Q31" s="7"/>
      <c r="R31" s="7"/>
      <c r="S31" s="7"/>
      <c r="T31" s="7"/>
    </row>
    <row r="32" spans="2:20" ht="13.5">
      <c r="B32" s="9"/>
      <c r="C32" s="13"/>
      <c r="D32" s="13"/>
      <c r="E32" s="18"/>
      <c r="F32" s="18"/>
      <c r="G32" s="18"/>
      <c r="H32" s="13"/>
      <c r="I32" s="18"/>
      <c r="J32" s="13"/>
      <c r="K32" s="7"/>
      <c r="L32" s="7"/>
      <c r="M32" s="7"/>
      <c r="N32" s="7"/>
      <c r="O32" s="7"/>
      <c r="P32" s="7"/>
      <c r="Q32" s="7"/>
      <c r="R32" s="7"/>
      <c r="S32" s="7"/>
      <c r="T32" s="7"/>
    </row>
    <row r="33" spans="2:20" ht="13.5">
      <c r="B33" s="9"/>
      <c r="C33" s="13"/>
      <c r="D33" s="13"/>
      <c r="E33" s="18"/>
      <c r="F33" s="18"/>
      <c r="G33" s="18"/>
      <c r="H33" s="13"/>
      <c r="I33" s="18"/>
      <c r="J33" s="13"/>
      <c r="K33" s="7"/>
      <c r="L33" s="7"/>
      <c r="M33" s="7"/>
      <c r="N33" s="7"/>
      <c r="O33" s="7"/>
      <c r="P33" s="7"/>
      <c r="Q33" s="7"/>
      <c r="R33" s="7"/>
      <c r="S33" s="7"/>
      <c r="T33" s="7"/>
    </row>
    <row r="34" spans="2:20" ht="13.5">
      <c r="B34" s="9"/>
      <c r="C34" s="13"/>
      <c r="D34" s="13"/>
      <c r="E34" s="18"/>
      <c r="F34" s="18"/>
      <c r="G34" s="18"/>
      <c r="H34" s="13"/>
      <c r="I34" s="18"/>
      <c r="J34" s="13"/>
      <c r="K34" s="7"/>
      <c r="L34" s="7"/>
      <c r="M34" s="7"/>
      <c r="N34" s="7"/>
      <c r="O34" s="7"/>
      <c r="P34" s="7"/>
      <c r="Q34" s="7"/>
      <c r="R34" s="7"/>
      <c r="S34" s="7"/>
      <c r="T34" s="7"/>
    </row>
    <row r="35" spans="2:20" ht="13.5">
      <c r="B35" s="12"/>
      <c r="C35" s="10"/>
      <c r="D35" s="10"/>
      <c r="E35" s="11"/>
      <c r="F35" s="11"/>
      <c r="G35" s="11"/>
      <c r="H35" s="10"/>
      <c r="I35" s="11"/>
      <c r="J35" s="10"/>
      <c r="K35" s="7"/>
      <c r="L35" s="7"/>
      <c r="M35" s="7"/>
      <c r="N35" s="7"/>
      <c r="O35" s="7"/>
      <c r="P35" s="7"/>
      <c r="Q35" s="7"/>
      <c r="R35" s="7"/>
      <c r="S35" s="7"/>
      <c r="T35" s="7"/>
    </row>
    <row r="36" spans="2:20" ht="13.5">
      <c r="B36" s="9"/>
      <c r="C36" s="10"/>
      <c r="D36" s="10"/>
      <c r="E36" s="11"/>
      <c r="F36" s="11"/>
      <c r="G36" s="11"/>
      <c r="H36" s="10"/>
      <c r="I36" s="11"/>
      <c r="J36" s="10"/>
      <c r="K36" s="7"/>
      <c r="L36" s="7"/>
      <c r="M36" s="7"/>
      <c r="N36" s="7"/>
      <c r="O36" s="7"/>
      <c r="P36" s="7"/>
      <c r="Q36" s="7"/>
      <c r="R36" s="7"/>
      <c r="S36" s="7"/>
      <c r="T36" s="7"/>
    </row>
    <row r="37" spans="2:20" ht="13.5">
      <c r="B37" s="9"/>
      <c r="C37" s="10"/>
      <c r="D37" s="10"/>
      <c r="E37" s="11"/>
      <c r="F37" s="11"/>
      <c r="G37" s="11"/>
      <c r="H37" s="10"/>
      <c r="I37" s="11"/>
      <c r="J37" s="10"/>
      <c r="K37" s="7"/>
      <c r="L37" s="7"/>
      <c r="M37" s="7"/>
      <c r="N37" s="7"/>
      <c r="O37" s="7"/>
      <c r="P37" s="7"/>
      <c r="Q37" s="7"/>
      <c r="R37" s="7"/>
      <c r="S37" s="7"/>
      <c r="T37" s="7"/>
    </row>
    <row r="38" spans="2:20" ht="13.5">
      <c r="B38" s="12"/>
      <c r="C38" s="9"/>
      <c r="D38" s="9"/>
      <c r="E38" s="9"/>
      <c r="F38" s="9"/>
      <c r="G38" s="9"/>
      <c r="H38" s="9"/>
      <c r="I38" s="9"/>
      <c r="J38" s="9"/>
      <c r="K38" s="7"/>
      <c r="L38" s="7"/>
      <c r="M38" s="7"/>
      <c r="N38" s="7"/>
      <c r="O38" s="7"/>
      <c r="P38" s="7"/>
      <c r="Q38" s="7"/>
      <c r="R38" s="7"/>
      <c r="S38" s="7"/>
      <c r="T38" s="7"/>
    </row>
    <row r="39" spans="2:20">
      <c r="B39" s="7"/>
      <c r="C39" s="7"/>
      <c r="D39" s="7"/>
      <c r="E39" s="19"/>
      <c r="F39" s="19"/>
      <c r="G39" s="19"/>
      <c r="H39" s="7"/>
      <c r="I39" s="19"/>
      <c r="J39" s="7"/>
      <c r="K39" s="7"/>
      <c r="L39" s="7"/>
      <c r="M39" s="7"/>
      <c r="N39" s="7"/>
      <c r="O39" s="7"/>
      <c r="P39" s="7"/>
      <c r="Q39" s="7"/>
      <c r="R39" s="7"/>
      <c r="S39" s="7"/>
      <c r="T39" s="7"/>
    </row>
    <row r="40" spans="2:20">
      <c r="B40" s="7"/>
      <c r="C40" s="7"/>
      <c r="D40" s="7"/>
      <c r="E40" s="19"/>
      <c r="F40" s="19"/>
      <c r="G40" s="19"/>
      <c r="H40" s="7"/>
      <c r="I40" s="19"/>
      <c r="J40" s="7"/>
      <c r="K40" s="7"/>
      <c r="L40" s="7"/>
      <c r="M40" s="7"/>
      <c r="N40" s="7"/>
      <c r="O40" s="7"/>
      <c r="P40" s="7"/>
      <c r="Q40" s="7"/>
      <c r="R40" s="7"/>
      <c r="S40" s="7"/>
      <c r="T40" s="7"/>
    </row>
    <row r="41" spans="2:20">
      <c r="B41" s="7"/>
      <c r="C41" s="7"/>
      <c r="D41" s="7"/>
      <c r="E41" s="19"/>
      <c r="F41" s="19"/>
      <c r="G41" s="19"/>
      <c r="H41" s="7"/>
      <c r="I41" s="19"/>
      <c r="J41" s="7"/>
      <c r="K41" s="7"/>
      <c r="L41" s="7"/>
      <c r="M41" s="7"/>
      <c r="N41" s="7"/>
      <c r="O41" s="7"/>
      <c r="P41" s="7"/>
      <c r="Q41" s="7"/>
      <c r="R41" s="7"/>
      <c r="S41" s="7"/>
      <c r="T41" s="7"/>
    </row>
    <row r="42" spans="2:20">
      <c r="B42" s="7"/>
      <c r="C42" s="7"/>
      <c r="D42" s="7"/>
      <c r="E42" s="19"/>
      <c r="F42" s="19"/>
      <c r="G42" s="19"/>
      <c r="H42" s="7"/>
      <c r="I42" s="19"/>
      <c r="J42" s="7"/>
      <c r="K42" s="7"/>
      <c r="L42" s="7"/>
      <c r="M42" s="7"/>
      <c r="N42" s="7"/>
      <c r="O42" s="7"/>
      <c r="P42" s="7"/>
      <c r="Q42" s="7"/>
      <c r="R42" s="7"/>
      <c r="S42" s="7"/>
      <c r="T42" s="7"/>
    </row>
    <row r="43" spans="2:20">
      <c r="B43" s="7"/>
      <c r="C43" s="7"/>
      <c r="D43" s="7"/>
      <c r="E43" s="19"/>
      <c r="F43" s="19"/>
      <c r="G43" s="19"/>
      <c r="H43" s="7"/>
      <c r="I43" s="19"/>
      <c r="J43" s="7"/>
      <c r="K43" s="7"/>
      <c r="L43" s="7"/>
      <c r="M43" s="7"/>
      <c r="N43" s="7"/>
      <c r="O43" s="7"/>
      <c r="P43" s="7"/>
      <c r="Q43" s="7"/>
      <c r="R43" s="7"/>
      <c r="S43" s="7"/>
      <c r="T43" s="7"/>
    </row>
    <row r="44" spans="2:20">
      <c r="B44" s="7"/>
      <c r="C44" s="7"/>
      <c r="D44" s="7"/>
      <c r="E44" s="19"/>
      <c r="F44" s="19"/>
      <c r="G44" s="19"/>
      <c r="H44" s="7"/>
      <c r="I44" s="19"/>
      <c r="J44" s="7"/>
      <c r="K44" s="7"/>
      <c r="L44" s="7"/>
      <c r="M44" s="7"/>
      <c r="N44" s="7"/>
      <c r="O44" s="7"/>
      <c r="P44" s="7"/>
      <c r="Q44" s="7"/>
      <c r="R44" s="7"/>
      <c r="S44" s="7"/>
      <c r="T44" s="7"/>
    </row>
    <row r="45" spans="2:20">
      <c r="B45" s="7"/>
      <c r="C45" s="7"/>
      <c r="D45" s="7"/>
      <c r="E45" s="19"/>
      <c r="F45" s="19"/>
      <c r="G45" s="19"/>
      <c r="H45" s="7"/>
      <c r="I45" s="19"/>
      <c r="J45" s="7"/>
      <c r="K45" s="7"/>
      <c r="L45" s="7"/>
      <c r="M45" s="7"/>
      <c r="N45" s="7"/>
      <c r="O45" s="7"/>
      <c r="P45" s="7"/>
      <c r="Q45" s="7"/>
      <c r="R45" s="7"/>
      <c r="S45" s="7"/>
      <c r="T45" s="7"/>
    </row>
    <row r="46" spans="2:20">
      <c r="B46" s="7"/>
      <c r="C46" s="7"/>
      <c r="D46" s="7"/>
      <c r="E46" s="19"/>
      <c r="F46" s="19"/>
      <c r="G46" s="19"/>
      <c r="H46" s="7"/>
      <c r="I46" s="19"/>
      <c r="J46" s="7"/>
      <c r="K46" s="7"/>
      <c r="L46" s="7"/>
      <c r="M46" s="7"/>
      <c r="N46" s="7"/>
      <c r="O46" s="7"/>
      <c r="P46" s="7"/>
      <c r="Q46" s="7"/>
      <c r="R46" s="7"/>
      <c r="S46" s="7"/>
      <c r="T46" s="7"/>
    </row>
    <row r="47" spans="2:20">
      <c r="B47" s="7"/>
      <c r="C47" s="7"/>
      <c r="D47" s="7"/>
      <c r="E47" s="19"/>
      <c r="F47" s="19"/>
      <c r="G47" s="19"/>
      <c r="H47" s="7"/>
      <c r="I47" s="19"/>
      <c r="J47" s="7"/>
      <c r="K47" s="7"/>
      <c r="L47" s="7"/>
      <c r="M47" s="7"/>
      <c r="N47" s="7"/>
      <c r="O47" s="7"/>
      <c r="P47" s="7"/>
      <c r="Q47" s="7"/>
      <c r="R47" s="7"/>
      <c r="S47" s="7"/>
      <c r="T47" s="7"/>
    </row>
    <row r="48" spans="2:20">
      <c r="B48" s="7"/>
      <c r="C48" s="7"/>
      <c r="D48" s="7"/>
      <c r="E48" s="19"/>
      <c r="F48" s="19"/>
      <c r="G48" s="19"/>
      <c r="H48" s="7"/>
      <c r="I48" s="19"/>
      <c r="J48" s="7"/>
      <c r="K48" s="7"/>
      <c r="L48" s="7"/>
      <c r="M48" s="7"/>
      <c r="N48" s="7"/>
      <c r="O48" s="7"/>
      <c r="P48" s="7"/>
      <c r="Q48" s="7"/>
      <c r="R48" s="7"/>
      <c r="S48" s="7"/>
      <c r="T48" s="7"/>
    </row>
    <row r="49" spans="2:20">
      <c r="B49" s="7"/>
      <c r="C49" s="7"/>
      <c r="D49" s="7"/>
      <c r="E49" s="19"/>
      <c r="F49" s="19"/>
      <c r="G49" s="19"/>
      <c r="H49" s="7"/>
      <c r="I49" s="19"/>
      <c r="J49" s="7"/>
      <c r="K49" s="7"/>
      <c r="L49" s="7"/>
      <c r="M49" s="7"/>
      <c r="N49" s="7"/>
      <c r="O49" s="7"/>
      <c r="P49" s="7"/>
      <c r="Q49" s="7"/>
      <c r="R49" s="7"/>
      <c r="S49" s="7"/>
      <c r="T49" s="7"/>
    </row>
    <row r="50" spans="2:20">
      <c r="B50" s="7"/>
      <c r="C50" s="7"/>
      <c r="D50" s="7"/>
      <c r="E50" s="19"/>
      <c r="F50" s="19"/>
      <c r="G50" s="19"/>
      <c r="H50" s="7"/>
      <c r="I50" s="19"/>
      <c r="J50" s="7"/>
      <c r="K50" s="7"/>
      <c r="L50" s="7"/>
      <c r="M50" s="7"/>
      <c r="N50" s="7"/>
      <c r="O50" s="7"/>
      <c r="P50" s="7"/>
      <c r="Q50" s="7"/>
      <c r="R50" s="7"/>
      <c r="S50" s="7"/>
      <c r="T50" s="7"/>
    </row>
    <row r="51" spans="2:20">
      <c r="B51" s="7"/>
      <c r="C51" s="7"/>
      <c r="D51" s="7"/>
      <c r="E51" s="19"/>
      <c r="F51" s="19"/>
      <c r="G51" s="19"/>
      <c r="H51" s="7"/>
      <c r="I51" s="19"/>
      <c r="J51" s="7"/>
      <c r="K51" s="7"/>
      <c r="L51" s="7"/>
      <c r="M51" s="7"/>
      <c r="N51" s="7"/>
      <c r="O51" s="7"/>
      <c r="P51" s="7"/>
      <c r="Q51" s="7"/>
      <c r="R51" s="7"/>
      <c r="S51" s="7"/>
      <c r="T51" s="7"/>
    </row>
    <row r="52" spans="2:20">
      <c r="B52" s="7"/>
      <c r="C52" s="7"/>
      <c r="D52" s="7"/>
      <c r="E52" s="19"/>
      <c r="F52" s="19"/>
      <c r="G52" s="19"/>
      <c r="H52" s="7"/>
      <c r="I52" s="19"/>
      <c r="J52" s="7"/>
      <c r="K52" s="7"/>
      <c r="L52" s="7"/>
      <c r="M52" s="7"/>
      <c r="N52" s="7"/>
      <c r="O52" s="7"/>
      <c r="P52" s="7"/>
      <c r="Q52" s="7"/>
      <c r="R52" s="7"/>
      <c r="S52" s="7"/>
      <c r="T52" s="7"/>
    </row>
    <row r="53" spans="2:20">
      <c r="B53" s="7"/>
      <c r="C53" s="7"/>
      <c r="D53" s="7"/>
      <c r="E53" s="19"/>
      <c r="F53" s="19"/>
      <c r="G53" s="19"/>
      <c r="H53" s="7"/>
      <c r="I53" s="19"/>
      <c r="J53" s="7"/>
      <c r="K53" s="7"/>
      <c r="L53" s="7"/>
      <c r="M53" s="7"/>
      <c r="N53" s="7"/>
      <c r="O53" s="7"/>
      <c r="P53" s="7"/>
      <c r="Q53" s="7"/>
      <c r="R53" s="7"/>
      <c r="S53" s="7"/>
      <c r="T53" s="7"/>
    </row>
    <row r="54" spans="2:20">
      <c r="B54" s="7"/>
      <c r="C54" s="7"/>
      <c r="D54" s="7"/>
      <c r="E54" s="19"/>
      <c r="F54" s="19"/>
      <c r="G54" s="19"/>
      <c r="H54" s="7"/>
      <c r="I54" s="19"/>
      <c r="J54" s="7"/>
      <c r="K54" s="7"/>
      <c r="L54" s="7"/>
      <c r="M54" s="7"/>
      <c r="N54" s="7"/>
      <c r="O54" s="7"/>
      <c r="P54" s="7"/>
      <c r="Q54" s="7"/>
      <c r="R54" s="7"/>
      <c r="S54" s="7"/>
      <c r="T54" s="7"/>
    </row>
    <row r="55" spans="2:20">
      <c r="B55" s="7"/>
      <c r="C55" s="7"/>
      <c r="D55" s="7"/>
      <c r="E55" s="19"/>
      <c r="F55" s="19"/>
      <c r="G55" s="19"/>
      <c r="H55" s="7"/>
      <c r="I55" s="19"/>
      <c r="J55" s="7"/>
      <c r="K55" s="7"/>
      <c r="L55" s="7"/>
      <c r="M55" s="7"/>
      <c r="N55" s="7"/>
      <c r="O55" s="7"/>
      <c r="P55" s="7"/>
      <c r="Q55" s="7"/>
      <c r="R55" s="7"/>
      <c r="S55" s="7"/>
      <c r="T55" s="7"/>
    </row>
    <row r="56" spans="2:20">
      <c r="B56" s="7"/>
      <c r="C56" s="7"/>
      <c r="D56" s="7"/>
      <c r="E56" s="19"/>
      <c r="F56" s="19"/>
      <c r="G56" s="19"/>
      <c r="H56" s="7"/>
      <c r="I56" s="19"/>
      <c r="J56" s="7"/>
      <c r="K56" s="7"/>
      <c r="L56" s="7"/>
      <c r="M56" s="7"/>
      <c r="N56" s="7"/>
      <c r="O56" s="7"/>
      <c r="P56" s="7"/>
      <c r="Q56" s="7"/>
      <c r="R56" s="7"/>
      <c r="S56" s="7"/>
      <c r="T56" s="7"/>
    </row>
    <row r="57" spans="2:20">
      <c r="B57" s="7"/>
      <c r="C57" s="7"/>
      <c r="D57" s="7"/>
      <c r="E57" s="19"/>
      <c r="F57" s="19"/>
      <c r="G57" s="19"/>
      <c r="H57" s="7"/>
      <c r="I57" s="19"/>
      <c r="J57" s="7"/>
      <c r="K57" s="7"/>
      <c r="L57" s="7"/>
      <c r="M57" s="7"/>
      <c r="N57" s="7"/>
      <c r="O57" s="7"/>
      <c r="P57" s="7"/>
      <c r="Q57" s="7"/>
      <c r="R57" s="7"/>
      <c r="S57" s="7"/>
      <c r="T57" s="7"/>
    </row>
    <row r="58" spans="2:20">
      <c r="B58" s="7"/>
      <c r="C58" s="7"/>
      <c r="D58" s="7"/>
      <c r="E58" s="19"/>
      <c r="F58" s="19"/>
      <c r="G58" s="19"/>
      <c r="H58" s="7"/>
      <c r="I58" s="19"/>
      <c r="J58" s="7"/>
      <c r="K58" s="7"/>
      <c r="L58" s="7"/>
      <c r="M58" s="7"/>
      <c r="N58" s="7"/>
      <c r="O58" s="7"/>
      <c r="P58" s="7"/>
      <c r="Q58" s="7"/>
      <c r="R58" s="7"/>
      <c r="S58" s="7"/>
      <c r="T58" s="7"/>
    </row>
    <row r="59" spans="2:20">
      <c r="B59" s="7"/>
      <c r="C59" s="7"/>
      <c r="D59" s="7"/>
      <c r="E59" s="19"/>
      <c r="F59" s="19"/>
      <c r="G59" s="19"/>
      <c r="H59" s="7"/>
      <c r="I59" s="19"/>
      <c r="J59" s="7"/>
      <c r="K59" s="7"/>
      <c r="L59" s="7"/>
      <c r="M59" s="7"/>
      <c r="N59" s="7"/>
      <c r="O59" s="7"/>
      <c r="P59" s="7"/>
      <c r="Q59" s="7"/>
      <c r="R59" s="7"/>
      <c r="S59" s="7"/>
      <c r="T59" s="7"/>
    </row>
    <row r="60" spans="2:20">
      <c r="B60" s="7"/>
      <c r="C60" s="7"/>
      <c r="D60" s="7"/>
      <c r="E60" s="19"/>
      <c r="F60" s="19"/>
      <c r="G60" s="19"/>
      <c r="H60" s="7"/>
      <c r="I60" s="19"/>
      <c r="J60" s="7"/>
      <c r="K60" s="7"/>
      <c r="L60" s="7"/>
      <c r="M60" s="7"/>
      <c r="N60" s="7"/>
      <c r="O60" s="7"/>
      <c r="P60" s="7"/>
      <c r="Q60" s="7"/>
      <c r="R60" s="7"/>
      <c r="S60" s="7"/>
      <c r="T60" s="7"/>
    </row>
    <row r="61" spans="2:20">
      <c r="B61" s="7"/>
      <c r="C61" s="7"/>
      <c r="D61" s="7"/>
      <c r="E61" s="19"/>
      <c r="F61" s="19"/>
      <c r="G61" s="19"/>
      <c r="H61" s="7"/>
      <c r="I61" s="19"/>
      <c r="J61" s="7"/>
      <c r="K61" s="7"/>
      <c r="L61" s="7"/>
      <c r="M61" s="7"/>
      <c r="N61" s="7"/>
      <c r="O61" s="7"/>
      <c r="P61" s="7"/>
      <c r="Q61" s="7"/>
      <c r="R61" s="7"/>
      <c r="S61" s="7"/>
      <c r="T61" s="7"/>
    </row>
    <row r="62" spans="2:20">
      <c r="B62" s="7"/>
      <c r="C62" s="7"/>
      <c r="D62" s="7"/>
      <c r="E62" s="19"/>
      <c r="F62" s="19"/>
      <c r="G62" s="19"/>
      <c r="H62" s="7"/>
      <c r="I62" s="19"/>
      <c r="J62" s="7"/>
      <c r="K62" s="7"/>
      <c r="L62" s="7"/>
      <c r="M62" s="7"/>
      <c r="N62" s="7"/>
      <c r="O62" s="7"/>
      <c r="P62" s="7"/>
      <c r="Q62" s="7"/>
      <c r="R62" s="7"/>
      <c r="S62" s="7"/>
      <c r="T62" s="7"/>
    </row>
  </sheetData>
  <mergeCells count="13">
    <mergeCell ref="B23:L23"/>
    <mergeCell ref="B16:K16"/>
    <mergeCell ref="B17:L17"/>
    <mergeCell ref="B18:L18"/>
    <mergeCell ref="B19:L19"/>
    <mergeCell ref="B20:L21"/>
    <mergeCell ref="B22:L22"/>
    <mergeCell ref="B15:I15"/>
    <mergeCell ref="K3:L3"/>
    <mergeCell ref="B6:L6"/>
    <mergeCell ref="B7:L7"/>
    <mergeCell ref="B9:K9"/>
    <mergeCell ref="B11:K11"/>
  </mergeCells>
  <phoneticPr fontId="1"/>
  <dataValidations count="3">
    <dataValidation type="list" allowBlank="1" showInputMessage="1" showErrorMessage="1" sqref="I13:I14">
      <formula1>"ア・イ・ウ,ア・イ,ア・ウ,イ・ウ,ア, イ, ウ"</formula1>
    </dataValidation>
    <dataValidation type="list" allowBlank="1" showInputMessage="1" showErrorMessage="1" sqref="G13:G14">
      <formula1>"無"</formula1>
    </dataValidation>
    <dataValidation type="list" allowBlank="1" showInputMessage="1" showErrorMessage="1" sqref="E13:E14">
      <formula1>"小学校, 中学校,義務教育学校（前期課程）, 義務教育学校（後期課程）, 中等教育学校（前期課程）,  中等教育学校（後期課程）, 高等学校, 特別支援学校（高等部のみ）, 専修学校（高等課程）, 特別支援学校, 高等学校（通信制課程のみ）"</formula1>
    </dataValidation>
  </dataValidations>
  <pageMargins left="0.70866141732283472" right="0.70866141732283472" top="0.55118110236220474" bottom="0.55118110236220474" header="0.31496062992125984" footer="0.31496062992125984"/>
  <pageSetup paperSize="9" scale="68"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00"/>
  <sheetViews>
    <sheetView topLeftCell="C1" zoomScale="60" zoomScaleNormal="60" workbookViewId="0">
      <selection activeCell="C6" sqref="C6"/>
    </sheetView>
  </sheetViews>
  <sheetFormatPr defaultRowHeight="13.5"/>
  <cols>
    <col min="1" max="1" width="9.875" style="52" bestFit="1" customWidth="1"/>
    <col min="2" max="2" width="11" style="52" bestFit="1" customWidth="1"/>
    <col min="3" max="3" width="11.875" style="52" customWidth="1"/>
    <col min="4" max="4" width="9.875" style="52" bestFit="1" customWidth="1"/>
    <col min="5" max="5" width="24.375" style="52" bestFit="1" customWidth="1"/>
    <col min="6" max="6" width="35.875" style="52" bestFit="1" customWidth="1"/>
    <col min="7" max="7" width="35.875" style="52" customWidth="1"/>
    <col min="8" max="9" width="13.875" style="52" bestFit="1" customWidth="1"/>
    <col min="10" max="10" width="9.5" style="52" bestFit="1" customWidth="1"/>
    <col min="11" max="11" width="26.875" style="52" bestFit="1" customWidth="1"/>
    <col min="12" max="12" width="14" style="52" bestFit="1" customWidth="1"/>
    <col min="13" max="13" width="19.625" style="52" bestFit="1" customWidth="1"/>
    <col min="14" max="14" width="5.25" style="52" bestFit="1" customWidth="1"/>
    <col min="15" max="15" width="9.875" style="52" bestFit="1" customWidth="1"/>
    <col min="16" max="16" width="18.625" style="52" bestFit="1" customWidth="1"/>
    <col min="17" max="16384" width="9" style="52"/>
  </cols>
  <sheetData>
    <row r="1" spans="1:17">
      <c r="L1" s="53" t="s">
        <v>32</v>
      </c>
      <c r="M1" s="53" t="s">
        <v>33</v>
      </c>
      <c r="N1" s="53" t="s">
        <v>34</v>
      </c>
    </row>
    <row r="2" spans="1:17" ht="13.5" customHeight="1">
      <c r="B2" s="148" t="s">
        <v>35</v>
      </c>
      <c r="C2" s="149"/>
      <c r="D2" s="149"/>
      <c r="E2" s="149"/>
      <c r="F2" s="150"/>
      <c r="G2" s="54" t="s">
        <v>36</v>
      </c>
      <c r="L2" s="55">
        <v>1</v>
      </c>
      <c r="M2" s="55" t="s">
        <v>37</v>
      </c>
      <c r="N2" s="56">
        <v>96</v>
      </c>
      <c r="P2" s="52" t="s">
        <v>38</v>
      </c>
    </row>
    <row r="3" spans="1:17" ht="13.5" customHeight="1">
      <c r="A3" s="57"/>
      <c r="B3" s="151"/>
      <c r="C3" s="152"/>
      <c r="D3" s="152"/>
      <c r="E3" s="152"/>
      <c r="F3" s="153"/>
      <c r="G3" s="58" t="s">
        <v>39</v>
      </c>
      <c r="L3" s="55">
        <v>3</v>
      </c>
      <c r="M3" s="55" t="s">
        <v>40</v>
      </c>
      <c r="N3" s="56">
        <v>12</v>
      </c>
      <c r="O3" s="57"/>
    </row>
    <row r="4" spans="1:17">
      <c r="C4" s="52" t="s">
        <v>41</v>
      </c>
      <c r="G4" s="52" t="s">
        <v>42</v>
      </c>
      <c r="L4" s="55">
        <v>4</v>
      </c>
      <c r="M4" s="55" t="s">
        <v>43</v>
      </c>
      <c r="N4" s="56">
        <v>61</v>
      </c>
    </row>
    <row r="5" spans="1:17">
      <c r="G5" s="52" t="s">
        <v>44</v>
      </c>
      <c r="L5" s="55">
        <v>5</v>
      </c>
      <c r="M5" s="55" t="s">
        <v>45</v>
      </c>
      <c r="N5" s="56">
        <v>17</v>
      </c>
    </row>
    <row r="6" spans="1:17">
      <c r="G6" s="52" t="s">
        <v>1637</v>
      </c>
      <c r="L6" s="55">
        <v>6</v>
      </c>
      <c r="M6" s="55" t="s">
        <v>46</v>
      </c>
      <c r="N6" s="56">
        <v>1</v>
      </c>
    </row>
    <row r="7" spans="1:17">
      <c r="L7" s="55">
        <v>7</v>
      </c>
      <c r="M7" s="55" t="s">
        <v>47</v>
      </c>
      <c r="N7" s="56">
        <v>1</v>
      </c>
    </row>
    <row r="8" spans="1:17">
      <c r="N8" s="59">
        <v>188</v>
      </c>
    </row>
    <row r="9" spans="1:17" ht="17.25">
      <c r="A9" s="52" t="s">
        <v>48</v>
      </c>
      <c r="B9" s="52" t="s">
        <v>49</v>
      </c>
      <c r="D9" s="52" t="s">
        <v>48</v>
      </c>
      <c r="F9" s="60">
        <v>1</v>
      </c>
      <c r="G9" s="60">
        <v>2</v>
      </c>
      <c r="H9" s="60">
        <v>3</v>
      </c>
      <c r="I9" s="60">
        <v>4</v>
      </c>
      <c r="J9" s="60">
        <v>5</v>
      </c>
      <c r="K9" s="60">
        <v>6</v>
      </c>
      <c r="L9" s="60">
        <v>7</v>
      </c>
      <c r="M9" s="60">
        <v>8</v>
      </c>
      <c r="N9" s="60">
        <v>9</v>
      </c>
      <c r="O9" s="60">
        <v>10</v>
      </c>
      <c r="P9" s="60">
        <v>11</v>
      </c>
      <c r="Q9" s="60">
        <v>12</v>
      </c>
    </row>
    <row r="10" spans="1:17">
      <c r="A10" s="61" t="s">
        <v>50</v>
      </c>
      <c r="B10" s="61" t="s">
        <v>51</v>
      </c>
      <c r="C10" s="61" t="s">
        <v>52</v>
      </c>
      <c r="D10" s="61" t="s">
        <v>53</v>
      </c>
      <c r="E10" s="61" t="s">
        <v>54</v>
      </c>
      <c r="F10" s="61" t="s">
        <v>55</v>
      </c>
      <c r="G10" s="62" t="s">
        <v>56</v>
      </c>
      <c r="H10" s="61" t="s">
        <v>57</v>
      </c>
      <c r="I10" s="61" t="s">
        <v>58</v>
      </c>
      <c r="J10" s="61" t="s">
        <v>59</v>
      </c>
      <c r="K10" s="61" t="s">
        <v>60</v>
      </c>
      <c r="L10" s="61" t="s">
        <v>61</v>
      </c>
      <c r="M10" s="61" t="s">
        <v>62</v>
      </c>
      <c r="N10" s="61" t="s">
        <v>63</v>
      </c>
      <c r="O10" s="61" t="s">
        <v>50</v>
      </c>
      <c r="P10" s="61" t="s">
        <v>50</v>
      </c>
      <c r="Q10" s="61" t="s">
        <v>64</v>
      </c>
    </row>
    <row r="11" spans="1:17">
      <c r="A11" s="61"/>
      <c r="B11" s="61"/>
      <c r="C11" s="61"/>
      <c r="D11" s="61"/>
      <c r="E11" s="61"/>
      <c r="F11" s="61" t="s">
        <v>31</v>
      </c>
      <c r="G11" s="62" t="s">
        <v>65</v>
      </c>
      <c r="H11" s="61"/>
      <c r="I11" s="61"/>
      <c r="J11" s="61"/>
      <c r="K11" s="61"/>
      <c r="L11" s="61"/>
      <c r="M11" s="61"/>
      <c r="N11" s="61"/>
      <c r="O11" s="61" t="s">
        <v>65</v>
      </c>
      <c r="P11" s="61" t="s">
        <v>65</v>
      </c>
      <c r="Q11" s="61" t="s">
        <v>65</v>
      </c>
    </row>
    <row r="12" spans="1:17">
      <c r="A12" s="55" t="s">
        <v>66</v>
      </c>
      <c r="B12" s="55" t="s">
        <v>67</v>
      </c>
      <c r="C12" s="55" t="s">
        <v>68</v>
      </c>
      <c r="D12" s="55" t="s">
        <v>69</v>
      </c>
      <c r="E12" s="55" t="s">
        <v>70</v>
      </c>
      <c r="F12" s="55" t="s">
        <v>71</v>
      </c>
      <c r="G12" s="63" t="s">
        <v>72</v>
      </c>
      <c r="H12" s="55" t="s">
        <v>73</v>
      </c>
      <c r="I12" s="55" t="s">
        <v>74</v>
      </c>
      <c r="J12" s="55" t="s">
        <v>75</v>
      </c>
      <c r="K12" s="55" t="s">
        <v>76</v>
      </c>
      <c r="L12" s="55"/>
      <c r="M12" s="55" t="s">
        <v>77</v>
      </c>
      <c r="N12" s="55">
        <v>1</v>
      </c>
      <c r="O12" s="64">
        <v>86011</v>
      </c>
      <c r="P12" s="52" t="str">
        <f t="shared" ref="P12:P43" si="0">VLOOKUP($N12,$L$2:$M$7,2,0)</f>
        <v>高等学校</v>
      </c>
      <c r="Q12" s="52">
        <f>VLOOKUP($F12,'R2生徒数'!C:D,2,0)</f>
        <v>331</v>
      </c>
    </row>
    <row r="13" spans="1:17">
      <c r="A13" s="55" t="s">
        <v>78</v>
      </c>
      <c r="B13" s="55" t="s">
        <v>79</v>
      </c>
      <c r="C13" s="55" t="s">
        <v>68</v>
      </c>
      <c r="D13" s="55" t="s">
        <v>80</v>
      </c>
      <c r="E13" s="65" t="s">
        <v>81</v>
      </c>
      <c r="F13" s="55" t="s">
        <v>82</v>
      </c>
      <c r="G13" s="63" t="s">
        <v>83</v>
      </c>
      <c r="H13" s="55" t="s">
        <v>84</v>
      </c>
      <c r="I13" s="55" t="s">
        <v>85</v>
      </c>
      <c r="J13" s="55" t="s">
        <v>86</v>
      </c>
      <c r="K13" s="55" t="s">
        <v>87</v>
      </c>
      <c r="L13" s="55" t="s">
        <v>88</v>
      </c>
      <c r="M13" s="55" t="s">
        <v>89</v>
      </c>
      <c r="N13" s="55">
        <v>1</v>
      </c>
      <c r="O13" s="64">
        <v>66011</v>
      </c>
      <c r="P13" s="52" t="str">
        <f t="shared" si="0"/>
        <v>高等学校</v>
      </c>
      <c r="Q13" s="52">
        <f>VLOOKUP($F13,'R2生徒数'!C:D,2,0)</f>
        <v>317</v>
      </c>
    </row>
    <row r="14" spans="1:17">
      <c r="A14" s="55" t="s">
        <v>90</v>
      </c>
      <c r="B14" s="55" t="s">
        <v>91</v>
      </c>
      <c r="C14" s="55" t="s">
        <v>68</v>
      </c>
      <c r="D14" s="55" t="s">
        <v>80</v>
      </c>
      <c r="E14" s="65" t="s">
        <v>81</v>
      </c>
      <c r="F14" s="55" t="s">
        <v>92</v>
      </c>
      <c r="G14" s="63" t="s">
        <v>83</v>
      </c>
      <c r="H14" s="55" t="s">
        <v>84</v>
      </c>
      <c r="I14" s="55" t="s">
        <v>85</v>
      </c>
      <c r="J14" s="55" t="s">
        <v>86</v>
      </c>
      <c r="K14" s="55" t="s">
        <v>87</v>
      </c>
      <c r="L14" s="55" t="s">
        <v>88</v>
      </c>
      <c r="M14" s="55" t="s">
        <v>89</v>
      </c>
      <c r="N14" s="55">
        <v>4</v>
      </c>
      <c r="O14" s="64">
        <v>66041</v>
      </c>
      <c r="P14" s="52" t="str">
        <f t="shared" si="0"/>
        <v>中学校</v>
      </c>
      <c r="Q14" s="52">
        <f>VLOOKUP($F14,'R2生徒数'!C:D,2,0)</f>
        <v>160</v>
      </c>
    </row>
    <row r="15" spans="1:17">
      <c r="A15" s="55" t="s">
        <v>93</v>
      </c>
      <c r="B15" s="55" t="s">
        <v>94</v>
      </c>
      <c r="C15" s="55" t="s">
        <v>68</v>
      </c>
      <c r="D15" s="55" t="s">
        <v>80</v>
      </c>
      <c r="E15" s="65" t="s">
        <v>81</v>
      </c>
      <c r="F15" s="55" t="s">
        <v>95</v>
      </c>
      <c r="G15" s="63" t="s">
        <v>83</v>
      </c>
      <c r="H15" s="55" t="s">
        <v>96</v>
      </c>
      <c r="I15" s="55" t="s">
        <v>97</v>
      </c>
      <c r="J15" s="55" t="s">
        <v>98</v>
      </c>
      <c r="K15" s="55" t="s">
        <v>87</v>
      </c>
      <c r="L15" s="55" t="s">
        <v>88</v>
      </c>
      <c r="M15" s="55" t="s">
        <v>89</v>
      </c>
      <c r="N15" s="55">
        <v>5</v>
      </c>
      <c r="O15" s="64">
        <v>66051</v>
      </c>
      <c r="P15" s="52" t="str">
        <f t="shared" si="0"/>
        <v>小学校</v>
      </c>
      <c r="Q15" s="52">
        <f>VLOOKUP($F15,'R2生徒数'!C:D,2,0)</f>
        <v>303</v>
      </c>
    </row>
    <row r="16" spans="1:17">
      <c r="A16" s="55" t="s">
        <v>99</v>
      </c>
      <c r="B16" s="55" t="s">
        <v>100</v>
      </c>
      <c r="C16" s="55" t="s">
        <v>68</v>
      </c>
      <c r="D16" s="55" t="s">
        <v>101</v>
      </c>
      <c r="E16" s="55" t="s">
        <v>102</v>
      </c>
      <c r="F16" s="55" t="s">
        <v>103</v>
      </c>
      <c r="G16" s="63" t="s">
        <v>104</v>
      </c>
      <c r="H16" s="55" t="s">
        <v>105</v>
      </c>
      <c r="I16" s="55" t="s">
        <v>106</v>
      </c>
      <c r="J16" s="55" t="s">
        <v>107</v>
      </c>
      <c r="K16" s="55" t="s">
        <v>108</v>
      </c>
      <c r="L16" s="55" t="s">
        <v>109</v>
      </c>
      <c r="M16" s="55" t="s">
        <v>110</v>
      </c>
      <c r="N16" s="55">
        <v>1</v>
      </c>
      <c r="O16" s="64">
        <v>33011</v>
      </c>
      <c r="P16" s="52" t="str">
        <f t="shared" si="0"/>
        <v>高等学校</v>
      </c>
      <c r="Q16" s="52">
        <f>VLOOKUP($F16,'R2生徒数'!C:D,2,0)</f>
        <v>463</v>
      </c>
    </row>
    <row r="17" spans="1:17">
      <c r="A17" s="55" t="s">
        <v>111</v>
      </c>
      <c r="B17" s="55" t="s">
        <v>112</v>
      </c>
      <c r="C17" s="55" t="s">
        <v>68</v>
      </c>
      <c r="D17" s="55" t="s">
        <v>113</v>
      </c>
      <c r="E17" s="65" t="s">
        <v>114</v>
      </c>
      <c r="F17" s="55" t="s">
        <v>115</v>
      </c>
      <c r="G17" s="63" t="s">
        <v>116</v>
      </c>
      <c r="H17" s="55" t="s">
        <v>117</v>
      </c>
      <c r="I17" s="55" t="s">
        <v>118</v>
      </c>
      <c r="J17" s="55" t="s">
        <v>119</v>
      </c>
      <c r="K17" s="55" t="s">
        <v>120</v>
      </c>
      <c r="L17" s="55" t="s">
        <v>121</v>
      </c>
      <c r="M17" s="55" t="s">
        <v>122</v>
      </c>
      <c r="N17" s="55">
        <v>1</v>
      </c>
      <c r="O17" s="64">
        <v>52011</v>
      </c>
      <c r="P17" s="52" t="str">
        <f t="shared" si="0"/>
        <v>高等学校</v>
      </c>
      <c r="Q17" s="52">
        <f>VLOOKUP($F17,'R2生徒数'!C:D,2,0)</f>
        <v>897</v>
      </c>
    </row>
    <row r="18" spans="1:17">
      <c r="A18" s="55" t="s">
        <v>123</v>
      </c>
      <c r="B18" s="55" t="s">
        <v>124</v>
      </c>
      <c r="C18" s="55" t="s">
        <v>68</v>
      </c>
      <c r="D18" s="55" t="s">
        <v>125</v>
      </c>
      <c r="E18" s="55" t="s">
        <v>126</v>
      </c>
      <c r="F18" s="55" t="s">
        <v>127</v>
      </c>
      <c r="G18" s="63" t="s">
        <v>128</v>
      </c>
      <c r="H18" s="55" t="s">
        <v>129</v>
      </c>
      <c r="I18" s="55" t="s">
        <v>130</v>
      </c>
      <c r="J18" s="55" t="s">
        <v>131</v>
      </c>
      <c r="K18" s="55" t="s">
        <v>132</v>
      </c>
      <c r="L18" s="55" t="s">
        <v>133</v>
      </c>
      <c r="M18" s="55" t="s">
        <v>134</v>
      </c>
      <c r="N18" s="55">
        <v>1</v>
      </c>
      <c r="O18" s="64">
        <v>2011</v>
      </c>
      <c r="P18" s="52" t="str">
        <f t="shared" si="0"/>
        <v>高等学校</v>
      </c>
      <c r="Q18" s="52">
        <f>VLOOKUP($F18,'R2生徒数'!C:D,2,0)</f>
        <v>1863</v>
      </c>
    </row>
    <row r="19" spans="1:17">
      <c r="A19" s="55" t="s">
        <v>135</v>
      </c>
      <c r="B19" s="55" t="s">
        <v>136</v>
      </c>
      <c r="C19" s="55" t="s">
        <v>68</v>
      </c>
      <c r="D19" s="55" t="s">
        <v>125</v>
      </c>
      <c r="E19" s="55" t="s">
        <v>137</v>
      </c>
      <c r="F19" s="55" t="s">
        <v>138</v>
      </c>
      <c r="G19" s="63" t="s">
        <v>128</v>
      </c>
      <c r="H19" s="55" t="s">
        <v>129</v>
      </c>
      <c r="I19" s="55" t="s">
        <v>130</v>
      </c>
      <c r="J19" s="55" t="s">
        <v>131</v>
      </c>
      <c r="K19" s="55" t="s">
        <v>132</v>
      </c>
      <c r="L19" s="55" t="s">
        <v>133</v>
      </c>
      <c r="M19" s="55" t="s">
        <v>134</v>
      </c>
      <c r="N19" s="55">
        <v>4</v>
      </c>
      <c r="O19" s="64">
        <v>2041</v>
      </c>
      <c r="P19" s="52" t="str">
        <f t="shared" si="0"/>
        <v>中学校</v>
      </c>
      <c r="Q19" s="52">
        <f>VLOOKUP($F19,'R2生徒数'!C:D,2,0)</f>
        <v>302</v>
      </c>
    </row>
    <row r="20" spans="1:17">
      <c r="A20" s="55" t="s">
        <v>139</v>
      </c>
      <c r="B20" s="55" t="s">
        <v>140</v>
      </c>
      <c r="C20" s="55" t="s">
        <v>68</v>
      </c>
      <c r="D20" s="55" t="s">
        <v>125</v>
      </c>
      <c r="E20" s="55" t="s">
        <v>141</v>
      </c>
      <c r="F20" s="55" t="s">
        <v>142</v>
      </c>
      <c r="G20" s="63" t="s">
        <v>128</v>
      </c>
      <c r="H20" s="55" t="s">
        <v>143</v>
      </c>
      <c r="I20" s="55" t="s">
        <v>144</v>
      </c>
      <c r="J20" s="55" t="s">
        <v>145</v>
      </c>
      <c r="K20" s="55" t="s">
        <v>146</v>
      </c>
      <c r="L20" s="55" t="s">
        <v>147</v>
      </c>
      <c r="M20" s="55" t="s">
        <v>148</v>
      </c>
      <c r="N20" s="55">
        <v>1</v>
      </c>
      <c r="O20" s="64">
        <v>2012</v>
      </c>
      <c r="P20" s="52" t="str">
        <f t="shared" si="0"/>
        <v>高等学校</v>
      </c>
      <c r="Q20" s="52">
        <f>VLOOKUP($F20,'R2生徒数'!C:D,2,0)</f>
        <v>561</v>
      </c>
    </row>
    <row r="21" spans="1:17">
      <c r="A21" s="55" t="s">
        <v>149</v>
      </c>
      <c r="B21" s="55" t="s">
        <v>150</v>
      </c>
      <c r="C21" s="55" t="s">
        <v>68</v>
      </c>
      <c r="D21" s="55" t="s">
        <v>151</v>
      </c>
      <c r="E21" s="55" t="s">
        <v>152</v>
      </c>
      <c r="F21" s="55" t="s">
        <v>153</v>
      </c>
      <c r="G21" s="63" t="s">
        <v>154</v>
      </c>
      <c r="H21" s="55" t="s">
        <v>155</v>
      </c>
      <c r="I21" s="55" t="s">
        <v>156</v>
      </c>
      <c r="J21" s="55" t="s">
        <v>157</v>
      </c>
      <c r="K21" s="55" t="s">
        <v>158</v>
      </c>
      <c r="L21" s="55" t="s">
        <v>159</v>
      </c>
      <c r="M21" s="55" t="s">
        <v>154</v>
      </c>
      <c r="N21" s="55">
        <v>1</v>
      </c>
      <c r="O21" s="64">
        <v>75011</v>
      </c>
      <c r="P21" s="52" t="str">
        <f t="shared" si="0"/>
        <v>高等学校</v>
      </c>
      <c r="Q21" s="52">
        <f>VLOOKUP($F21,'R2生徒数'!C:D,2,0)</f>
        <v>874</v>
      </c>
    </row>
    <row r="22" spans="1:17">
      <c r="A22" s="55" t="s">
        <v>160</v>
      </c>
      <c r="B22" s="55" t="s">
        <v>161</v>
      </c>
      <c r="C22" s="55" t="s">
        <v>68</v>
      </c>
      <c r="D22" s="55" t="s">
        <v>162</v>
      </c>
      <c r="E22" s="55" t="s">
        <v>163</v>
      </c>
      <c r="F22" s="55" t="s">
        <v>164</v>
      </c>
      <c r="G22" s="63" t="s">
        <v>165</v>
      </c>
      <c r="H22" s="55"/>
      <c r="I22" s="55"/>
      <c r="J22" s="55"/>
      <c r="K22" s="55"/>
      <c r="L22" s="55"/>
      <c r="M22" s="55" t="s">
        <v>166</v>
      </c>
      <c r="N22" s="55">
        <v>3</v>
      </c>
      <c r="O22" s="64">
        <v>91031</v>
      </c>
      <c r="P22" s="52" t="str">
        <f t="shared" si="0"/>
        <v>高等学校（通信制課程のみ）</v>
      </c>
      <c r="Q22" s="52">
        <f>VLOOKUP($F22,'R2生徒数'!C:D,2,0)</f>
        <v>144</v>
      </c>
    </row>
    <row r="23" spans="1:17">
      <c r="A23" s="55" t="s">
        <v>167</v>
      </c>
      <c r="B23" s="55" t="s">
        <v>168</v>
      </c>
      <c r="C23" s="55" t="s">
        <v>68</v>
      </c>
      <c r="D23" s="55" t="s">
        <v>169</v>
      </c>
      <c r="E23" s="55" t="s">
        <v>170</v>
      </c>
      <c r="F23" s="55" t="s">
        <v>171</v>
      </c>
      <c r="G23" s="63" t="s">
        <v>172</v>
      </c>
      <c r="H23" s="55" t="s">
        <v>173</v>
      </c>
      <c r="I23" s="55" t="s">
        <v>174</v>
      </c>
      <c r="J23" s="55" t="s">
        <v>175</v>
      </c>
      <c r="K23" s="55" t="s">
        <v>176</v>
      </c>
      <c r="L23" s="55" t="s">
        <v>177</v>
      </c>
      <c r="M23" s="55" t="s">
        <v>178</v>
      </c>
      <c r="N23" s="55">
        <v>1</v>
      </c>
      <c r="O23" s="64">
        <v>20012</v>
      </c>
      <c r="P23" s="52" t="str">
        <f t="shared" si="0"/>
        <v>高等学校</v>
      </c>
      <c r="Q23" s="52">
        <f>VLOOKUP($F23,'R2生徒数'!C:D,2,0)</f>
        <v>1167</v>
      </c>
    </row>
    <row r="24" spans="1:17">
      <c r="A24" s="55" t="s">
        <v>179</v>
      </c>
      <c r="B24" s="55" t="s">
        <v>180</v>
      </c>
      <c r="C24" s="55" t="s">
        <v>68</v>
      </c>
      <c r="D24" s="55" t="s">
        <v>169</v>
      </c>
      <c r="E24" s="55" t="s">
        <v>170</v>
      </c>
      <c r="F24" s="55" t="s">
        <v>181</v>
      </c>
      <c r="G24" s="63" t="s">
        <v>172</v>
      </c>
      <c r="H24" s="55" t="s">
        <v>173</v>
      </c>
      <c r="I24" s="55" t="s">
        <v>174</v>
      </c>
      <c r="J24" s="55" t="s">
        <v>175</v>
      </c>
      <c r="K24" s="55" t="s">
        <v>176</v>
      </c>
      <c r="L24" s="55" t="s">
        <v>177</v>
      </c>
      <c r="M24" s="55" t="s">
        <v>178</v>
      </c>
      <c r="N24" s="55">
        <v>4</v>
      </c>
      <c r="O24" s="64">
        <v>20042</v>
      </c>
      <c r="P24" s="52" t="str">
        <f t="shared" si="0"/>
        <v>中学校</v>
      </c>
      <c r="Q24" s="52">
        <f>VLOOKUP($F24,'R2生徒数'!C:D,2,0)</f>
        <v>201</v>
      </c>
    </row>
    <row r="25" spans="1:17">
      <c r="A25" s="55" t="s">
        <v>182</v>
      </c>
      <c r="B25" s="55" t="s">
        <v>183</v>
      </c>
      <c r="C25" s="55" t="s">
        <v>68</v>
      </c>
      <c r="D25" s="55" t="s">
        <v>169</v>
      </c>
      <c r="E25" s="55" t="s">
        <v>170</v>
      </c>
      <c r="F25" s="55" t="s">
        <v>184</v>
      </c>
      <c r="G25" s="63" t="s">
        <v>172</v>
      </c>
      <c r="H25" s="55" t="s">
        <v>185</v>
      </c>
      <c r="I25" s="55" t="s">
        <v>186</v>
      </c>
      <c r="J25" s="55" t="s">
        <v>187</v>
      </c>
      <c r="K25" s="55" t="s">
        <v>188</v>
      </c>
      <c r="L25" s="55" t="s">
        <v>189</v>
      </c>
      <c r="M25" s="55" t="s">
        <v>190</v>
      </c>
      <c r="N25" s="55">
        <v>5</v>
      </c>
      <c r="O25" s="64">
        <v>20051</v>
      </c>
      <c r="P25" s="52" t="str">
        <f t="shared" si="0"/>
        <v>小学校</v>
      </c>
      <c r="Q25" s="52">
        <f>VLOOKUP($F25,'R2生徒数'!C:D,2,0)</f>
        <v>882</v>
      </c>
    </row>
    <row r="26" spans="1:17">
      <c r="A26" s="55" t="s">
        <v>191</v>
      </c>
      <c r="B26" s="55" t="s">
        <v>192</v>
      </c>
      <c r="C26" s="55" t="s">
        <v>68</v>
      </c>
      <c r="D26" s="55" t="s">
        <v>169</v>
      </c>
      <c r="E26" s="55" t="s">
        <v>193</v>
      </c>
      <c r="F26" s="55" t="s">
        <v>194</v>
      </c>
      <c r="G26" s="63" t="s">
        <v>172</v>
      </c>
      <c r="H26" s="55" t="s">
        <v>195</v>
      </c>
      <c r="I26" s="55" t="s">
        <v>196</v>
      </c>
      <c r="J26" s="55" t="s">
        <v>187</v>
      </c>
      <c r="K26" s="55" t="s">
        <v>188</v>
      </c>
      <c r="L26" s="55" t="s">
        <v>189</v>
      </c>
      <c r="M26" s="55" t="s">
        <v>190</v>
      </c>
      <c r="N26" s="55">
        <v>1</v>
      </c>
      <c r="O26" s="64">
        <v>20011</v>
      </c>
      <c r="P26" s="52" t="str">
        <f t="shared" si="0"/>
        <v>高等学校</v>
      </c>
      <c r="Q26" s="52">
        <f>VLOOKUP($F26,'R2生徒数'!C:D,2,0)</f>
        <v>655</v>
      </c>
    </row>
    <row r="27" spans="1:17">
      <c r="A27" s="55" t="s">
        <v>197</v>
      </c>
      <c r="B27" s="55" t="s">
        <v>198</v>
      </c>
      <c r="C27" s="55" t="s">
        <v>68</v>
      </c>
      <c r="D27" s="55" t="s">
        <v>169</v>
      </c>
      <c r="E27" s="55" t="s">
        <v>193</v>
      </c>
      <c r="F27" s="55" t="s">
        <v>199</v>
      </c>
      <c r="G27" s="63" t="s">
        <v>172</v>
      </c>
      <c r="H27" s="55" t="s">
        <v>195</v>
      </c>
      <c r="I27" s="55" t="s">
        <v>196</v>
      </c>
      <c r="J27" s="55" t="s">
        <v>187</v>
      </c>
      <c r="K27" s="55" t="s">
        <v>188</v>
      </c>
      <c r="L27" s="55" t="s">
        <v>189</v>
      </c>
      <c r="M27" s="55" t="s">
        <v>190</v>
      </c>
      <c r="N27" s="55">
        <v>4</v>
      </c>
      <c r="O27" s="64">
        <v>20041</v>
      </c>
      <c r="P27" s="52" t="str">
        <f t="shared" si="0"/>
        <v>中学校</v>
      </c>
      <c r="Q27" s="52">
        <f>VLOOKUP($F27,'R2生徒数'!C:D,2,0)</f>
        <v>338</v>
      </c>
    </row>
    <row r="28" spans="1:17">
      <c r="A28" s="55" t="s">
        <v>200</v>
      </c>
      <c r="B28" s="55" t="s">
        <v>201</v>
      </c>
      <c r="C28" s="55" t="s">
        <v>68</v>
      </c>
      <c r="D28" s="55" t="s">
        <v>202</v>
      </c>
      <c r="E28" s="55" t="s">
        <v>203</v>
      </c>
      <c r="F28" s="55" t="s">
        <v>204</v>
      </c>
      <c r="G28" s="63" t="s">
        <v>205</v>
      </c>
      <c r="H28" s="55" t="s">
        <v>206</v>
      </c>
      <c r="I28" s="55" t="s">
        <v>207</v>
      </c>
      <c r="J28" s="55" t="s">
        <v>208</v>
      </c>
      <c r="K28" s="55" t="s">
        <v>209</v>
      </c>
      <c r="L28" s="55" t="s">
        <v>210</v>
      </c>
      <c r="M28" s="55" t="s">
        <v>211</v>
      </c>
      <c r="N28" s="55">
        <v>1</v>
      </c>
      <c r="O28" s="64">
        <v>4011</v>
      </c>
      <c r="P28" s="52" t="str">
        <f t="shared" si="0"/>
        <v>高等学校</v>
      </c>
      <c r="Q28" s="52">
        <f>VLOOKUP($F28,'R2生徒数'!C:D,2,0)</f>
        <v>1775</v>
      </c>
    </row>
    <row r="29" spans="1:17">
      <c r="A29" s="55" t="s">
        <v>212</v>
      </c>
      <c r="B29" s="55" t="s">
        <v>213</v>
      </c>
      <c r="C29" s="55" t="s">
        <v>68</v>
      </c>
      <c r="D29" s="55" t="s">
        <v>214</v>
      </c>
      <c r="E29" s="55" t="s">
        <v>215</v>
      </c>
      <c r="F29" s="55" t="s">
        <v>216</v>
      </c>
      <c r="G29" s="63" t="s">
        <v>217</v>
      </c>
      <c r="H29" s="55" t="s">
        <v>218</v>
      </c>
      <c r="I29" s="55" t="s">
        <v>219</v>
      </c>
      <c r="J29" s="55" t="s">
        <v>220</v>
      </c>
      <c r="K29" s="55" t="s">
        <v>221</v>
      </c>
      <c r="L29" s="55" t="s">
        <v>222</v>
      </c>
      <c r="M29" s="55" t="s">
        <v>223</v>
      </c>
      <c r="N29" s="55">
        <v>1</v>
      </c>
      <c r="O29" s="64">
        <v>29011</v>
      </c>
      <c r="P29" s="52" t="str">
        <f t="shared" si="0"/>
        <v>高等学校</v>
      </c>
      <c r="Q29" s="52">
        <f>VLOOKUP($F29,'R2生徒数'!C:D,2,0)</f>
        <v>1017</v>
      </c>
    </row>
    <row r="30" spans="1:17">
      <c r="A30" s="55" t="s">
        <v>224</v>
      </c>
      <c r="B30" s="55" t="s">
        <v>225</v>
      </c>
      <c r="C30" s="55" t="s">
        <v>68</v>
      </c>
      <c r="D30" s="55" t="s">
        <v>226</v>
      </c>
      <c r="E30" s="55" t="s">
        <v>227</v>
      </c>
      <c r="F30" s="55" t="s">
        <v>228</v>
      </c>
      <c r="G30" s="63" t="s">
        <v>229</v>
      </c>
      <c r="H30" s="55" t="s">
        <v>230</v>
      </c>
      <c r="I30" s="55" t="s">
        <v>231</v>
      </c>
      <c r="J30" s="55" t="s">
        <v>232</v>
      </c>
      <c r="K30" s="55" t="s">
        <v>233</v>
      </c>
      <c r="L30" s="55" t="s">
        <v>234</v>
      </c>
      <c r="M30" s="55" t="s">
        <v>235</v>
      </c>
      <c r="N30" s="55">
        <v>1</v>
      </c>
      <c r="O30" s="64">
        <v>3011</v>
      </c>
      <c r="P30" s="52" t="str">
        <f t="shared" si="0"/>
        <v>高等学校</v>
      </c>
      <c r="Q30" s="52">
        <f>VLOOKUP($F30,'R2生徒数'!C:D,2,0)</f>
        <v>1393</v>
      </c>
    </row>
    <row r="31" spans="1:17">
      <c r="A31" s="66">
        <v>38011</v>
      </c>
      <c r="B31" s="55" t="s">
        <v>236</v>
      </c>
      <c r="C31" s="55" t="s">
        <v>68</v>
      </c>
      <c r="D31" s="55" t="s">
        <v>237</v>
      </c>
      <c r="E31" s="55" t="s">
        <v>238</v>
      </c>
      <c r="F31" s="55" t="s">
        <v>239</v>
      </c>
      <c r="G31" s="63" t="s">
        <v>240</v>
      </c>
      <c r="H31" s="55" t="s">
        <v>241</v>
      </c>
      <c r="I31" s="55" t="s">
        <v>242</v>
      </c>
      <c r="J31" s="55" t="s">
        <v>243</v>
      </c>
      <c r="K31" s="55" t="s">
        <v>244</v>
      </c>
      <c r="L31" s="55" t="s">
        <v>245</v>
      </c>
      <c r="M31" s="55" t="s">
        <v>240</v>
      </c>
      <c r="N31" s="55">
        <v>1</v>
      </c>
      <c r="O31" s="67">
        <v>38011</v>
      </c>
      <c r="P31" s="52" t="str">
        <f t="shared" si="0"/>
        <v>高等学校</v>
      </c>
      <c r="Q31" s="52">
        <f>VLOOKUP($F31,'R2生徒数'!C:D,2,0)</f>
        <v>1929</v>
      </c>
    </row>
    <row r="32" spans="1:17">
      <c r="A32" s="55" t="s">
        <v>246</v>
      </c>
      <c r="B32" s="55" t="s">
        <v>247</v>
      </c>
      <c r="C32" s="55" t="s">
        <v>68</v>
      </c>
      <c r="D32" s="55" t="s">
        <v>237</v>
      </c>
      <c r="E32" s="55" t="s">
        <v>238</v>
      </c>
      <c r="F32" s="55" t="s">
        <v>248</v>
      </c>
      <c r="G32" s="63" t="s">
        <v>240</v>
      </c>
      <c r="H32" s="55" t="s">
        <v>241</v>
      </c>
      <c r="I32" s="55" t="s">
        <v>242</v>
      </c>
      <c r="J32" s="55" t="s">
        <v>243</v>
      </c>
      <c r="K32" s="55" t="s">
        <v>244</v>
      </c>
      <c r="L32" s="55" t="s">
        <v>245</v>
      </c>
      <c r="M32" s="55" t="s">
        <v>240</v>
      </c>
      <c r="N32" s="55">
        <v>4</v>
      </c>
      <c r="O32" s="64">
        <v>38041</v>
      </c>
      <c r="P32" s="52" t="str">
        <f t="shared" si="0"/>
        <v>中学校</v>
      </c>
      <c r="Q32" s="52">
        <f>VLOOKUP($F32,'R2生徒数'!C:D,2,0)</f>
        <v>196</v>
      </c>
    </row>
    <row r="33" spans="1:17">
      <c r="A33" s="55" t="s">
        <v>249</v>
      </c>
      <c r="B33" s="55" t="s">
        <v>250</v>
      </c>
      <c r="C33" s="55" t="s">
        <v>68</v>
      </c>
      <c r="D33" s="55" t="s">
        <v>237</v>
      </c>
      <c r="E33" s="55" t="s">
        <v>238</v>
      </c>
      <c r="F33" s="63" t="s">
        <v>251</v>
      </c>
      <c r="G33" s="63" t="s">
        <v>240</v>
      </c>
      <c r="H33" s="55" t="s">
        <v>252</v>
      </c>
      <c r="I33" s="55" t="s">
        <v>253</v>
      </c>
      <c r="J33" s="55" t="s">
        <v>243</v>
      </c>
      <c r="K33" s="55" t="s">
        <v>254</v>
      </c>
      <c r="L33" s="55" t="s">
        <v>245</v>
      </c>
      <c r="M33" s="55" t="s">
        <v>240</v>
      </c>
      <c r="N33" s="55">
        <v>6</v>
      </c>
      <c r="O33" s="64">
        <v>38061</v>
      </c>
      <c r="P33" s="52" t="str">
        <f t="shared" si="0"/>
        <v>中等教育学校（前期課程）</v>
      </c>
      <c r="Q33" s="52">
        <f>VLOOKUP($F33,'R2生徒数'!C:D,2,0)</f>
        <v>83</v>
      </c>
    </row>
    <row r="34" spans="1:17">
      <c r="A34" s="55" t="s">
        <v>255</v>
      </c>
      <c r="B34" s="55" t="s">
        <v>256</v>
      </c>
      <c r="C34" s="55" t="s">
        <v>68</v>
      </c>
      <c r="D34" s="55" t="s">
        <v>237</v>
      </c>
      <c r="E34" s="55" t="s">
        <v>238</v>
      </c>
      <c r="F34" s="68" t="s">
        <v>257</v>
      </c>
      <c r="G34" s="63" t="s">
        <v>240</v>
      </c>
      <c r="H34" s="55" t="s">
        <v>252</v>
      </c>
      <c r="I34" s="55" t="s">
        <v>253</v>
      </c>
      <c r="J34" s="55" t="s">
        <v>243</v>
      </c>
      <c r="K34" s="55" t="s">
        <v>254</v>
      </c>
      <c r="L34" s="55" t="s">
        <v>245</v>
      </c>
      <c r="M34" s="55" t="s">
        <v>240</v>
      </c>
      <c r="N34" s="55">
        <v>7</v>
      </c>
      <c r="O34" s="64">
        <v>38071</v>
      </c>
      <c r="P34" s="52" t="str">
        <f t="shared" si="0"/>
        <v>中等教育学校（後期課程）</v>
      </c>
      <c r="Q34" s="52">
        <f>VLOOKUP($F34,'R2生徒数'!C:D,2,0)</f>
        <v>155</v>
      </c>
    </row>
    <row r="35" spans="1:17">
      <c r="A35" s="55" t="s">
        <v>258</v>
      </c>
      <c r="B35" s="55" t="s">
        <v>259</v>
      </c>
      <c r="C35" s="55" t="s">
        <v>68</v>
      </c>
      <c r="D35" s="55" t="s">
        <v>260</v>
      </c>
      <c r="E35" s="65" t="s">
        <v>261</v>
      </c>
      <c r="F35" s="55" t="s">
        <v>262</v>
      </c>
      <c r="G35" s="63" t="s">
        <v>263</v>
      </c>
      <c r="H35" s="55" t="s">
        <v>264</v>
      </c>
      <c r="I35" s="55" t="s">
        <v>265</v>
      </c>
      <c r="J35" s="55" t="s">
        <v>266</v>
      </c>
      <c r="K35" s="55" t="s">
        <v>267</v>
      </c>
      <c r="L35" s="55" t="s">
        <v>268</v>
      </c>
      <c r="M35" s="55" t="s">
        <v>269</v>
      </c>
      <c r="N35" s="55">
        <v>1</v>
      </c>
      <c r="O35" s="64">
        <v>53011</v>
      </c>
      <c r="P35" s="52" t="str">
        <f t="shared" si="0"/>
        <v>高等学校</v>
      </c>
      <c r="Q35" s="52">
        <f>VLOOKUP($F35,'R2生徒数'!C:D,2,0)</f>
        <v>1028</v>
      </c>
    </row>
    <row r="36" spans="1:17">
      <c r="A36" s="55" t="s">
        <v>270</v>
      </c>
      <c r="B36" s="55" t="s">
        <v>271</v>
      </c>
      <c r="C36" s="55" t="s">
        <v>68</v>
      </c>
      <c r="D36" s="55" t="s">
        <v>272</v>
      </c>
      <c r="E36" s="65" t="s">
        <v>273</v>
      </c>
      <c r="F36" s="55" t="s">
        <v>274</v>
      </c>
      <c r="G36" s="63" t="s">
        <v>275</v>
      </c>
      <c r="H36" s="55" t="s">
        <v>276</v>
      </c>
      <c r="I36" s="55" t="s">
        <v>277</v>
      </c>
      <c r="J36" s="55" t="s">
        <v>278</v>
      </c>
      <c r="K36" s="55" t="s">
        <v>279</v>
      </c>
      <c r="L36" s="55" t="s">
        <v>280</v>
      </c>
      <c r="M36" s="55" t="s">
        <v>281</v>
      </c>
      <c r="N36" s="55">
        <v>1</v>
      </c>
      <c r="O36" s="64">
        <v>25011</v>
      </c>
      <c r="P36" s="52" t="str">
        <f t="shared" si="0"/>
        <v>高等学校</v>
      </c>
      <c r="Q36" s="52">
        <f>VLOOKUP($F36,'R2生徒数'!C:D,2,0)</f>
        <v>688</v>
      </c>
    </row>
    <row r="37" spans="1:17">
      <c r="A37" s="55" t="s">
        <v>282</v>
      </c>
      <c r="B37" s="55" t="s">
        <v>283</v>
      </c>
      <c r="C37" s="55" t="s">
        <v>68</v>
      </c>
      <c r="D37" s="55" t="s">
        <v>272</v>
      </c>
      <c r="E37" s="65" t="s">
        <v>273</v>
      </c>
      <c r="F37" s="55" t="s">
        <v>284</v>
      </c>
      <c r="G37" s="63" t="s">
        <v>275</v>
      </c>
      <c r="H37" s="55" t="s">
        <v>285</v>
      </c>
      <c r="I37" s="55" t="s">
        <v>286</v>
      </c>
      <c r="J37" s="55" t="s">
        <v>278</v>
      </c>
      <c r="K37" s="55" t="s">
        <v>279</v>
      </c>
      <c r="L37" s="55" t="s">
        <v>280</v>
      </c>
      <c r="M37" s="55" t="s">
        <v>281</v>
      </c>
      <c r="N37" s="55">
        <v>4</v>
      </c>
      <c r="O37" s="64">
        <v>25041</v>
      </c>
      <c r="P37" s="52" t="str">
        <f t="shared" si="0"/>
        <v>中学校</v>
      </c>
      <c r="Q37" s="52">
        <f>VLOOKUP($F37,'R2生徒数'!C:D,2,0)</f>
        <v>93</v>
      </c>
    </row>
    <row r="38" spans="1:17">
      <c r="A38" s="55" t="s">
        <v>287</v>
      </c>
      <c r="B38" s="55" t="s">
        <v>288</v>
      </c>
      <c r="C38" s="55" t="s">
        <v>68</v>
      </c>
      <c r="D38" s="55" t="s">
        <v>289</v>
      </c>
      <c r="E38" s="55" t="s">
        <v>290</v>
      </c>
      <c r="F38" s="55" t="s">
        <v>291</v>
      </c>
      <c r="G38" s="63" t="s">
        <v>292</v>
      </c>
      <c r="H38" s="55" t="s">
        <v>293</v>
      </c>
      <c r="I38" s="55" t="s">
        <v>294</v>
      </c>
      <c r="J38" s="55" t="s">
        <v>295</v>
      </c>
      <c r="K38" s="55" t="s">
        <v>296</v>
      </c>
      <c r="L38" s="55" t="s">
        <v>297</v>
      </c>
      <c r="M38" s="55" t="s">
        <v>298</v>
      </c>
      <c r="N38" s="55">
        <v>1</v>
      </c>
      <c r="O38" s="64">
        <v>54012</v>
      </c>
      <c r="P38" s="52" t="str">
        <f t="shared" si="0"/>
        <v>高等学校</v>
      </c>
      <c r="Q38" s="52">
        <f>VLOOKUP($F38,'R2生徒数'!C:D,2,0)</f>
        <v>777</v>
      </c>
    </row>
    <row r="39" spans="1:17">
      <c r="A39" s="55" t="s">
        <v>299</v>
      </c>
      <c r="B39" s="55" t="s">
        <v>300</v>
      </c>
      <c r="C39" s="55" t="s">
        <v>68</v>
      </c>
      <c r="D39" s="55" t="s">
        <v>289</v>
      </c>
      <c r="E39" s="55" t="s">
        <v>290</v>
      </c>
      <c r="F39" s="55" t="s">
        <v>301</v>
      </c>
      <c r="G39" s="63" t="s">
        <v>292</v>
      </c>
      <c r="H39" s="55" t="s">
        <v>293</v>
      </c>
      <c r="I39" s="55" t="s">
        <v>294</v>
      </c>
      <c r="J39" s="55" t="s">
        <v>295</v>
      </c>
      <c r="K39" s="55" t="s">
        <v>296</v>
      </c>
      <c r="L39" s="55" t="s">
        <v>297</v>
      </c>
      <c r="M39" s="55" t="s">
        <v>298</v>
      </c>
      <c r="N39" s="55">
        <v>4</v>
      </c>
      <c r="O39" s="64">
        <v>54042</v>
      </c>
      <c r="P39" s="52" t="str">
        <f t="shared" si="0"/>
        <v>中学校</v>
      </c>
      <c r="Q39" s="52">
        <f>VLOOKUP($F39,'R2生徒数'!C:D,2,0)</f>
        <v>237</v>
      </c>
    </row>
    <row r="40" spans="1:17">
      <c r="A40" s="55" t="s">
        <v>302</v>
      </c>
      <c r="B40" s="55" t="s">
        <v>303</v>
      </c>
      <c r="C40" s="55" t="s">
        <v>68</v>
      </c>
      <c r="D40" s="55" t="s">
        <v>289</v>
      </c>
      <c r="E40" s="55" t="s">
        <v>304</v>
      </c>
      <c r="F40" s="55" t="s">
        <v>305</v>
      </c>
      <c r="G40" s="63" t="s">
        <v>292</v>
      </c>
      <c r="H40" s="55" t="s">
        <v>306</v>
      </c>
      <c r="I40" s="55" t="s">
        <v>307</v>
      </c>
      <c r="J40" s="55" t="s">
        <v>308</v>
      </c>
      <c r="K40" s="55" t="s">
        <v>309</v>
      </c>
      <c r="L40" s="55" t="s">
        <v>297</v>
      </c>
      <c r="M40" s="55" t="s">
        <v>310</v>
      </c>
      <c r="N40" s="55">
        <v>1</v>
      </c>
      <c r="O40" s="64">
        <v>54011</v>
      </c>
      <c r="P40" s="52" t="str">
        <f t="shared" si="0"/>
        <v>高等学校</v>
      </c>
      <c r="Q40" s="52">
        <f>VLOOKUP($F40,'R2生徒数'!C:D,2,0)</f>
        <v>486</v>
      </c>
    </row>
    <row r="41" spans="1:17">
      <c r="A41" s="55" t="s">
        <v>800</v>
      </c>
      <c r="B41" s="55" t="s">
        <v>801</v>
      </c>
      <c r="C41" s="55" t="s">
        <v>68</v>
      </c>
      <c r="D41" s="55" t="s">
        <v>802</v>
      </c>
      <c r="E41" s="69" t="s">
        <v>1642</v>
      </c>
      <c r="F41" s="69" t="s">
        <v>1641</v>
      </c>
      <c r="G41" s="63" t="s">
        <v>803</v>
      </c>
      <c r="H41" s="55" t="s">
        <v>804</v>
      </c>
      <c r="I41" s="55" t="s">
        <v>805</v>
      </c>
      <c r="J41" s="55" t="s">
        <v>806</v>
      </c>
      <c r="K41" s="55" t="s">
        <v>807</v>
      </c>
      <c r="L41" s="55" t="s">
        <v>808</v>
      </c>
      <c r="M41" s="55" t="s">
        <v>809</v>
      </c>
      <c r="N41" s="55">
        <v>1</v>
      </c>
      <c r="O41" s="64">
        <v>78011</v>
      </c>
      <c r="P41" s="52" t="str">
        <f t="shared" si="0"/>
        <v>高等学校</v>
      </c>
      <c r="Q41" s="52">
        <f>VLOOKUP($F41,'R2生徒数'!C:D,2,0)</f>
        <v>71</v>
      </c>
    </row>
    <row r="42" spans="1:17">
      <c r="A42" s="55" t="s">
        <v>810</v>
      </c>
      <c r="B42" s="55" t="s">
        <v>811</v>
      </c>
      <c r="C42" s="55" t="s">
        <v>68</v>
      </c>
      <c r="D42" s="55" t="s">
        <v>802</v>
      </c>
      <c r="E42" s="69" t="s">
        <v>1642</v>
      </c>
      <c r="F42" s="65" t="s">
        <v>1639</v>
      </c>
      <c r="G42" s="63" t="s">
        <v>803</v>
      </c>
      <c r="H42" s="55" t="s">
        <v>804</v>
      </c>
      <c r="I42" s="55" t="s">
        <v>805</v>
      </c>
      <c r="J42" s="55" t="s">
        <v>806</v>
      </c>
      <c r="K42" s="55" t="s">
        <v>807</v>
      </c>
      <c r="L42" s="55" t="s">
        <v>808</v>
      </c>
      <c r="M42" s="55" t="s">
        <v>809</v>
      </c>
      <c r="N42" s="55">
        <v>4</v>
      </c>
      <c r="O42" s="64">
        <v>78041</v>
      </c>
      <c r="P42" s="52" t="str">
        <f t="shared" si="0"/>
        <v>中学校</v>
      </c>
      <c r="Q42" s="52">
        <f>VLOOKUP($F42,'R2生徒数'!C:D,2,0)</f>
        <v>52</v>
      </c>
    </row>
    <row r="43" spans="1:17">
      <c r="A43" s="55" t="s">
        <v>812</v>
      </c>
      <c r="B43" s="55" t="s">
        <v>813</v>
      </c>
      <c r="C43" s="55" t="s">
        <v>68</v>
      </c>
      <c r="D43" s="55" t="s">
        <v>802</v>
      </c>
      <c r="E43" s="69" t="s">
        <v>1642</v>
      </c>
      <c r="F43" s="65" t="s">
        <v>1640</v>
      </c>
      <c r="G43" s="63" t="s">
        <v>803</v>
      </c>
      <c r="H43" s="55" t="s">
        <v>804</v>
      </c>
      <c r="I43" s="55" t="s">
        <v>805</v>
      </c>
      <c r="J43" s="55" t="s">
        <v>806</v>
      </c>
      <c r="K43" s="55" t="s">
        <v>807</v>
      </c>
      <c r="L43" s="55" t="s">
        <v>808</v>
      </c>
      <c r="M43" s="55" t="s">
        <v>809</v>
      </c>
      <c r="N43" s="55">
        <v>5</v>
      </c>
      <c r="O43" s="64">
        <v>78051</v>
      </c>
      <c r="P43" s="52" t="str">
        <f t="shared" si="0"/>
        <v>小学校</v>
      </c>
      <c r="Q43" s="52">
        <f>VLOOKUP($F43,'R2生徒数'!C:D,2,0)</f>
        <v>94</v>
      </c>
    </row>
    <row r="44" spans="1:17">
      <c r="A44" s="55" t="s">
        <v>311</v>
      </c>
      <c r="B44" s="55" t="s">
        <v>312</v>
      </c>
      <c r="C44" s="55" t="s">
        <v>68</v>
      </c>
      <c r="D44" s="55" t="s">
        <v>313</v>
      </c>
      <c r="E44" s="55" t="s">
        <v>314</v>
      </c>
      <c r="F44" s="55" t="s">
        <v>315</v>
      </c>
      <c r="G44" s="63" t="s">
        <v>316</v>
      </c>
      <c r="H44" s="55" t="s">
        <v>317</v>
      </c>
      <c r="I44" s="55" t="s">
        <v>318</v>
      </c>
      <c r="J44" s="55" t="s">
        <v>319</v>
      </c>
      <c r="K44" s="55" t="s">
        <v>320</v>
      </c>
      <c r="L44" s="55" t="s">
        <v>321</v>
      </c>
      <c r="M44" s="55" t="s">
        <v>322</v>
      </c>
      <c r="N44" s="55">
        <v>1</v>
      </c>
      <c r="O44" s="64">
        <v>6011</v>
      </c>
      <c r="P44" s="52" t="str">
        <f t="shared" ref="P44:P75" si="1">VLOOKUP($N44,$L$2:$M$7,2,0)</f>
        <v>高等学校</v>
      </c>
      <c r="Q44" s="52">
        <f>VLOOKUP($F44,'R2生徒数'!C:D,2,0)</f>
        <v>2220</v>
      </c>
    </row>
    <row r="45" spans="1:17">
      <c r="A45" s="55" t="s">
        <v>323</v>
      </c>
      <c r="B45" s="55" t="s">
        <v>324</v>
      </c>
      <c r="C45" s="55" t="s">
        <v>68</v>
      </c>
      <c r="D45" s="55" t="s">
        <v>325</v>
      </c>
      <c r="E45" s="55" t="s">
        <v>326</v>
      </c>
      <c r="F45" s="55" t="s">
        <v>327</v>
      </c>
      <c r="G45" s="63" t="s">
        <v>328</v>
      </c>
      <c r="H45" s="55" t="s">
        <v>329</v>
      </c>
      <c r="I45" s="55" t="s">
        <v>330</v>
      </c>
      <c r="J45" s="55" t="s">
        <v>331</v>
      </c>
      <c r="K45" s="55" t="s">
        <v>332</v>
      </c>
      <c r="L45" s="55" t="s">
        <v>109</v>
      </c>
      <c r="M45" s="55" t="s">
        <v>333</v>
      </c>
      <c r="N45" s="55">
        <v>1</v>
      </c>
      <c r="O45" s="64">
        <v>49011</v>
      </c>
      <c r="P45" s="52" t="str">
        <f t="shared" si="1"/>
        <v>高等学校</v>
      </c>
      <c r="Q45" s="52">
        <f>VLOOKUP($F45,'R2生徒数'!C:D,2,0)</f>
        <v>1269</v>
      </c>
    </row>
    <row r="46" spans="1:17">
      <c r="A46" s="55" t="s">
        <v>334</v>
      </c>
      <c r="B46" s="55" t="s">
        <v>335</v>
      </c>
      <c r="C46" s="55" t="s">
        <v>68</v>
      </c>
      <c r="D46" s="55" t="s">
        <v>325</v>
      </c>
      <c r="E46" s="55" t="s">
        <v>336</v>
      </c>
      <c r="F46" s="55" t="s">
        <v>337</v>
      </c>
      <c r="G46" s="63" t="s">
        <v>328</v>
      </c>
      <c r="H46" s="55" t="s">
        <v>338</v>
      </c>
      <c r="I46" s="55" t="s">
        <v>339</v>
      </c>
      <c r="J46" s="55" t="s">
        <v>340</v>
      </c>
      <c r="K46" s="55" t="s">
        <v>341</v>
      </c>
      <c r="L46" s="55" t="s">
        <v>342</v>
      </c>
      <c r="M46" s="55" t="s">
        <v>343</v>
      </c>
      <c r="N46" s="55">
        <v>1</v>
      </c>
      <c r="O46" s="64">
        <v>49013</v>
      </c>
      <c r="P46" s="52" t="str">
        <f t="shared" si="1"/>
        <v>高等学校</v>
      </c>
      <c r="Q46" s="52">
        <f>VLOOKUP($F46,'R2生徒数'!C:D,2,0)</f>
        <v>1338</v>
      </c>
    </row>
    <row r="47" spans="1:17">
      <c r="A47" s="55" t="s">
        <v>344</v>
      </c>
      <c r="B47" s="55" t="s">
        <v>345</v>
      </c>
      <c r="C47" s="55" t="s">
        <v>68</v>
      </c>
      <c r="D47" s="55" t="s">
        <v>346</v>
      </c>
      <c r="E47" s="55" t="s">
        <v>347</v>
      </c>
      <c r="F47" s="55" t="s">
        <v>348</v>
      </c>
      <c r="G47" s="63" t="s">
        <v>349</v>
      </c>
      <c r="H47" s="55" t="s">
        <v>350</v>
      </c>
      <c r="I47" s="55" t="s">
        <v>351</v>
      </c>
      <c r="J47" s="55" t="s">
        <v>352</v>
      </c>
      <c r="K47" s="55" t="s">
        <v>353</v>
      </c>
      <c r="L47" s="55" t="s">
        <v>189</v>
      </c>
      <c r="M47" s="55" t="s">
        <v>354</v>
      </c>
      <c r="N47" s="55">
        <v>1</v>
      </c>
      <c r="O47" s="64">
        <v>10011</v>
      </c>
      <c r="P47" s="52" t="str">
        <f t="shared" si="1"/>
        <v>高等学校</v>
      </c>
      <c r="Q47" s="52">
        <f>VLOOKUP($F47,'R2生徒数'!C:D,2,0)</f>
        <v>807</v>
      </c>
    </row>
    <row r="48" spans="1:17">
      <c r="A48" s="55" t="s">
        <v>355</v>
      </c>
      <c r="B48" s="55" t="s">
        <v>356</v>
      </c>
      <c r="C48" s="55" t="s">
        <v>68</v>
      </c>
      <c r="D48" s="55" t="s">
        <v>346</v>
      </c>
      <c r="E48" s="55" t="s">
        <v>347</v>
      </c>
      <c r="F48" s="55" t="s">
        <v>357</v>
      </c>
      <c r="G48" s="63" t="s">
        <v>349</v>
      </c>
      <c r="H48" s="55" t="s">
        <v>358</v>
      </c>
      <c r="I48" s="55" t="s">
        <v>359</v>
      </c>
      <c r="J48" s="55" t="s">
        <v>352</v>
      </c>
      <c r="K48" s="55" t="s">
        <v>353</v>
      </c>
      <c r="L48" s="55" t="s">
        <v>189</v>
      </c>
      <c r="M48" s="55" t="s">
        <v>354</v>
      </c>
      <c r="N48" s="55">
        <v>4</v>
      </c>
      <c r="O48" s="64">
        <v>10041</v>
      </c>
      <c r="P48" s="52" t="str">
        <f t="shared" si="1"/>
        <v>中学校</v>
      </c>
      <c r="Q48" s="52">
        <f>VLOOKUP($F48,'R2生徒数'!C:D,2,0)</f>
        <v>511</v>
      </c>
    </row>
    <row r="49" spans="1:17">
      <c r="A49" s="55" t="s">
        <v>360</v>
      </c>
      <c r="B49" s="55" t="s">
        <v>361</v>
      </c>
      <c r="C49" s="55" t="s">
        <v>68</v>
      </c>
      <c r="D49" s="55" t="s">
        <v>362</v>
      </c>
      <c r="E49" s="55" t="s">
        <v>363</v>
      </c>
      <c r="F49" s="55" t="s">
        <v>364</v>
      </c>
      <c r="G49" s="63" t="s">
        <v>365</v>
      </c>
      <c r="H49" s="55" t="s">
        <v>366</v>
      </c>
      <c r="I49" s="55" t="s">
        <v>367</v>
      </c>
      <c r="J49" s="55" t="s">
        <v>368</v>
      </c>
      <c r="K49" s="55" t="s">
        <v>369</v>
      </c>
      <c r="L49" s="55" t="s">
        <v>321</v>
      </c>
      <c r="M49" s="55" t="s">
        <v>370</v>
      </c>
      <c r="N49" s="55">
        <v>1</v>
      </c>
      <c r="O49" s="64">
        <v>8011</v>
      </c>
      <c r="P49" s="52" t="str">
        <f t="shared" si="1"/>
        <v>高等学校</v>
      </c>
      <c r="Q49" s="52">
        <f>VLOOKUP($F49,'R2生徒数'!C:D,2,0)</f>
        <v>411</v>
      </c>
    </row>
    <row r="50" spans="1:17">
      <c r="A50" s="55" t="s">
        <v>371</v>
      </c>
      <c r="B50" s="55" t="s">
        <v>372</v>
      </c>
      <c r="C50" s="55" t="s">
        <v>68</v>
      </c>
      <c r="D50" s="55" t="s">
        <v>362</v>
      </c>
      <c r="E50" s="55" t="s">
        <v>363</v>
      </c>
      <c r="F50" s="55" t="s">
        <v>373</v>
      </c>
      <c r="G50" s="63" t="s">
        <v>365</v>
      </c>
      <c r="H50" s="55" t="s">
        <v>366</v>
      </c>
      <c r="I50" s="55" t="s">
        <v>367</v>
      </c>
      <c r="J50" s="55" t="s">
        <v>368</v>
      </c>
      <c r="K50" s="55" t="s">
        <v>369</v>
      </c>
      <c r="L50" s="55" t="s">
        <v>321</v>
      </c>
      <c r="M50" s="55" t="s">
        <v>370</v>
      </c>
      <c r="N50" s="55">
        <v>4</v>
      </c>
      <c r="O50" s="64">
        <v>8041</v>
      </c>
      <c r="P50" s="52" t="str">
        <f t="shared" si="1"/>
        <v>中学校</v>
      </c>
      <c r="Q50" s="52">
        <f>VLOOKUP($F50,'R2生徒数'!C:D,2,0)</f>
        <v>68</v>
      </c>
    </row>
    <row r="51" spans="1:17">
      <c r="A51" s="55" t="s">
        <v>374</v>
      </c>
      <c r="B51" s="55" t="s">
        <v>375</v>
      </c>
      <c r="C51" s="55" t="s">
        <v>68</v>
      </c>
      <c r="D51" s="55" t="s">
        <v>362</v>
      </c>
      <c r="E51" s="55" t="s">
        <v>363</v>
      </c>
      <c r="F51" s="55" t="s">
        <v>376</v>
      </c>
      <c r="G51" s="63" t="s">
        <v>365</v>
      </c>
      <c r="H51" s="55" t="s">
        <v>366</v>
      </c>
      <c r="I51" s="55" t="s">
        <v>367</v>
      </c>
      <c r="J51" s="55" t="s">
        <v>368</v>
      </c>
      <c r="K51" s="55" t="s">
        <v>369</v>
      </c>
      <c r="L51" s="55" t="s">
        <v>321</v>
      </c>
      <c r="M51" s="55" t="s">
        <v>370</v>
      </c>
      <c r="N51" s="55">
        <v>5</v>
      </c>
      <c r="O51" s="64">
        <v>8051</v>
      </c>
      <c r="P51" s="52" t="str">
        <f t="shared" si="1"/>
        <v>小学校</v>
      </c>
      <c r="Q51" s="52">
        <f>VLOOKUP($F51,'R2生徒数'!C:D,2,0)</f>
        <v>249</v>
      </c>
    </row>
    <row r="52" spans="1:17">
      <c r="A52" s="55" t="s">
        <v>377</v>
      </c>
      <c r="B52" s="55" t="s">
        <v>378</v>
      </c>
      <c r="C52" s="55" t="s">
        <v>68</v>
      </c>
      <c r="D52" s="55" t="s">
        <v>379</v>
      </c>
      <c r="E52" s="55" t="s">
        <v>380</v>
      </c>
      <c r="F52" s="55" t="s">
        <v>381</v>
      </c>
      <c r="G52" s="63" t="s">
        <v>382</v>
      </c>
      <c r="H52" s="55" t="s">
        <v>383</v>
      </c>
      <c r="I52" s="55" t="s">
        <v>384</v>
      </c>
      <c r="J52" s="55" t="s">
        <v>208</v>
      </c>
      <c r="K52" s="55" t="s">
        <v>385</v>
      </c>
      <c r="L52" s="55" t="s">
        <v>210</v>
      </c>
      <c r="M52" s="55" t="s">
        <v>386</v>
      </c>
      <c r="N52" s="55">
        <v>1</v>
      </c>
      <c r="O52" s="64">
        <v>11011</v>
      </c>
      <c r="P52" s="52" t="str">
        <f t="shared" si="1"/>
        <v>高等学校</v>
      </c>
      <c r="Q52" s="52">
        <f>VLOOKUP($F52,'R2生徒数'!C:D,2,0)</f>
        <v>1383</v>
      </c>
    </row>
    <row r="53" spans="1:17">
      <c r="A53" s="55" t="s">
        <v>387</v>
      </c>
      <c r="B53" s="55" t="s">
        <v>388</v>
      </c>
      <c r="C53" s="55" t="s">
        <v>68</v>
      </c>
      <c r="D53" s="55" t="s">
        <v>245</v>
      </c>
      <c r="E53" s="55" t="s">
        <v>389</v>
      </c>
      <c r="F53" s="55" t="s">
        <v>390</v>
      </c>
      <c r="G53" s="63" t="s">
        <v>391</v>
      </c>
      <c r="H53" s="55" t="s">
        <v>392</v>
      </c>
      <c r="I53" s="55" t="s">
        <v>393</v>
      </c>
      <c r="J53" s="55" t="s">
        <v>394</v>
      </c>
      <c r="K53" s="55" t="s">
        <v>395</v>
      </c>
      <c r="L53" s="55" t="s">
        <v>133</v>
      </c>
      <c r="M53" s="55" t="s">
        <v>396</v>
      </c>
      <c r="N53" s="55">
        <v>1</v>
      </c>
      <c r="O53" s="64">
        <v>12011</v>
      </c>
      <c r="P53" s="52" t="str">
        <f t="shared" si="1"/>
        <v>高等学校</v>
      </c>
      <c r="Q53" s="52">
        <f>VLOOKUP($F53,'R2生徒数'!C:D,2,0)</f>
        <v>559</v>
      </c>
    </row>
    <row r="54" spans="1:17">
      <c r="A54" s="55" t="s">
        <v>397</v>
      </c>
      <c r="B54" s="55" t="s">
        <v>398</v>
      </c>
      <c r="C54" s="55" t="s">
        <v>68</v>
      </c>
      <c r="D54" s="55" t="s">
        <v>245</v>
      </c>
      <c r="E54" s="55" t="s">
        <v>389</v>
      </c>
      <c r="F54" s="55" t="s">
        <v>399</v>
      </c>
      <c r="G54" s="63" t="s">
        <v>391</v>
      </c>
      <c r="H54" s="55" t="s">
        <v>392</v>
      </c>
      <c r="I54" s="55" t="s">
        <v>393</v>
      </c>
      <c r="J54" s="55" t="s">
        <v>394</v>
      </c>
      <c r="K54" s="55" t="s">
        <v>395</v>
      </c>
      <c r="L54" s="55" t="s">
        <v>133</v>
      </c>
      <c r="M54" s="55" t="s">
        <v>396</v>
      </c>
      <c r="N54" s="55">
        <v>4</v>
      </c>
      <c r="O54" s="64">
        <v>12041</v>
      </c>
      <c r="P54" s="52" t="str">
        <f t="shared" si="1"/>
        <v>中学校</v>
      </c>
      <c r="Q54" s="52">
        <f>VLOOKUP($F54,'R2生徒数'!C:D,2,0)</f>
        <v>581</v>
      </c>
    </row>
    <row r="55" spans="1:17">
      <c r="A55" s="55" t="s">
        <v>400</v>
      </c>
      <c r="B55" s="55" t="s">
        <v>401</v>
      </c>
      <c r="C55" s="55" t="s">
        <v>68</v>
      </c>
      <c r="D55" s="55" t="s">
        <v>402</v>
      </c>
      <c r="E55" s="55" t="s">
        <v>403</v>
      </c>
      <c r="F55" s="55" t="s">
        <v>404</v>
      </c>
      <c r="G55" s="63" t="s">
        <v>405</v>
      </c>
      <c r="H55" s="55" t="s">
        <v>406</v>
      </c>
      <c r="I55" s="55" t="s">
        <v>407</v>
      </c>
      <c r="J55" s="55" t="s">
        <v>408</v>
      </c>
      <c r="K55" s="55" t="s">
        <v>409</v>
      </c>
      <c r="L55" s="55" t="s">
        <v>410</v>
      </c>
      <c r="M55" s="55" t="s">
        <v>411</v>
      </c>
      <c r="N55" s="55">
        <v>1</v>
      </c>
      <c r="O55" s="64">
        <v>62012</v>
      </c>
      <c r="P55" s="52" t="str">
        <f t="shared" si="1"/>
        <v>高等学校</v>
      </c>
      <c r="Q55" s="52">
        <f>VLOOKUP($F55,'R2生徒数'!C:D,2,0)</f>
        <v>1012</v>
      </c>
    </row>
    <row r="56" spans="1:17">
      <c r="A56" s="55" t="s">
        <v>412</v>
      </c>
      <c r="B56" s="55" t="s">
        <v>413</v>
      </c>
      <c r="C56" s="55" t="s">
        <v>68</v>
      </c>
      <c r="D56" s="55" t="s">
        <v>402</v>
      </c>
      <c r="E56" s="55" t="s">
        <v>403</v>
      </c>
      <c r="F56" s="55" t="s">
        <v>414</v>
      </c>
      <c r="G56" s="63" t="s">
        <v>405</v>
      </c>
      <c r="H56" s="55" t="s">
        <v>406</v>
      </c>
      <c r="I56" s="55" t="s">
        <v>407</v>
      </c>
      <c r="J56" s="55" t="s">
        <v>408</v>
      </c>
      <c r="K56" s="55" t="s">
        <v>409</v>
      </c>
      <c r="L56" s="55" t="s">
        <v>410</v>
      </c>
      <c r="M56" s="55" t="s">
        <v>411</v>
      </c>
      <c r="N56" s="55">
        <v>4</v>
      </c>
      <c r="O56" s="64">
        <v>62042</v>
      </c>
      <c r="P56" s="52" t="str">
        <f t="shared" si="1"/>
        <v>中学校</v>
      </c>
      <c r="Q56" s="52">
        <f>VLOOKUP($F56,'R2生徒数'!C:D,2,0)</f>
        <v>73</v>
      </c>
    </row>
    <row r="57" spans="1:17">
      <c r="A57" s="55" t="s">
        <v>415</v>
      </c>
      <c r="B57" s="55" t="s">
        <v>416</v>
      </c>
      <c r="C57" s="55" t="s">
        <v>68</v>
      </c>
      <c r="D57" s="55" t="s">
        <v>402</v>
      </c>
      <c r="E57" s="55" t="s">
        <v>417</v>
      </c>
      <c r="F57" s="55" t="s">
        <v>418</v>
      </c>
      <c r="G57" s="63" t="s">
        <v>405</v>
      </c>
      <c r="H57" s="55" t="s">
        <v>419</v>
      </c>
      <c r="I57" s="55" t="s">
        <v>420</v>
      </c>
      <c r="J57" s="55" t="s">
        <v>421</v>
      </c>
      <c r="K57" s="55" t="s">
        <v>422</v>
      </c>
      <c r="L57" s="55" t="s">
        <v>423</v>
      </c>
      <c r="M57" s="55" t="s">
        <v>424</v>
      </c>
      <c r="N57" s="55">
        <v>4</v>
      </c>
      <c r="O57" s="64">
        <v>62041</v>
      </c>
      <c r="P57" s="52" t="str">
        <f t="shared" si="1"/>
        <v>中学校</v>
      </c>
      <c r="Q57" s="52">
        <f>VLOOKUP($F57,'R2生徒数'!C:D,2,0)</f>
        <v>95</v>
      </c>
    </row>
    <row r="58" spans="1:17">
      <c r="A58" s="55" t="s">
        <v>425</v>
      </c>
      <c r="B58" s="55" t="s">
        <v>426</v>
      </c>
      <c r="C58" s="55" t="s">
        <v>68</v>
      </c>
      <c r="D58" s="55" t="s">
        <v>402</v>
      </c>
      <c r="E58" s="55" t="s">
        <v>427</v>
      </c>
      <c r="F58" s="55" t="s">
        <v>428</v>
      </c>
      <c r="G58" s="63" t="s">
        <v>405</v>
      </c>
      <c r="H58" s="55" t="s">
        <v>429</v>
      </c>
      <c r="I58" s="55" t="s">
        <v>430</v>
      </c>
      <c r="J58" s="55" t="s">
        <v>421</v>
      </c>
      <c r="K58" s="55" t="s">
        <v>422</v>
      </c>
      <c r="L58" s="55" t="s">
        <v>423</v>
      </c>
      <c r="M58" s="55" t="s">
        <v>431</v>
      </c>
      <c r="N58" s="55">
        <v>1</v>
      </c>
      <c r="O58" s="64">
        <v>62011</v>
      </c>
      <c r="P58" s="52" t="str">
        <f t="shared" si="1"/>
        <v>高等学校</v>
      </c>
      <c r="Q58" s="52">
        <f>VLOOKUP($F58,'R2生徒数'!C:D,2,0)</f>
        <v>699</v>
      </c>
    </row>
    <row r="59" spans="1:17">
      <c r="A59" s="55" t="s">
        <v>432</v>
      </c>
      <c r="B59" s="55" t="s">
        <v>433</v>
      </c>
      <c r="C59" s="55" t="s">
        <v>68</v>
      </c>
      <c r="D59" s="55" t="s">
        <v>434</v>
      </c>
      <c r="E59" s="69" t="s">
        <v>435</v>
      </c>
      <c r="F59" s="55" t="s">
        <v>436</v>
      </c>
      <c r="G59" s="63" t="s">
        <v>437</v>
      </c>
      <c r="H59" s="55"/>
      <c r="I59" s="55"/>
      <c r="J59" s="55"/>
      <c r="K59" s="55"/>
      <c r="L59" s="55"/>
      <c r="M59" s="55" t="s">
        <v>438</v>
      </c>
      <c r="N59" s="55">
        <v>3</v>
      </c>
      <c r="O59" s="64">
        <v>90031</v>
      </c>
      <c r="P59" s="52" t="str">
        <f t="shared" si="1"/>
        <v>高等学校（通信制課程のみ）</v>
      </c>
      <c r="Q59" s="52">
        <f>VLOOKUP($F59,'R2生徒数'!C:D,2,0)</f>
        <v>70</v>
      </c>
    </row>
    <row r="60" spans="1:17">
      <c r="A60" s="55" t="s">
        <v>439</v>
      </c>
      <c r="B60" s="55" t="s">
        <v>440</v>
      </c>
      <c r="C60" s="55" t="s">
        <v>68</v>
      </c>
      <c r="D60" s="55" t="s">
        <v>441</v>
      </c>
      <c r="E60" s="55" t="s">
        <v>442</v>
      </c>
      <c r="F60" s="55" t="s">
        <v>443</v>
      </c>
      <c r="G60" s="63" t="s">
        <v>444</v>
      </c>
      <c r="H60" s="55" t="s">
        <v>445</v>
      </c>
      <c r="I60" s="55" t="s">
        <v>446</v>
      </c>
      <c r="J60" s="55" t="s">
        <v>447</v>
      </c>
      <c r="K60" s="55" t="s">
        <v>448</v>
      </c>
      <c r="L60" s="55" t="s">
        <v>297</v>
      </c>
      <c r="M60" s="55" t="s">
        <v>449</v>
      </c>
      <c r="N60" s="55">
        <v>1</v>
      </c>
      <c r="O60" s="64">
        <v>14011</v>
      </c>
      <c r="P60" s="52" t="str">
        <f t="shared" si="1"/>
        <v>高等学校</v>
      </c>
      <c r="Q60" s="52">
        <f>VLOOKUP($F60,'R2生徒数'!C:D,2,0)</f>
        <v>1092</v>
      </c>
    </row>
    <row r="61" spans="1:17">
      <c r="A61" s="55" t="s">
        <v>450</v>
      </c>
      <c r="B61" s="55" t="s">
        <v>451</v>
      </c>
      <c r="C61" s="55" t="s">
        <v>68</v>
      </c>
      <c r="D61" s="55" t="s">
        <v>313</v>
      </c>
      <c r="E61" s="55" t="s">
        <v>452</v>
      </c>
      <c r="F61" s="55" t="s">
        <v>453</v>
      </c>
      <c r="G61" s="63" t="s">
        <v>316</v>
      </c>
      <c r="H61" s="55" t="s">
        <v>454</v>
      </c>
      <c r="I61" s="55" t="s">
        <v>455</v>
      </c>
      <c r="J61" s="55" t="s">
        <v>456</v>
      </c>
      <c r="K61" s="55" t="s">
        <v>457</v>
      </c>
      <c r="L61" s="55" t="s">
        <v>458</v>
      </c>
      <c r="M61" s="55" t="s">
        <v>459</v>
      </c>
      <c r="N61" s="55">
        <v>1</v>
      </c>
      <c r="O61" s="64">
        <v>6012</v>
      </c>
      <c r="P61" s="52" t="str">
        <f t="shared" si="1"/>
        <v>高等学校</v>
      </c>
      <c r="Q61" s="52">
        <f>VLOOKUP($F61,'R2生徒数'!C:D,2,0)</f>
        <v>1894</v>
      </c>
    </row>
    <row r="62" spans="1:17">
      <c r="A62" s="55" t="s">
        <v>460</v>
      </c>
      <c r="B62" s="55" t="s">
        <v>461</v>
      </c>
      <c r="C62" s="55" t="s">
        <v>68</v>
      </c>
      <c r="D62" s="55" t="s">
        <v>313</v>
      </c>
      <c r="E62" s="55" t="s">
        <v>452</v>
      </c>
      <c r="F62" s="55" t="s">
        <v>462</v>
      </c>
      <c r="G62" s="63" t="s">
        <v>316</v>
      </c>
      <c r="H62" s="55" t="s">
        <v>454</v>
      </c>
      <c r="I62" s="55" t="s">
        <v>455</v>
      </c>
      <c r="J62" s="55" t="s">
        <v>456</v>
      </c>
      <c r="K62" s="55" t="s">
        <v>457</v>
      </c>
      <c r="L62" s="55" t="s">
        <v>458</v>
      </c>
      <c r="M62" s="55" t="s">
        <v>459</v>
      </c>
      <c r="N62" s="55">
        <v>4</v>
      </c>
      <c r="O62" s="64">
        <v>6042</v>
      </c>
      <c r="P62" s="52" t="str">
        <f t="shared" si="1"/>
        <v>中学校</v>
      </c>
      <c r="Q62" s="52">
        <f>VLOOKUP($F62,'R2生徒数'!C:D,2,0)</f>
        <v>781</v>
      </c>
    </row>
    <row r="63" spans="1:17">
      <c r="A63" s="55" t="s">
        <v>463</v>
      </c>
      <c r="B63" s="55" t="s">
        <v>464</v>
      </c>
      <c r="C63" s="55" t="s">
        <v>68</v>
      </c>
      <c r="D63" s="55" t="s">
        <v>465</v>
      </c>
      <c r="E63" s="69" t="s">
        <v>466</v>
      </c>
      <c r="F63" s="55" t="s">
        <v>467</v>
      </c>
      <c r="G63" s="63" t="s">
        <v>468</v>
      </c>
      <c r="H63" s="55" t="s">
        <v>469</v>
      </c>
      <c r="I63" s="55" t="s">
        <v>470</v>
      </c>
      <c r="J63" s="55" t="s">
        <v>471</v>
      </c>
      <c r="K63" s="55" t="s">
        <v>472</v>
      </c>
      <c r="L63" s="55" t="s">
        <v>133</v>
      </c>
      <c r="M63" s="55" t="s">
        <v>473</v>
      </c>
      <c r="N63" s="55">
        <v>1</v>
      </c>
      <c r="O63" s="64">
        <v>9011</v>
      </c>
      <c r="P63" s="52" t="str">
        <f t="shared" si="1"/>
        <v>高等学校</v>
      </c>
      <c r="Q63" s="52">
        <f>VLOOKUP($F63,'R2生徒数'!C:D,2,0)</f>
        <v>1295</v>
      </c>
    </row>
    <row r="64" spans="1:17">
      <c r="A64" s="55" t="s">
        <v>474</v>
      </c>
      <c r="B64" s="55" t="s">
        <v>475</v>
      </c>
      <c r="C64" s="55" t="s">
        <v>68</v>
      </c>
      <c r="D64" s="55" t="s">
        <v>325</v>
      </c>
      <c r="E64" s="65" t="s">
        <v>476</v>
      </c>
      <c r="F64" s="55" t="s">
        <v>477</v>
      </c>
      <c r="G64" s="63" t="s">
        <v>328</v>
      </c>
      <c r="H64" s="55" t="s">
        <v>478</v>
      </c>
      <c r="I64" s="55" t="s">
        <v>479</v>
      </c>
      <c r="J64" s="55" t="s">
        <v>480</v>
      </c>
      <c r="K64" s="55" t="s">
        <v>481</v>
      </c>
      <c r="L64" s="55" t="s">
        <v>482</v>
      </c>
      <c r="M64" s="55" t="s">
        <v>483</v>
      </c>
      <c r="N64" s="55">
        <v>1</v>
      </c>
      <c r="O64" s="64">
        <v>49012</v>
      </c>
      <c r="P64" s="52" t="str">
        <f t="shared" si="1"/>
        <v>高等学校</v>
      </c>
      <c r="Q64" s="52">
        <f>VLOOKUP($F64,'R2生徒数'!C:D,2,0)</f>
        <v>543</v>
      </c>
    </row>
    <row r="65" spans="1:17">
      <c r="A65" s="55" t="s">
        <v>484</v>
      </c>
      <c r="B65" s="55" t="s">
        <v>485</v>
      </c>
      <c r="C65" s="55" t="s">
        <v>68</v>
      </c>
      <c r="D65" s="55" t="s">
        <v>486</v>
      </c>
      <c r="E65" s="55" t="s">
        <v>487</v>
      </c>
      <c r="F65" s="55" t="s">
        <v>488</v>
      </c>
      <c r="G65" s="63" t="s">
        <v>489</v>
      </c>
      <c r="H65" s="55" t="s">
        <v>490</v>
      </c>
      <c r="I65" s="55" t="s">
        <v>491</v>
      </c>
      <c r="J65" s="55" t="s">
        <v>492</v>
      </c>
      <c r="K65" s="55" t="s">
        <v>493</v>
      </c>
      <c r="L65" s="55" t="s">
        <v>121</v>
      </c>
      <c r="M65" s="55" t="s">
        <v>494</v>
      </c>
      <c r="N65" s="55">
        <v>1</v>
      </c>
      <c r="O65" s="64">
        <v>19011</v>
      </c>
      <c r="P65" s="52" t="str">
        <f t="shared" si="1"/>
        <v>高等学校</v>
      </c>
      <c r="Q65" s="52">
        <f>VLOOKUP($F65,'R2生徒数'!C:D,2,0)</f>
        <v>645</v>
      </c>
    </row>
    <row r="66" spans="1:17">
      <c r="A66" s="55" t="s">
        <v>495</v>
      </c>
      <c r="B66" s="55" t="s">
        <v>496</v>
      </c>
      <c r="C66" s="55" t="s">
        <v>68</v>
      </c>
      <c r="D66" s="55" t="s">
        <v>486</v>
      </c>
      <c r="E66" s="55" t="s">
        <v>487</v>
      </c>
      <c r="F66" s="55" t="s">
        <v>497</v>
      </c>
      <c r="G66" s="63" t="s">
        <v>489</v>
      </c>
      <c r="H66" s="55" t="s">
        <v>498</v>
      </c>
      <c r="I66" s="55" t="s">
        <v>491</v>
      </c>
      <c r="J66" s="55" t="s">
        <v>492</v>
      </c>
      <c r="K66" s="55" t="s">
        <v>493</v>
      </c>
      <c r="L66" s="55" t="s">
        <v>121</v>
      </c>
      <c r="M66" s="55" t="s">
        <v>494</v>
      </c>
      <c r="N66" s="55">
        <v>4</v>
      </c>
      <c r="O66" s="64">
        <v>19041</v>
      </c>
      <c r="P66" s="52" t="str">
        <f t="shared" si="1"/>
        <v>中学校</v>
      </c>
      <c r="Q66" s="52">
        <f>VLOOKUP($F66,'R2生徒数'!C:D,2,0)</f>
        <v>593</v>
      </c>
    </row>
    <row r="67" spans="1:17">
      <c r="A67" s="55" t="s">
        <v>499</v>
      </c>
      <c r="B67" s="55" t="s">
        <v>500</v>
      </c>
      <c r="C67" s="55" t="s">
        <v>68</v>
      </c>
      <c r="D67" s="55" t="s">
        <v>501</v>
      </c>
      <c r="E67" s="55" t="s">
        <v>502</v>
      </c>
      <c r="F67" s="55" t="s">
        <v>503</v>
      </c>
      <c r="G67" s="63" t="s">
        <v>504</v>
      </c>
      <c r="H67" s="55" t="s">
        <v>505</v>
      </c>
      <c r="I67" s="55" t="s">
        <v>506</v>
      </c>
      <c r="J67" s="55" t="s">
        <v>507</v>
      </c>
      <c r="K67" s="55" t="s">
        <v>508</v>
      </c>
      <c r="L67" s="55" t="s">
        <v>321</v>
      </c>
      <c r="M67" s="55" t="s">
        <v>509</v>
      </c>
      <c r="N67" s="55">
        <v>1</v>
      </c>
      <c r="O67" s="64">
        <v>17011</v>
      </c>
      <c r="P67" s="52" t="str">
        <f t="shared" si="1"/>
        <v>高等学校</v>
      </c>
      <c r="Q67" s="52">
        <f>VLOOKUP($F67,'R2生徒数'!C:D,2,0)</f>
        <v>828</v>
      </c>
    </row>
    <row r="68" spans="1:17">
      <c r="A68" s="55" t="s">
        <v>510</v>
      </c>
      <c r="B68" s="55" t="s">
        <v>511</v>
      </c>
      <c r="C68" s="55" t="s">
        <v>68</v>
      </c>
      <c r="D68" s="55" t="s">
        <v>501</v>
      </c>
      <c r="E68" s="55" t="s">
        <v>502</v>
      </c>
      <c r="F68" s="55" t="s">
        <v>512</v>
      </c>
      <c r="G68" s="63" t="s">
        <v>504</v>
      </c>
      <c r="H68" s="55" t="s">
        <v>505</v>
      </c>
      <c r="I68" s="55" t="s">
        <v>506</v>
      </c>
      <c r="J68" s="55" t="s">
        <v>507</v>
      </c>
      <c r="K68" s="55" t="s">
        <v>508</v>
      </c>
      <c r="L68" s="55" t="s">
        <v>321</v>
      </c>
      <c r="M68" s="55" t="s">
        <v>509</v>
      </c>
      <c r="N68" s="55">
        <v>4</v>
      </c>
      <c r="O68" s="64">
        <v>17041</v>
      </c>
      <c r="P68" s="52" t="str">
        <f t="shared" si="1"/>
        <v>中学校</v>
      </c>
      <c r="Q68" s="52">
        <f>VLOOKUP($F68,'R2生徒数'!C:D,2,0)</f>
        <v>714</v>
      </c>
    </row>
    <row r="69" spans="1:17">
      <c r="A69" s="55" t="s">
        <v>513</v>
      </c>
      <c r="B69" s="55" t="s">
        <v>514</v>
      </c>
      <c r="C69" s="55" t="s">
        <v>68</v>
      </c>
      <c r="D69" s="55" t="s">
        <v>515</v>
      </c>
      <c r="E69" s="55" t="s">
        <v>516</v>
      </c>
      <c r="F69" s="70" t="s">
        <v>517</v>
      </c>
      <c r="G69" s="63" t="s">
        <v>518</v>
      </c>
      <c r="H69" s="55" t="s">
        <v>519</v>
      </c>
      <c r="I69" s="55" t="s">
        <v>520</v>
      </c>
      <c r="J69" s="55" t="s">
        <v>521</v>
      </c>
      <c r="K69" s="55" t="s">
        <v>522</v>
      </c>
      <c r="L69" s="55" t="s">
        <v>342</v>
      </c>
      <c r="M69" s="70" t="s">
        <v>523</v>
      </c>
      <c r="N69" s="55">
        <v>1</v>
      </c>
      <c r="O69" s="64">
        <v>1011</v>
      </c>
      <c r="P69" s="52" t="str">
        <f t="shared" si="1"/>
        <v>高等学校</v>
      </c>
      <c r="Q69" s="52">
        <f>VLOOKUP($F69,'R2生徒数'!C:D,2,0)</f>
        <v>756</v>
      </c>
    </row>
    <row r="70" spans="1:17">
      <c r="A70" s="55" t="s">
        <v>524</v>
      </c>
      <c r="B70" s="55" t="s">
        <v>525</v>
      </c>
      <c r="C70" s="55" t="s">
        <v>68</v>
      </c>
      <c r="D70" s="55" t="s">
        <v>526</v>
      </c>
      <c r="E70" s="55" t="s">
        <v>527</v>
      </c>
      <c r="F70" s="55" t="s">
        <v>528</v>
      </c>
      <c r="G70" s="63" t="s">
        <v>529</v>
      </c>
      <c r="H70" s="55" t="s">
        <v>530</v>
      </c>
      <c r="I70" s="55" t="s">
        <v>531</v>
      </c>
      <c r="J70" s="55" t="s">
        <v>532</v>
      </c>
      <c r="K70" s="55" t="s">
        <v>533</v>
      </c>
      <c r="L70" s="55" t="s">
        <v>177</v>
      </c>
      <c r="M70" s="55" t="s">
        <v>534</v>
      </c>
      <c r="N70" s="55">
        <v>1</v>
      </c>
      <c r="O70" s="64">
        <v>21011</v>
      </c>
      <c r="P70" s="52" t="str">
        <f t="shared" si="1"/>
        <v>高等学校</v>
      </c>
      <c r="Q70" s="52">
        <f>VLOOKUP($F70,'R2生徒数'!C:D,2,0)</f>
        <v>1488</v>
      </c>
    </row>
    <row r="71" spans="1:17">
      <c r="A71" s="55" t="s">
        <v>535</v>
      </c>
      <c r="B71" s="55" t="s">
        <v>536</v>
      </c>
      <c r="C71" s="55" t="s">
        <v>68</v>
      </c>
      <c r="D71" s="55" t="s">
        <v>526</v>
      </c>
      <c r="E71" s="55" t="s">
        <v>527</v>
      </c>
      <c r="F71" s="55" t="s">
        <v>537</v>
      </c>
      <c r="G71" s="63" t="s">
        <v>529</v>
      </c>
      <c r="H71" s="55" t="s">
        <v>530</v>
      </c>
      <c r="I71" s="55" t="s">
        <v>531</v>
      </c>
      <c r="J71" s="55" t="s">
        <v>532</v>
      </c>
      <c r="K71" s="55" t="s">
        <v>533</v>
      </c>
      <c r="L71" s="55" t="s">
        <v>177</v>
      </c>
      <c r="M71" s="55" t="s">
        <v>534</v>
      </c>
      <c r="N71" s="55">
        <v>4</v>
      </c>
      <c r="O71" s="64">
        <v>21041</v>
      </c>
      <c r="P71" s="52" t="str">
        <f t="shared" si="1"/>
        <v>中学校</v>
      </c>
      <c r="Q71" s="52">
        <f>VLOOKUP($F71,'R2生徒数'!C:D,2,0)</f>
        <v>377</v>
      </c>
    </row>
    <row r="72" spans="1:17">
      <c r="A72" s="55" t="s">
        <v>538</v>
      </c>
      <c r="B72" s="55" t="s">
        <v>539</v>
      </c>
      <c r="C72" s="55" t="s">
        <v>68</v>
      </c>
      <c r="D72" s="55" t="s">
        <v>540</v>
      </c>
      <c r="E72" s="55" t="s">
        <v>541</v>
      </c>
      <c r="F72" s="55" t="s">
        <v>542</v>
      </c>
      <c r="G72" s="63" t="s">
        <v>543</v>
      </c>
      <c r="H72" s="55" t="s">
        <v>544</v>
      </c>
      <c r="I72" s="55" t="s">
        <v>545</v>
      </c>
      <c r="J72" s="55" t="s">
        <v>546</v>
      </c>
      <c r="K72" s="55" t="s">
        <v>547</v>
      </c>
      <c r="L72" s="55" t="s">
        <v>548</v>
      </c>
      <c r="M72" s="55" t="s">
        <v>549</v>
      </c>
      <c r="N72" s="55">
        <v>1</v>
      </c>
      <c r="O72" s="64">
        <v>47011</v>
      </c>
      <c r="P72" s="52" t="str">
        <f t="shared" si="1"/>
        <v>高等学校</v>
      </c>
      <c r="Q72" s="52">
        <f>VLOOKUP($F72,'R2生徒数'!C:D,2,0)</f>
        <v>1050</v>
      </c>
    </row>
    <row r="73" spans="1:17">
      <c r="A73" s="55" t="s">
        <v>550</v>
      </c>
      <c r="B73" s="55" t="s">
        <v>551</v>
      </c>
      <c r="C73" s="55" t="s">
        <v>68</v>
      </c>
      <c r="D73" s="55" t="s">
        <v>540</v>
      </c>
      <c r="E73" s="55" t="s">
        <v>541</v>
      </c>
      <c r="F73" s="55" t="s">
        <v>552</v>
      </c>
      <c r="G73" s="63" t="s">
        <v>543</v>
      </c>
      <c r="H73" s="55" t="s">
        <v>544</v>
      </c>
      <c r="I73" s="55" t="s">
        <v>545</v>
      </c>
      <c r="J73" s="55" t="s">
        <v>546</v>
      </c>
      <c r="K73" s="55" t="s">
        <v>547</v>
      </c>
      <c r="L73" s="55" t="s">
        <v>548</v>
      </c>
      <c r="M73" s="55" t="s">
        <v>549</v>
      </c>
      <c r="N73" s="55">
        <v>4</v>
      </c>
      <c r="O73" s="64">
        <v>47041</v>
      </c>
      <c r="P73" s="52" t="str">
        <f t="shared" si="1"/>
        <v>中学校</v>
      </c>
      <c r="Q73" s="52">
        <f>VLOOKUP($F73,'R2生徒数'!C:D,2,0)</f>
        <v>630</v>
      </c>
    </row>
    <row r="74" spans="1:17">
      <c r="A74" s="55" t="s">
        <v>553</v>
      </c>
      <c r="B74" s="55" t="s">
        <v>554</v>
      </c>
      <c r="C74" s="55" t="s">
        <v>68</v>
      </c>
      <c r="D74" s="55" t="s">
        <v>540</v>
      </c>
      <c r="E74" s="55" t="s">
        <v>541</v>
      </c>
      <c r="F74" s="55" t="s">
        <v>555</v>
      </c>
      <c r="G74" s="63" t="s">
        <v>543</v>
      </c>
      <c r="H74" s="55" t="s">
        <v>556</v>
      </c>
      <c r="I74" s="55" t="s">
        <v>557</v>
      </c>
      <c r="J74" s="55" t="s">
        <v>558</v>
      </c>
      <c r="K74" s="55" t="s">
        <v>559</v>
      </c>
      <c r="L74" s="55" t="s">
        <v>526</v>
      </c>
      <c r="M74" s="55" t="s">
        <v>549</v>
      </c>
      <c r="N74" s="55">
        <v>5</v>
      </c>
      <c r="O74" s="64">
        <v>47051</v>
      </c>
      <c r="P74" s="52" t="str">
        <f t="shared" si="1"/>
        <v>小学校</v>
      </c>
      <c r="Q74" s="52">
        <f>VLOOKUP($F74,'R2生徒数'!C:D,2,0)</f>
        <v>572</v>
      </c>
    </row>
    <row r="75" spans="1:17">
      <c r="A75" s="55" t="s">
        <v>560</v>
      </c>
      <c r="B75" s="55" t="s">
        <v>561</v>
      </c>
      <c r="C75" s="55" t="s">
        <v>68</v>
      </c>
      <c r="D75" s="55" t="s">
        <v>88</v>
      </c>
      <c r="E75" s="55" t="s">
        <v>562</v>
      </c>
      <c r="F75" s="55" t="s">
        <v>563</v>
      </c>
      <c r="G75" s="63" t="s">
        <v>564</v>
      </c>
      <c r="H75" s="55" t="s">
        <v>565</v>
      </c>
      <c r="I75" s="55" t="s">
        <v>566</v>
      </c>
      <c r="J75" s="55" t="s">
        <v>567</v>
      </c>
      <c r="K75" s="55" t="s">
        <v>568</v>
      </c>
      <c r="L75" s="55" t="s">
        <v>410</v>
      </c>
      <c r="M75" s="55" t="s">
        <v>569</v>
      </c>
      <c r="N75" s="55">
        <v>1</v>
      </c>
      <c r="O75" s="64">
        <v>22013</v>
      </c>
      <c r="P75" s="52" t="str">
        <f t="shared" si="1"/>
        <v>高等学校</v>
      </c>
      <c r="Q75" s="52">
        <f>VLOOKUP($F75,'R2生徒数'!C:D,2,0)</f>
        <v>425</v>
      </c>
    </row>
    <row r="76" spans="1:17">
      <c r="A76" s="55" t="s">
        <v>570</v>
      </c>
      <c r="B76" s="55" t="s">
        <v>571</v>
      </c>
      <c r="C76" s="55" t="s">
        <v>68</v>
      </c>
      <c r="D76" s="55" t="s">
        <v>88</v>
      </c>
      <c r="E76" s="65" t="s">
        <v>572</v>
      </c>
      <c r="F76" s="55" t="s">
        <v>573</v>
      </c>
      <c r="G76" s="63" t="s">
        <v>564</v>
      </c>
      <c r="H76" s="55" t="s">
        <v>574</v>
      </c>
      <c r="I76" s="55"/>
      <c r="J76" s="55" t="s">
        <v>567</v>
      </c>
      <c r="K76" s="55" t="s">
        <v>568</v>
      </c>
      <c r="L76" s="55" t="s">
        <v>410</v>
      </c>
      <c r="M76" s="55" t="s">
        <v>575</v>
      </c>
      <c r="N76" s="55">
        <v>5</v>
      </c>
      <c r="O76" s="64">
        <v>22053</v>
      </c>
      <c r="P76" s="52" t="str">
        <f t="shared" ref="P76:P107" si="2">VLOOKUP($N76,$L$2:$M$7,2,0)</f>
        <v>小学校</v>
      </c>
      <c r="Q76" s="52">
        <f>VLOOKUP($F76,'R2生徒数'!C:D,2,0)</f>
        <v>362</v>
      </c>
    </row>
    <row r="77" spans="1:17">
      <c r="A77" s="55" t="s">
        <v>576</v>
      </c>
      <c r="B77" s="55" t="s">
        <v>577</v>
      </c>
      <c r="C77" s="55" t="s">
        <v>68</v>
      </c>
      <c r="D77" s="55" t="s">
        <v>88</v>
      </c>
      <c r="E77" s="55" t="s">
        <v>578</v>
      </c>
      <c r="F77" s="55" t="s">
        <v>579</v>
      </c>
      <c r="G77" s="63" t="s">
        <v>564</v>
      </c>
      <c r="H77" s="55" t="s">
        <v>580</v>
      </c>
      <c r="I77" s="55" t="s">
        <v>581</v>
      </c>
      <c r="J77" s="55" t="s">
        <v>582</v>
      </c>
      <c r="K77" s="55" t="s">
        <v>583</v>
      </c>
      <c r="L77" s="55" t="s">
        <v>234</v>
      </c>
      <c r="M77" s="55" t="s">
        <v>584</v>
      </c>
      <c r="N77" s="55">
        <v>1</v>
      </c>
      <c r="O77" s="64">
        <v>22011</v>
      </c>
      <c r="P77" s="52" t="str">
        <f t="shared" si="2"/>
        <v>高等学校</v>
      </c>
      <c r="Q77" s="52">
        <f>VLOOKUP($F77,'R2生徒数'!C:D,2,0)</f>
        <v>1192</v>
      </c>
    </row>
    <row r="78" spans="1:17">
      <c r="A78" s="55" t="s">
        <v>585</v>
      </c>
      <c r="B78" s="55" t="s">
        <v>586</v>
      </c>
      <c r="C78" s="55" t="s">
        <v>68</v>
      </c>
      <c r="D78" s="55" t="s">
        <v>88</v>
      </c>
      <c r="E78" s="55" t="s">
        <v>578</v>
      </c>
      <c r="F78" s="55" t="s">
        <v>587</v>
      </c>
      <c r="G78" s="63" t="s">
        <v>564</v>
      </c>
      <c r="H78" s="55" t="s">
        <v>588</v>
      </c>
      <c r="I78" s="55" t="s">
        <v>589</v>
      </c>
      <c r="J78" s="55" t="s">
        <v>582</v>
      </c>
      <c r="K78" s="55" t="s">
        <v>583</v>
      </c>
      <c r="L78" s="55" t="s">
        <v>234</v>
      </c>
      <c r="M78" s="55" t="s">
        <v>584</v>
      </c>
      <c r="N78" s="55">
        <v>4</v>
      </c>
      <c r="O78" s="64">
        <v>22041</v>
      </c>
      <c r="P78" s="52" t="str">
        <f t="shared" si="2"/>
        <v>中学校</v>
      </c>
      <c r="Q78" s="52">
        <f>VLOOKUP($F78,'R2生徒数'!C:D,2,0)</f>
        <v>703</v>
      </c>
    </row>
    <row r="79" spans="1:17">
      <c r="A79" s="55" t="s">
        <v>590</v>
      </c>
      <c r="B79" s="55" t="s">
        <v>591</v>
      </c>
      <c r="C79" s="55" t="s">
        <v>68</v>
      </c>
      <c r="D79" s="55" t="s">
        <v>88</v>
      </c>
      <c r="E79" s="69" t="s">
        <v>592</v>
      </c>
      <c r="F79" s="55" t="s">
        <v>593</v>
      </c>
      <c r="G79" s="63" t="s">
        <v>564</v>
      </c>
      <c r="H79" s="55" t="s">
        <v>594</v>
      </c>
      <c r="I79" s="55" t="s">
        <v>595</v>
      </c>
      <c r="J79" s="55" t="s">
        <v>567</v>
      </c>
      <c r="K79" s="55" t="s">
        <v>568</v>
      </c>
      <c r="L79" s="55" t="s">
        <v>410</v>
      </c>
      <c r="M79" s="55" t="s">
        <v>596</v>
      </c>
      <c r="N79" s="55">
        <v>4</v>
      </c>
      <c r="O79" s="64">
        <v>22043</v>
      </c>
      <c r="P79" s="52" t="str">
        <f t="shared" si="2"/>
        <v>中学校</v>
      </c>
      <c r="Q79" s="52">
        <f>VLOOKUP($F79,'R2生徒数'!C:D,2,0)</f>
        <v>360</v>
      </c>
    </row>
    <row r="80" spans="1:17">
      <c r="A80" s="55" t="s">
        <v>597</v>
      </c>
      <c r="B80" s="55" t="s">
        <v>598</v>
      </c>
      <c r="C80" s="55" t="s">
        <v>68</v>
      </c>
      <c r="D80" s="55" t="s">
        <v>88</v>
      </c>
      <c r="E80" s="55" t="s">
        <v>599</v>
      </c>
      <c r="F80" s="55" t="s">
        <v>600</v>
      </c>
      <c r="G80" s="63" t="s">
        <v>564</v>
      </c>
      <c r="H80" s="55" t="s">
        <v>601</v>
      </c>
      <c r="I80" s="55" t="s">
        <v>602</v>
      </c>
      <c r="J80" s="55" t="s">
        <v>603</v>
      </c>
      <c r="K80" s="55" t="s">
        <v>604</v>
      </c>
      <c r="L80" s="55" t="s">
        <v>210</v>
      </c>
      <c r="M80" s="55" t="s">
        <v>605</v>
      </c>
      <c r="N80" s="55">
        <v>1</v>
      </c>
      <c r="O80" s="64">
        <v>22012</v>
      </c>
      <c r="P80" s="52" t="str">
        <f t="shared" si="2"/>
        <v>高等学校</v>
      </c>
      <c r="Q80" s="52">
        <f>VLOOKUP($F80,'R2生徒数'!C:D,2,0)</f>
        <v>1201</v>
      </c>
    </row>
    <row r="81" spans="1:17">
      <c r="A81" s="55" t="s">
        <v>606</v>
      </c>
      <c r="B81" s="55" t="s">
        <v>607</v>
      </c>
      <c r="C81" s="55" t="s">
        <v>68</v>
      </c>
      <c r="D81" s="55" t="s">
        <v>88</v>
      </c>
      <c r="E81" s="55" t="s">
        <v>599</v>
      </c>
      <c r="F81" s="55" t="s">
        <v>608</v>
      </c>
      <c r="G81" s="63" t="s">
        <v>564</v>
      </c>
      <c r="H81" s="55" t="s">
        <v>601</v>
      </c>
      <c r="I81" s="55" t="s">
        <v>602</v>
      </c>
      <c r="J81" s="55" t="s">
        <v>603</v>
      </c>
      <c r="K81" s="55" t="s">
        <v>604</v>
      </c>
      <c r="L81" s="55" t="s">
        <v>210</v>
      </c>
      <c r="M81" s="55" t="s">
        <v>605</v>
      </c>
      <c r="N81" s="55">
        <v>4</v>
      </c>
      <c r="O81" s="64">
        <v>22042</v>
      </c>
      <c r="P81" s="52" t="str">
        <f t="shared" si="2"/>
        <v>中学校</v>
      </c>
      <c r="Q81" s="52">
        <f>VLOOKUP($F81,'R2生徒数'!C:D,2,0)</f>
        <v>342</v>
      </c>
    </row>
    <row r="82" spans="1:17">
      <c r="A82" s="55" t="s">
        <v>609</v>
      </c>
      <c r="B82" s="55" t="s">
        <v>610</v>
      </c>
      <c r="C82" s="55" t="s">
        <v>68</v>
      </c>
      <c r="D82" s="55" t="s">
        <v>611</v>
      </c>
      <c r="E82" s="55" t="s">
        <v>612</v>
      </c>
      <c r="F82" s="55" t="s">
        <v>613</v>
      </c>
      <c r="G82" s="63" t="s">
        <v>614</v>
      </c>
      <c r="H82" s="55" t="s">
        <v>615</v>
      </c>
      <c r="I82" s="55" t="s">
        <v>616</v>
      </c>
      <c r="J82" s="55" t="s">
        <v>617</v>
      </c>
      <c r="K82" s="55" t="s">
        <v>618</v>
      </c>
      <c r="L82" s="55" t="s">
        <v>619</v>
      </c>
      <c r="M82" s="55" t="s">
        <v>620</v>
      </c>
      <c r="N82" s="55">
        <v>1</v>
      </c>
      <c r="O82" s="64">
        <v>50011</v>
      </c>
      <c r="P82" s="52" t="str">
        <f t="shared" si="2"/>
        <v>高等学校</v>
      </c>
      <c r="Q82" s="52">
        <f>VLOOKUP($F82,'R2生徒数'!C:D,2,0)</f>
        <v>1127</v>
      </c>
    </row>
    <row r="83" spans="1:17">
      <c r="A83" s="55" t="s">
        <v>621</v>
      </c>
      <c r="B83" s="55" t="s">
        <v>622</v>
      </c>
      <c r="C83" s="55" t="s">
        <v>68</v>
      </c>
      <c r="D83" s="55" t="s">
        <v>623</v>
      </c>
      <c r="E83" s="69" t="s">
        <v>624</v>
      </c>
      <c r="F83" s="55" t="s">
        <v>625</v>
      </c>
      <c r="G83" s="63" t="s">
        <v>626</v>
      </c>
      <c r="H83" s="55" t="s">
        <v>627</v>
      </c>
      <c r="I83" s="55" t="s">
        <v>628</v>
      </c>
      <c r="J83" s="55" t="s">
        <v>629</v>
      </c>
      <c r="K83" s="55" t="s">
        <v>630</v>
      </c>
      <c r="L83" s="55" t="s">
        <v>88</v>
      </c>
      <c r="M83" s="55" t="s">
        <v>631</v>
      </c>
      <c r="N83" s="55">
        <v>1</v>
      </c>
      <c r="O83" s="64">
        <v>79011</v>
      </c>
      <c r="P83" s="52" t="str">
        <f t="shared" si="2"/>
        <v>高等学校</v>
      </c>
      <c r="Q83" s="52">
        <f>VLOOKUP($F83,'R2生徒数'!C:D,2,0)</f>
        <v>282</v>
      </c>
    </row>
    <row r="84" spans="1:17">
      <c r="A84" s="55" t="s">
        <v>632</v>
      </c>
      <c r="B84" s="55" t="s">
        <v>633</v>
      </c>
      <c r="C84" s="55" t="s">
        <v>68</v>
      </c>
      <c r="D84" s="55" t="s">
        <v>623</v>
      </c>
      <c r="E84" s="69" t="s">
        <v>624</v>
      </c>
      <c r="F84" s="55" t="s">
        <v>634</v>
      </c>
      <c r="G84" s="63" t="s">
        <v>626</v>
      </c>
      <c r="H84" s="55" t="s">
        <v>627</v>
      </c>
      <c r="I84" s="55" t="s">
        <v>628</v>
      </c>
      <c r="J84" s="55" t="s">
        <v>629</v>
      </c>
      <c r="K84" s="55" t="s">
        <v>630</v>
      </c>
      <c r="L84" s="55" t="s">
        <v>88</v>
      </c>
      <c r="M84" s="55" t="s">
        <v>631</v>
      </c>
      <c r="N84" s="55">
        <v>4</v>
      </c>
      <c r="O84" s="64">
        <v>79041</v>
      </c>
      <c r="P84" s="52" t="str">
        <f t="shared" si="2"/>
        <v>中学校</v>
      </c>
      <c r="Q84" s="52">
        <f>VLOOKUP($F84,'R2生徒数'!C:D,2,0)</f>
        <v>230</v>
      </c>
    </row>
    <row r="85" spans="1:17">
      <c r="A85" s="55" t="s">
        <v>635</v>
      </c>
      <c r="B85" s="55" t="s">
        <v>636</v>
      </c>
      <c r="C85" s="55" t="s">
        <v>68</v>
      </c>
      <c r="D85" s="55" t="s">
        <v>637</v>
      </c>
      <c r="E85" s="69" t="s">
        <v>638</v>
      </c>
      <c r="F85" s="55" t="s">
        <v>639</v>
      </c>
      <c r="G85" s="63" t="s">
        <v>640</v>
      </c>
      <c r="H85" s="55" t="s">
        <v>641</v>
      </c>
      <c r="I85" s="55" t="s">
        <v>642</v>
      </c>
      <c r="J85" s="55" t="s">
        <v>643</v>
      </c>
      <c r="K85" s="55" t="s">
        <v>644</v>
      </c>
      <c r="L85" s="55" t="s">
        <v>645</v>
      </c>
      <c r="M85" s="55" t="s">
        <v>646</v>
      </c>
      <c r="N85" s="55">
        <v>1</v>
      </c>
      <c r="O85" s="64">
        <v>44011</v>
      </c>
      <c r="P85" s="52" t="str">
        <f t="shared" si="2"/>
        <v>高等学校</v>
      </c>
      <c r="Q85" s="52">
        <f>VLOOKUP($F85,'R2生徒数'!C:D,2,0)</f>
        <v>766</v>
      </c>
    </row>
    <row r="86" spans="1:17">
      <c r="A86" s="55" t="s">
        <v>647</v>
      </c>
      <c r="B86" s="55" t="s">
        <v>648</v>
      </c>
      <c r="C86" s="55" t="s">
        <v>68</v>
      </c>
      <c r="D86" s="55" t="s">
        <v>548</v>
      </c>
      <c r="E86" s="55" t="s">
        <v>649</v>
      </c>
      <c r="F86" s="55" t="s">
        <v>650</v>
      </c>
      <c r="G86" s="63" t="s">
        <v>651</v>
      </c>
      <c r="H86" s="55" t="s">
        <v>652</v>
      </c>
      <c r="I86" s="55" t="s">
        <v>653</v>
      </c>
      <c r="J86" s="55" t="s">
        <v>107</v>
      </c>
      <c r="K86" s="55" t="s">
        <v>654</v>
      </c>
      <c r="L86" s="55" t="s">
        <v>109</v>
      </c>
      <c r="M86" s="55" t="s">
        <v>655</v>
      </c>
      <c r="N86" s="55">
        <v>1</v>
      </c>
      <c r="O86" s="64">
        <v>23011</v>
      </c>
      <c r="P86" s="52" t="str">
        <f t="shared" si="2"/>
        <v>高等学校</v>
      </c>
      <c r="Q86" s="52">
        <f>VLOOKUP($F86,'R2生徒数'!C:D,2,0)</f>
        <v>2883</v>
      </c>
    </row>
    <row r="87" spans="1:17">
      <c r="A87" s="55" t="s">
        <v>656</v>
      </c>
      <c r="B87" s="55" t="s">
        <v>657</v>
      </c>
      <c r="C87" s="55" t="s">
        <v>68</v>
      </c>
      <c r="D87" s="55" t="s">
        <v>548</v>
      </c>
      <c r="E87" s="55" t="s">
        <v>649</v>
      </c>
      <c r="F87" s="55" t="s">
        <v>658</v>
      </c>
      <c r="G87" s="63" t="s">
        <v>651</v>
      </c>
      <c r="H87" s="55" t="s">
        <v>659</v>
      </c>
      <c r="I87" s="55" t="s">
        <v>660</v>
      </c>
      <c r="J87" s="55" t="s">
        <v>107</v>
      </c>
      <c r="K87" s="55" t="s">
        <v>654</v>
      </c>
      <c r="L87" s="55" t="s">
        <v>109</v>
      </c>
      <c r="M87" s="55" t="s">
        <v>655</v>
      </c>
      <c r="N87" s="55">
        <v>4</v>
      </c>
      <c r="O87" s="64">
        <v>23041</v>
      </c>
      <c r="P87" s="52" t="str">
        <f t="shared" si="2"/>
        <v>中学校</v>
      </c>
      <c r="Q87" s="52">
        <f>VLOOKUP($F87,'R2生徒数'!C:D,2,0)</f>
        <v>862</v>
      </c>
    </row>
    <row r="88" spans="1:17">
      <c r="A88" s="55" t="s">
        <v>661</v>
      </c>
      <c r="B88" s="55" t="s">
        <v>662</v>
      </c>
      <c r="C88" s="55" t="s">
        <v>68</v>
      </c>
      <c r="D88" s="55" t="s">
        <v>663</v>
      </c>
      <c r="E88" s="55" t="s">
        <v>664</v>
      </c>
      <c r="F88" s="55" t="s">
        <v>665</v>
      </c>
      <c r="G88" s="63" t="s">
        <v>666</v>
      </c>
      <c r="H88" s="55" t="s">
        <v>667</v>
      </c>
      <c r="I88" s="55" t="s">
        <v>668</v>
      </c>
      <c r="J88" s="55" t="s">
        <v>669</v>
      </c>
      <c r="K88" s="55" t="s">
        <v>670</v>
      </c>
      <c r="L88" s="55" t="s">
        <v>671</v>
      </c>
      <c r="M88" s="55" t="s">
        <v>672</v>
      </c>
      <c r="N88" s="55">
        <v>1</v>
      </c>
      <c r="O88" s="64">
        <v>24011</v>
      </c>
      <c r="P88" s="52" t="str">
        <f t="shared" si="2"/>
        <v>高等学校</v>
      </c>
      <c r="Q88" s="52">
        <f>VLOOKUP($F88,'R2生徒数'!C:D,2,0)</f>
        <v>399</v>
      </c>
    </row>
    <row r="89" spans="1:17">
      <c r="A89" s="55" t="s">
        <v>673</v>
      </c>
      <c r="B89" s="55" t="s">
        <v>674</v>
      </c>
      <c r="C89" s="55" t="s">
        <v>68</v>
      </c>
      <c r="D89" s="55" t="s">
        <v>663</v>
      </c>
      <c r="E89" s="55" t="s">
        <v>664</v>
      </c>
      <c r="F89" s="55" t="s">
        <v>675</v>
      </c>
      <c r="G89" s="63" t="s">
        <v>666</v>
      </c>
      <c r="H89" s="55" t="s">
        <v>667</v>
      </c>
      <c r="I89" s="55" t="s">
        <v>668</v>
      </c>
      <c r="J89" s="55" t="s">
        <v>669</v>
      </c>
      <c r="K89" s="55" t="s">
        <v>670</v>
      </c>
      <c r="L89" s="55" t="s">
        <v>671</v>
      </c>
      <c r="M89" s="55" t="s">
        <v>672</v>
      </c>
      <c r="N89" s="55">
        <v>4</v>
      </c>
      <c r="O89" s="64">
        <v>24041</v>
      </c>
      <c r="P89" s="52" t="str">
        <f t="shared" si="2"/>
        <v>中学校</v>
      </c>
      <c r="Q89" s="52">
        <f>VLOOKUP($F89,'R2生徒数'!C:D,2,0)</f>
        <v>116</v>
      </c>
    </row>
    <row r="90" spans="1:17">
      <c r="A90" s="55" t="s">
        <v>676</v>
      </c>
      <c r="B90" s="55" t="s">
        <v>677</v>
      </c>
      <c r="C90" s="55" t="s">
        <v>68</v>
      </c>
      <c r="D90" s="55" t="s">
        <v>678</v>
      </c>
      <c r="E90" s="55" t="s">
        <v>679</v>
      </c>
      <c r="F90" s="55" t="s">
        <v>680</v>
      </c>
      <c r="G90" s="63" t="s">
        <v>681</v>
      </c>
      <c r="H90" s="55" t="s">
        <v>682</v>
      </c>
      <c r="I90" s="55" t="s">
        <v>683</v>
      </c>
      <c r="J90" s="55" t="s">
        <v>684</v>
      </c>
      <c r="K90" s="55" t="s">
        <v>685</v>
      </c>
      <c r="L90" s="55" t="s">
        <v>234</v>
      </c>
      <c r="M90" s="55" t="s">
        <v>686</v>
      </c>
      <c r="N90" s="55">
        <v>1</v>
      </c>
      <c r="O90" s="64">
        <v>85011</v>
      </c>
      <c r="P90" s="52" t="str">
        <f t="shared" si="2"/>
        <v>高等学校</v>
      </c>
      <c r="Q90" s="52">
        <f>VLOOKUP($F90,'R2生徒数'!C:D,2,0)</f>
        <v>513</v>
      </c>
    </row>
    <row r="91" spans="1:17">
      <c r="A91" s="55" t="s">
        <v>687</v>
      </c>
      <c r="B91" s="55" t="s">
        <v>688</v>
      </c>
      <c r="C91" s="55" t="s">
        <v>68</v>
      </c>
      <c r="D91" s="55" t="s">
        <v>678</v>
      </c>
      <c r="E91" s="55" t="s">
        <v>679</v>
      </c>
      <c r="F91" s="55" t="s">
        <v>689</v>
      </c>
      <c r="G91" s="63" t="s">
        <v>681</v>
      </c>
      <c r="H91" s="55" t="s">
        <v>682</v>
      </c>
      <c r="I91" s="55" t="s">
        <v>683</v>
      </c>
      <c r="J91" s="55" t="s">
        <v>684</v>
      </c>
      <c r="K91" s="55" t="s">
        <v>685</v>
      </c>
      <c r="L91" s="55"/>
      <c r="M91" s="55" t="s">
        <v>686</v>
      </c>
      <c r="N91" s="55">
        <v>4</v>
      </c>
      <c r="O91" s="64">
        <v>85041</v>
      </c>
      <c r="P91" s="52" t="str">
        <f t="shared" si="2"/>
        <v>中学校</v>
      </c>
      <c r="Q91" s="52">
        <f>VLOOKUP($F91,'R2生徒数'!C:D,2,0)</f>
        <v>586</v>
      </c>
    </row>
    <row r="92" spans="1:17">
      <c r="A92" s="55" t="s">
        <v>690</v>
      </c>
      <c r="B92" s="55" t="s">
        <v>691</v>
      </c>
      <c r="C92" s="55" t="s">
        <v>68</v>
      </c>
      <c r="D92" s="55" t="s">
        <v>692</v>
      </c>
      <c r="E92" s="55" t="s">
        <v>693</v>
      </c>
      <c r="F92" s="55" t="s">
        <v>694</v>
      </c>
      <c r="G92" s="63" t="s">
        <v>695</v>
      </c>
      <c r="H92" s="55" t="s">
        <v>696</v>
      </c>
      <c r="I92" s="55" t="s">
        <v>697</v>
      </c>
      <c r="J92" s="55" t="s">
        <v>698</v>
      </c>
      <c r="K92" s="55" t="s">
        <v>699</v>
      </c>
      <c r="L92" s="55" t="s">
        <v>245</v>
      </c>
      <c r="M92" s="55" t="s">
        <v>700</v>
      </c>
      <c r="N92" s="55">
        <v>1</v>
      </c>
      <c r="O92" s="64">
        <v>63011</v>
      </c>
      <c r="P92" s="52" t="str">
        <f t="shared" si="2"/>
        <v>高等学校</v>
      </c>
      <c r="Q92" s="52">
        <f>VLOOKUP($F92,'R2生徒数'!C:D,2,0)</f>
        <v>182</v>
      </c>
    </row>
    <row r="93" spans="1:17">
      <c r="A93" s="55" t="s">
        <v>701</v>
      </c>
      <c r="B93" s="55" t="s">
        <v>702</v>
      </c>
      <c r="C93" s="55" t="s">
        <v>68</v>
      </c>
      <c r="D93" s="55" t="s">
        <v>692</v>
      </c>
      <c r="E93" s="55" t="s">
        <v>693</v>
      </c>
      <c r="F93" s="55" t="s">
        <v>703</v>
      </c>
      <c r="G93" s="63" t="s">
        <v>695</v>
      </c>
      <c r="H93" s="55" t="s">
        <v>696</v>
      </c>
      <c r="I93" s="55" t="s">
        <v>697</v>
      </c>
      <c r="J93" s="55" t="s">
        <v>698</v>
      </c>
      <c r="K93" s="55" t="s">
        <v>699</v>
      </c>
      <c r="L93" s="55" t="s">
        <v>245</v>
      </c>
      <c r="M93" s="55" t="s">
        <v>700</v>
      </c>
      <c r="N93" s="55">
        <v>4</v>
      </c>
      <c r="O93" s="64">
        <v>63041</v>
      </c>
      <c r="P93" s="52" t="str">
        <f t="shared" si="2"/>
        <v>中学校</v>
      </c>
      <c r="Q93" s="52">
        <f>VLOOKUP($F93,'R2生徒数'!C:D,2,0)</f>
        <v>90</v>
      </c>
    </row>
    <row r="94" spans="1:17">
      <c r="A94" s="55" t="s">
        <v>704</v>
      </c>
      <c r="B94" s="55" t="s">
        <v>705</v>
      </c>
      <c r="C94" s="55" t="s">
        <v>68</v>
      </c>
      <c r="D94" s="55" t="s">
        <v>692</v>
      </c>
      <c r="E94" s="55" t="s">
        <v>693</v>
      </c>
      <c r="F94" s="55" t="s">
        <v>706</v>
      </c>
      <c r="G94" s="63" t="s">
        <v>695</v>
      </c>
      <c r="H94" s="55" t="s">
        <v>696</v>
      </c>
      <c r="I94" s="55" t="s">
        <v>697</v>
      </c>
      <c r="J94" s="55" t="s">
        <v>698</v>
      </c>
      <c r="K94" s="55" t="s">
        <v>699</v>
      </c>
      <c r="L94" s="55" t="s">
        <v>245</v>
      </c>
      <c r="M94" s="55" t="s">
        <v>700</v>
      </c>
      <c r="N94" s="55">
        <v>5</v>
      </c>
      <c r="O94" s="64">
        <v>63051</v>
      </c>
      <c r="P94" s="52" t="str">
        <f t="shared" si="2"/>
        <v>小学校</v>
      </c>
      <c r="Q94" s="52">
        <f>VLOOKUP($F94,'R2生徒数'!C:D,2,0)</f>
        <v>164</v>
      </c>
    </row>
    <row r="95" spans="1:17">
      <c r="A95" s="55" t="s">
        <v>707</v>
      </c>
      <c r="B95" s="55" t="s">
        <v>708</v>
      </c>
      <c r="C95" s="55" t="s">
        <v>68</v>
      </c>
      <c r="D95" s="55" t="s">
        <v>709</v>
      </c>
      <c r="E95" s="55" t="s">
        <v>710</v>
      </c>
      <c r="F95" s="55" t="s">
        <v>711</v>
      </c>
      <c r="G95" s="63" t="s">
        <v>712</v>
      </c>
      <c r="H95" s="55" t="s">
        <v>713</v>
      </c>
      <c r="I95" s="55" t="s">
        <v>714</v>
      </c>
      <c r="J95" s="55" t="s">
        <v>715</v>
      </c>
      <c r="K95" s="55" t="s">
        <v>716</v>
      </c>
      <c r="L95" s="55" t="s">
        <v>342</v>
      </c>
      <c r="M95" s="55" t="s">
        <v>717</v>
      </c>
      <c r="N95" s="55">
        <v>1</v>
      </c>
      <c r="O95" s="64">
        <v>27011</v>
      </c>
      <c r="P95" s="52" t="str">
        <f t="shared" si="2"/>
        <v>高等学校</v>
      </c>
      <c r="Q95" s="52">
        <f>VLOOKUP($F95,'R2生徒数'!C:D,2,0)</f>
        <v>593</v>
      </c>
    </row>
    <row r="96" spans="1:17">
      <c r="A96" s="55" t="s">
        <v>718</v>
      </c>
      <c r="B96" s="55" t="s">
        <v>719</v>
      </c>
      <c r="C96" s="55" t="s">
        <v>68</v>
      </c>
      <c r="D96" s="55" t="s">
        <v>709</v>
      </c>
      <c r="E96" s="55" t="s">
        <v>710</v>
      </c>
      <c r="F96" s="55" t="s">
        <v>720</v>
      </c>
      <c r="G96" s="63" t="s">
        <v>712</v>
      </c>
      <c r="H96" s="55" t="s">
        <v>713</v>
      </c>
      <c r="I96" s="55" t="s">
        <v>714</v>
      </c>
      <c r="J96" s="55" t="s">
        <v>715</v>
      </c>
      <c r="K96" s="55" t="s">
        <v>716</v>
      </c>
      <c r="L96" s="55" t="s">
        <v>342</v>
      </c>
      <c r="M96" s="55" t="s">
        <v>717</v>
      </c>
      <c r="N96" s="55">
        <v>4</v>
      </c>
      <c r="O96" s="64">
        <v>27041</v>
      </c>
      <c r="P96" s="52" t="str">
        <f t="shared" si="2"/>
        <v>中学校</v>
      </c>
      <c r="Q96" s="52">
        <f>VLOOKUP($F96,'R2生徒数'!C:D,2,0)</f>
        <v>177</v>
      </c>
    </row>
    <row r="97" spans="1:17">
      <c r="A97" s="55" t="s">
        <v>721</v>
      </c>
      <c r="B97" s="55" t="s">
        <v>722</v>
      </c>
      <c r="C97" s="55" t="s">
        <v>68</v>
      </c>
      <c r="D97" s="55" t="s">
        <v>709</v>
      </c>
      <c r="E97" s="55" t="s">
        <v>710</v>
      </c>
      <c r="F97" s="55" t="s">
        <v>723</v>
      </c>
      <c r="G97" s="63" t="s">
        <v>712</v>
      </c>
      <c r="H97" s="55" t="s">
        <v>724</v>
      </c>
      <c r="I97" s="55" t="s">
        <v>725</v>
      </c>
      <c r="J97" s="55" t="s">
        <v>715</v>
      </c>
      <c r="K97" s="55" t="s">
        <v>716</v>
      </c>
      <c r="L97" s="55" t="s">
        <v>342</v>
      </c>
      <c r="M97" s="55" t="s">
        <v>717</v>
      </c>
      <c r="N97" s="55">
        <v>5</v>
      </c>
      <c r="O97" s="64">
        <v>27051</v>
      </c>
      <c r="P97" s="52" t="str">
        <f t="shared" si="2"/>
        <v>小学校</v>
      </c>
      <c r="Q97" s="52">
        <f>VLOOKUP($F97,'R2生徒数'!C:D,2,0)</f>
        <v>319</v>
      </c>
    </row>
    <row r="98" spans="1:17">
      <c r="A98" s="55" t="s">
        <v>726</v>
      </c>
      <c r="B98" s="55" t="s">
        <v>727</v>
      </c>
      <c r="C98" s="55" t="s">
        <v>68</v>
      </c>
      <c r="D98" s="55" t="s">
        <v>728</v>
      </c>
      <c r="E98" s="55" t="s">
        <v>729</v>
      </c>
      <c r="F98" s="55" t="s">
        <v>730</v>
      </c>
      <c r="G98" s="63" t="s">
        <v>731</v>
      </c>
      <c r="H98" s="55" t="s">
        <v>732</v>
      </c>
      <c r="I98" s="55" t="s">
        <v>733</v>
      </c>
      <c r="J98" s="55" t="s">
        <v>734</v>
      </c>
      <c r="K98" s="55" t="s">
        <v>735</v>
      </c>
      <c r="L98" s="55" t="s">
        <v>133</v>
      </c>
      <c r="M98" s="55" t="s">
        <v>736</v>
      </c>
      <c r="N98" s="55">
        <v>1</v>
      </c>
      <c r="O98" s="64">
        <v>28011</v>
      </c>
      <c r="P98" s="52" t="str">
        <f t="shared" si="2"/>
        <v>高等学校</v>
      </c>
      <c r="Q98" s="52">
        <f>VLOOKUP($F98,'R2生徒数'!C:D,2,0)</f>
        <v>2165</v>
      </c>
    </row>
    <row r="99" spans="1:17">
      <c r="A99" s="55" t="s">
        <v>737</v>
      </c>
      <c r="B99" s="55" t="s">
        <v>738</v>
      </c>
      <c r="C99" s="55" t="s">
        <v>68</v>
      </c>
      <c r="D99" s="55" t="s">
        <v>739</v>
      </c>
      <c r="E99" s="55" t="s">
        <v>740</v>
      </c>
      <c r="F99" s="55" t="s">
        <v>741</v>
      </c>
      <c r="G99" s="63" t="s">
        <v>742</v>
      </c>
      <c r="H99" s="55" t="s">
        <v>743</v>
      </c>
      <c r="I99" s="55" t="s">
        <v>744</v>
      </c>
      <c r="J99" s="55" t="s">
        <v>745</v>
      </c>
      <c r="K99" s="55" t="s">
        <v>746</v>
      </c>
      <c r="L99" s="55"/>
      <c r="M99" s="55" t="s">
        <v>747</v>
      </c>
      <c r="N99" s="55">
        <v>3</v>
      </c>
      <c r="O99" s="64">
        <v>88031</v>
      </c>
      <c r="P99" s="52" t="str">
        <f t="shared" si="2"/>
        <v>高等学校（通信制課程のみ）</v>
      </c>
      <c r="Q99" s="52">
        <f>VLOOKUP($F99,'R2生徒数'!C:D,2,0)</f>
        <v>549</v>
      </c>
    </row>
    <row r="100" spans="1:17">
      <c r="A100" s="55" t="s">
        <v>748</v>
      </c>
      <c r="B100" s="55" t="s">
        <v>749</v>
      </c>
      <c r="C100" s="55" t="s">
        <v>68</v>
      </c>
      <c r="D100" s="55" t="s">
        <v>750</v>
      </c>
      <c r="E100" s="55" t="s">
        <v>751</v>
      </c>
      <c r="F100" s="55" t="s">
        <v>752</v>
      </c>
      <c r="G100" s="63" t="s">
        <v>753</v>
      </c>
      <c r="H100" s="55" t="s">
        <v>754</v>
      </c>
      <c r="I100" s="55" t="s">
        <v>755</v>
      </c>
      <c r="J100" s="55" t="s">
        <v>756</v>
      </c>
      <c r="K100" s="55" t="s">
        <v>757</v>
      </c>
      <c r="L100" s="55" t="s">
        <v>758</v>
      </c>
      <c r="M100" s="55" t="s">
        <v>753</v>
      </c>
      <c r="N100" s="55">
        <v>1</v>
      </c>
      <c r="O100" s="64">
        <v>16011</v>
      </c>
      <c r="P100" s="52" t="str">
        <f t="shared" si="2"/>
        <v>高等学校</v>
      </c>
      <c r="Q100" s="52">
        <f>VLOOKUP($F100,'R2生徒数'!C:D,2,0)</f>
        <v>742</v>
      </c>
    </row>
    <row r="101" spans="1:17">
      <c r="A101" s="55" t="s">
        <v>759</v>
      </c>
      <c r="B101" s="55" t="s">
        <v>760</v>
      </c>
      <c r="C101" s="55" t="s">
        <v>68</v>
      </c>
      <c r="D101" s="55" t="s">
        <v>761</v>
      </c>
      <c r="E101" s="55" t="s">
        <v>762</v>
      </c>
      <c r="F101" s="55" t="s">
        <v>763</v>
      </c>
      <c r="G101" s="63" t="s">
        <v>764</v>
      </c>
      <c r="H101" s="55" t="s">
        <v>765</v>
      </c>
      <c r="I101" s="55" t="s">
        <v>766</v>
      </c>
      <c r="J101" s="55" t="s">
        <v>767</v>
      </c>
      <c r="K101" s="55" t="s">
        <v>768</v>
      </c>
      <c r="L101" s="55" t="s">
        <v>177</v>
      </c>
      <c r="M101" s="55" t="s">
        <v>769</v>
      </c>
      <c r="N101" s="55">
        <v>3</v>
      </c>
      <c r="O101" s="64">
        <v>13031</v>
      </c>
      <c r="P101" s="52" t="str">
        <f t="shared" si="2"/>
        <v>高等学校（通信制課程のみ）</v>
      </c>
      <c r="Q101" s="52">
        <f>VLOOKUP($F101,'R2生徒数'!C:D,2,0)</f>
        <v>5439</v>
      </c>
    </row>
    <row r="102" spans="1:17">
      <c r="A102" s="55" t="s">
        <v>192</v>
      </c>
      <c r="B102" s="55" t="s">
        <v>770</v>
      </c>
      <c r="C102" s="55" t="s">
        <v>68</v>
      </c>
      <c r="D102" s="55" t="s">
        <v>771</v>
      </c>
      <c r="E102" s="55" t="s">
        <v>772</v>
      </c>
      <c r="F102" s="55" t="s">
        <v>773</v>
      </c>
      <c r="G102" s="63" t="s">
        <v>774</v>
      </c>
      <c r="H102" s="55" t="s">
        <v>775</v>
      </c>
      <c r="I102" s="55" t="s">
        <v>776</v>
      </c>
      <c r="J102" s="55" t="s">
        <v>777</v>
      </c>
      <c r="K102" s="55" t="s">
        <v>778</v>
      </c>
      <c r="L102" s="55" t="s">
        <v>779</v>
      </c>
      <c r="M102" s="55" t="s">
        <v>780</v>
      </c>
      <c r="N102" s="55">
        <v>1</v>
      </c>
      <c r="O102" s="64">
        <v>42011</v>
      </c>
      <c r="P102" s="52" t="str">
        <f t="shared" si="2"/>
        <v>高等学校</v>
      </c>
      <c r="Q102" s="52">
        <f>VLOOKUP($F102,'R2生徒数'!C:D,2,0)</f>
        <v>537</v>
      </c>
    </row>
    <row r="103" spans="1:17">
      <c r="A103" s="55" t="s">
        <v>198</v>
      </c>
      <c r="B103" s="55" t="s">
        <v>781</v>
      </c>
      <c r="C103" s="55" t="s">
        <v>68</v>
      </c>
      <c r="D103" s="55" t="s">
        <v>771</v>
      </c>
      <c r="E103" s="55" t="s">
        <v>772</v>
      </c>
      <c r="F103" s="55" t="s">
        <v>782</v>
      </c>
      <c r="G103" s="63" t="s">
        <v>774</v>
      </c>
      <c r="H103" s="55" t="s">
        <v>775</v>
      </c>
      <c r="I103" s="55" t="s">
        <v>776</v>
      </c>
      <c r="J103" s="55" t="s">
        <v>777</v>
      </c>
      <c r="K103" s="55" t="s">
        <v>778</v>
      </c>
      <c r="L103" s="55" t="s">
        <v>779</v>
      </c>
      <c r="M103" s="55" t="s">
        <v>780</v>
      </c>
      <c r="N103" s="55">
        <v>4</v>
      </c>
      <c r="O103" s="64">
        <v>42041</v>
      </c>
      <c r="P103" s="52" t="str">
        <f t="shared" si="2"/>
        <v>中学校</v>
      </c>
      <c r="Q103" s="52">
        <f>VLOOKUP($F103,'R2生徒数'!C:D,2,0)</f>
        <v>148</v>
      </c>
    </row>
    <row r="104" spans="1:17">
      <c r="A104" s="55" t="s">
        <v>183</v>
      </c>
      <c r="B104" s="55" t="s">
        <v>783</v>
      </c>
      <c r="C104" s="55" t="s">
        <v>68</v>
      </c>
      <c r="D104" s="55" t="s">
        <v>771</v>
      </c>
      <c r="E104" s="55" t="s">
        <v>772</v>
      </c>
      <c r="F104" s="55" t="s">
        <v>784</v>
      </c>
      <c r="G104" s="63" t="s">
        <v>774</v>
      </c>
      <c r="H104" s="55" t="s">
        <v>785</v>
      </c>
      <c r="I104" s="55" t="s">
        <v>776</v>
      </c>
      <c r="J104" s="55" t="s">
        <v>777</v>
      </c>
      <c r="K104" s="55" t="s">
        <v>778</v>
      </c>
      <c r="L104" s="55" t="s">
        <v>779</v>
      </c>
      <c r="M104" s="55" t="s">
        <v>780</v>
      </c>
      <c r="N104" s="55">
        <v>5</v>
      </c>
      <c r="O104" s="64">
        <v>42051</v>
      </c>
      <c r="P104" s="52" t="str">
        <f t="shared" si="2"/>
        <v>小学校</v>
      </c>
      <c r="Q104" s="52">
        <f>VLOOKUP($F104,'R2生徒数'!C:D,2,0)</f>
        <v>513</v>
      </c>
    </row>
    <row r="105" spans="1:17">
      <c r="A105" s="55" t="s">
        <v>786</v>
      </c>
      <c r="B105" s="55" t="s">
        <v>787</v>
      </c>
      <c r="C105" s="55" t="s">
        <v>68</v>
      </c>
      <c r="D105" s="55" t="s">
        <v>788</v>
      </c>
      <c r="E105" s="55" t="s">
        <v>789</v>
      </c>
      <c r="F105" s="55" t="s">
        <v>790</v>
      </c>
      <c r="G105" s="63" t="s">
        <v>791</v>
      </c>
      <c r="H105" s="55" t="s">
        <v>792</v>
      </c>
      <c r="I105" s="55" t="s">
        <v>793</v>
      </c>
      <c r="J105" s="55" t="s">
        <v>794</v>
      </c>
      <c r="K105" s="55" t="s">
        <v>795</v>
      </c>
      <c r="L105" s="55" t="s">
        <v>410</v>
      </c>
      <c r="M105" s="55" t="s">
        <v>796</v>
      </c>
      <c r="N105" s="55">
        <v>1</v>
      </c>
      <c r="O105" s="64">
        <v>61011</v>
      </c>
      <c r="P105" s="52" t="str">
        <f t="shared" si="2"/>
        <v>高等学校</v>
      </c>
      <c r="Q105" s="52">
        <f>VLOOKUP($F105,'R2生徒数'!C:D,2,0)</f>
        <v>863</v>
      </c>
    </row>
    <row r="106" spans="1:17">
      <c r="A106" s="55" t="s">
        <v>797</v>
      </c>
      <c r="B106" s="55" t="s">
        <v>798</v>
      </c>
      <c r="C106" s="55" t="s">
        <v>68</v>
      </c>
      <c r="D106" s="55" t="s">
        <v>788</v>
      </c>
      <c r="E106" s="55" t="s">
        <v>789</v>
      </c>
      <c r="F106" s="55" t="s">
        <v>799</v>
      </c>
      <c r="G106" s="63" t="s">
        <v>791</v>
      </c>
      <c r="H106" s="55" t="s">
        <v>792</v>
      </c>
      <c r="I106" s="55" t="s">
        <v>793</v>
      </c>
      <c r="J106" s="55" t="s">
        <v>794</v>
      </c>
      <c r="K106" s="55" t="s">
        <v>795</v>
      </c>
      <c r="L106" s="55" t="s">
        <v>410</v>
      </c>
      <c r="M106" s="55" t="s">
        <v>796</v>
      </c>
      <c r="N106" s="55">
        <v>4</v>
      </c>
      <c r="O106" s="64">
        <v>61041</v>
      </c>
      <c r="P106" s="52" t="str">
        <f t="shared" si="2"/>
        <v>中学校</v>
      </c>
      <c r="Q106" s="52">
        <f>VLOOKUP($F106,'R2生徒数'!C:D,2,0)</f>
        <v>52</v>
      </c>
    </row>
    <row r="107" spans="1:17">
      <c r="A107" s="55" t="s">
        <v>814</v>
      </c>
      <c r="B107" s="55" t="s">
        <v>815</v>
      </c>
      <c r="C107" s="55" t="s">
        <v>68</v>
      </c>
      <c r="D107" s="55" t="s">
        <v>788</v>
      </c>
      <c r="E107" s="55" t="s">
        <v>816</v>
      </c>
      <c r="F107" s="55" t="s">
        <v>817</v>
      </c>
      <c r="G107" s="63" t="s">
        <v>791</v>
      </c>
      <c r="H107" s="55" t="s">
        <v>818</v>
      </c>
      <c r="I107" s="55" t="s">
        <v>819</v>
      </c>
      <c r="J107" s="55" t="s">
        <v>820</v>
      </c>
      <c r="K107" s="55" t="s">
        <v>821</v>
      </c>
      <c r="L107" s="55" t="s">
        <v>222</v>
      </c>
      <c r="M107" s="55" t="s">
        <v>822</v>
      </c>
      <c r="N107" s="55">
        <v>1</v>
      </c>
      <c r="O107" s="64">
        <v>61012</v>
      </c>
      <c r="P107" s="52" t="str">
        <f t="shared" si="2"/>
        <v>高等学校</v>
      </c>
      <c r="Q107" s="52">
        <f>VLOOKUP($F107,'R2生徒数'!C:D,2,0)</f>
        <v>882</v>
      </c>
    </row>
    <row r="108" spans="1:17">
      <c r="A108" s="55" t="s">
        <v>823</v>
      </c>
      <c r="B108" s="55" t="s">
        <v>824</v>
      </c>
      <c r="C108" s="55" t="s">
        <v>68</v>
      </c>
      <c r="D108" s="55" t="s">
        <v>788</v>
      </c>
      <c r="E108" s="55" t="s">
        <v>825</v>
      </c>
      <c r="F108" s="55" t="s">
        <v>826</v>
      </c>
      <c r="G108" s="63" t="s">
        <v>791</v>
      </c>
      <c r="H108" s="55" t="s">
        <v>827</v>
      </c>
      <c r="I108" s="55" t="s">
        <v>828</v>
      </c>
      <c r="J108" s="55" t="s">
        <v>829</v>
      </c>
      <c r="K108" s="55" t="s">
        <v>830</v>
      </c>
      <c r="L108" s="55" t="s">
        <v>831</v>
      </c>
      <c r="M108" s="55" t="s">
        <v>832</v>
      </c>
      <c r="N108" s="55">
        <v>1</v>
      </c>
      <c r="O108" s="64">
        <v>61013</v>
      </c>
      <c r="P108" s="52" t="str">
        <f t="shared" ref="P108:P139" si="3">VLOOKUP($N108,$L$2:$M$7,2,0)</f>
        <v>高等学校</v>
      </c>
      <c r="Q108" s="52">
        <f>VLOOKUP($F108,'R2生徒数'!C:D,2,0)</f>
        <v>691</v>
      </c>
    </row>
    <row r="109" spans="1:17">
      <c r="A109" s="55" t="s">
        <v>833</v>
      </c>
      <c r="B109" s="55" t="s">
        <v>834</v>
      </c>
      <c r="C109" s="55" t="s">
        <v>68</v>
      </c>
      <c r="D109" s="55" t="s">
        <v>788</v>
      </c>
      <c r="E109" s="55" t="s">
        <v>825</v>
      </c>
      <c r="F109" s="55" t="s">
        <v>835</v>
      </c>
      <c r="G109" s="63" t="s">
        <v>791</v>
      </c>
      <c r="H109" s="55" t="s">
        <v>827</v>
      </c>
      <c r="I109" s="55" t="s">
        <v>828</v>
      </c>
      <c r="J109" s="55" t="s">
        <v>829</v>
      </c>
      <c r="K109" s="55" t="s">
        <v>830</v>
      </c>
      <c r="L109" s="55" t="s">
        <v>831</v>
      </c>
      <c r="M109" s="55" t="s">
        <v>832</v>
      </c>
      <c r="N109" s="55">
        <v>4</v>
      </c>
      <c r="O109" s="64">
        <v>61043</v>
      </c>
      <c r="P109" s="52" t="str">
        <f t="shared" si="3"/>
        <v>中学校</v>
      </c>
      <c r="Q109" s="52">
        <f>VLOOKUP($F109,'R2生徒数'!C:D,2,0)</f>
        <v>162</v>
      </c>
    </row>
    <row r="110" spans="1:17">
      <c r="A110" s="55" t="s">
        <v>836</v>
      </c>
      <c r="B110" s="55" t="s">
        <v>837</v>
      </c>
      <c r="C110" s="55" t="s">
        <v>68</v>
      </c>
      <c r="D110" s="55" t="s">
        <v>515</v>
      </c>
      <c r="E110" s="55" t="s">
        <v>838</v>
      </c>
      <c r="F110" s="55" t="s">
        <v>839</v>
      </c>
      <c r="G110" s="63" t="s">
        <v>518</v>
      </c>
      <c r="H110" s="55" t="s">
        <v>840</v>
      </c>
      <c r="I110" s="55" t="s">
        <v>841</v>
      </c>
      <c r="J110" s="55" t="s">
        <v>521</v>
      </c>
      <c r="K110" s="55" t="s">
        <v>522</v>
      </c>
      <c r="L110" s="55" t="s">
        <v>342</v>
      </c>
      <c r="M110" s="55" t="s">
        <v>842</v>
      </c>
      <c r="N110" s="55">
        <v>1</v>
      </c>
      <c r="O110" s="64">
        <v>1012</v>
      </c>
      <c r="P110" s="52" t="str">
        <f t="shared" si="3"/>
        <v>高等学校</v>
      </c>
      <c r="Q110" s="52">
        <f>VLOOKUP($F110,'R2生徒数'!C:D,2,0)</f>
        <v>202</v>
      </c>
    </row>
    <row r="111" spans="1:17">
      <c r="A111" s="55" t="s">
        <v>843</v>
      </c>
      <c r="B111" s="55" t="s">
        <v>844</v>
      </c>
      <c r="C111" s="55" t="s">
        <v>68</v>
      </c>
      <c r="D111" s="55" t="s">
        <v>515</v>
      </c>
      <c r="E111" s="55" t="s">
        <v>838</v>
      </c>
      <c r="F111" s="55" t="s">
        <v>845</v>
      </c>
      <c r="G111" s="63" t="s">
        <v>518</v>
      </c>
      <c r="H111" s="55" t="s">
        <v>840</v>
      </c>
      <c r="I111" s="55" t="s">
        <v>841</v>
      </c>
      <c r="J111" s="55" t="s">
        <v>521</v>
      </c>
      <c r="K111" s="55" t="s">
        <v>522</v>
      </c>
      <c r="L111" s="55" t="s">
        <v>342</v>
      </c>
      <c r="M111" s="55" t="s">
        <v>842</v>
      </c>
      <c r="N111" s="55">
        <v>4</v>
      </c>
      <c r="O111" s="64">
        <v>1041</v>
      </c>
      <c r="P111" s="52" t="str">
        <f t="shared" si="3"/>
        <v>中学校</v>
      </c>
      <c r="Q111" s="52">
        <f>VLOOKUP($F111,'R2生徒数'!C:D,2,0)</f>
        <v>124</v>
      </c>
    </row>
    <row r="112" spans="1:17">
      <c r="A112" s="55" t="s">
        <v>846</v>
      </c>
      <c r="B112" s="55" t="s">
        <v>847</v>
      </c>
      <c r="C112" s="55" t="s">
        <v>68</v>
      </c>
      <c r="D112" s="55" t="s">
        <v>848</v>
      </c>
      <c r="E112" s="69" t="s">
        <v>849</v>
      </c>
      <c r="F112" s="55" t="s">
        <v>850</v>
      </c>
      <c r="G112" s="63" t="s">
        <v>851</v>
      </c>
      <c r="H112" s="55" t="s">
        <v>852</v>
      </c>
      <c r="I112" s="55" t="s">
        <v>853</v>
      </c>
      <c r="J112" s="55" t="s">
        <v>854</v>
      </c>
      <c r="K112" s="55" t="s">
        <v>855</v>
      </c>
      <c r="L112" s="55" t="s">
        <v>482</v>
      </c>
      <c r="M112" s="55" t="s">
        <v>856</v>
      </c>
      <c r="N112" s="55">
        <v>4</v>
      </c>
      <c r="O112" s="64">
        <v>31043</v>
      </c>
      <c r="P112" s="52" t="str">
        <f t="shared" si="3"/>
        <v>中学校</v>
      </c>
      <c r="Q112" s="52">
        <f>VLOOKUP($F112,'R2生徒数'!C:D,2,0)</f>
        <v>155</v>
      </c>
    </row>
    <row r="113" spans="1:17">
      <c r="A113" s="55" t="s">
        <v>857</v>
      </c>
      <c r="B113" s="55" t="s">
        <v>858</v>
      </c>
      <c r="C113" s="55" t="s">
        <v>68</v>
      </c>
      <c r="D113" s="55" t="s">
        <v>859</v>
      </c>
      <c r="E113" s="55" t="s">
        <v>860</v>
      </c>
      <c r="F113" s="55" t="s">
        <v>861</v>
      </c>
      <c r="G113" s="63" t="s">
        <v>862</v>
      </c>
      <c r="H113" s="55" t="s">
        <v>863</v>
      </c>
      <c r="I113" s="55" t="s">
        <v>864</v>
      </c>
      <c r="J113" s="55" t="s">
        <v>865</v>
      </c>
      <c r="K113" s="55" t="s">
        <v>866</v>
      </c>
      <c r="L113" s="55" t="s">
        <v>458</v>
      </c>
      <c r="M113" s="55" t="s">
        <v>867</v>
      </c>
      <c r="N113" s="55">
        <v>1</v>
      </c>
      <c r="O113" s="64">
        <v>30011</v>
      </c>
      <c r="P113" s="52" t="str">
        <f t="shared" si="3"/>
        <v>高等学校</v>
      </c>
      <c r="Q113" s="52">
        <f>VLOOKUP($F113,'R2生徒数'!C:D,2,0)</f>
        <v>1143</v>
      </c>
    </row>
    <row r="114" spans="1:17">
      <c r="A114" s="55" t="s">
        <v>868</v>
      </c>
      <c r="B114" s="55" t="s">
        <v>869</v>
      </c>
      <c r="C114" s="55" t="s">
        <v>68</v>
      </c>
      <c r="D114" s="55" t="s">
        <v>859</v>
      </c>
      <c r="E114" s="55" t="s">
        <v>860</v>
      </c>
      <c r="F114" s="55" t="s">
        <v>870</v>
      </c>
      <c r="G114" s="63" t="s">
        <v>862</v>
      </c>
      <c r="H114" s="55" t="s">
        <v>871</v>
      </c>
      <c r="I114" s="55" t="s">
        <v>864</v>
      </c>
      <c r="J114" s="55" t="s">
        <v>865</v>
      </c>
      <c r="K114" s="55" t="s">
        <v>866</v>
      </c>
      <c r="L114" s="55" t="s">
        <v>458</v>
      </c>
      <c r="M114" s="55" t="s">
        <v>867</v>
      </c>
      <c r="N114" s="55">
        <v>4</v>
      </c>
      <c r="O114" s="64">
        <v>30041</v>
      </c>
      <c r="P114" s="52" t="str">
        <f t="shared" si="3"/>
        <v>中学校</v>
      </c>
      <c r="Q114" s="52">
        <f>VLOOKUP($F114,'R2生徒数'!C:D,2,0)</f>
        <v>484</v>
      </c>
    </row>
    <row r="115" spans="1:17">
      <c r="A115" s="55" t="s">
        <v>872</v>
      </c>
      <c r="B115" s="55" t="s">
        <v>873</v>
      </c>
      <c r="C115" s="55" t="s">
        <v>68</v>
      </c>
      <c r="D115" s="55" t="s">
        <v>859</v>
      </c>
      <c r="E115" s="55" t="s">
        <v>860</v>
      </c>
      <c r="F115" s="55" t="s">
        <v>874</v>
      </c>
      <c r="G115" s="63" t="s">
        <v>862</v>
      </c>
      <c r="H115" s="55" t="s">
        <v>863</v>
      </c>
      <c r="I115" s="55" t="s">
        <v>864</v>
      </c>
      <c r="J115" s="55" t="s">
        <v>865</v>
      </c>
      <c r="K115" s="55" t="s">
        <v>866</v>
      </c>
      <c r="L115" s="55" t="s">
        <v>458</v>
      </c>
      <c r="M115" s="55" t="s">
        <v>867</v>
      </c>
      <c r="N115" s="55">
        <v>5</v>
      </c>
      <c r="O115" s="64">
        <v>30051</v>
      </c>
      <c r="P115" s="52" t="str">
        <f t="shared" si="3"/>
        <v>小学校</v>
      </c>
      <c r="Q115" s="52">
        <f>VLOOKUP($F115,'R2生徒数'!C:D,2,0)</f>
        <v>564</v>
      </c>
    </row>
    <row r="116" spans="1:17">
      <c r="A116" s="55" t="s">
        <v>875</v>
      </c>
      <c r="B116" s="55" t="s">
        <v>876</v>
      </c>
      <c r="C116" s="55" t="s">
        <v>68</v>
      </c>
      <c r="D116" s="55" t="s">
        <v>848</v>
      </c>
      <c r="E116" s="55" t="s">
        <v>877</v>
      </c>
      <c r="F116" s="55" t="s">
        <v>878</v>
      </c>
      <c r="G116" s="63" t="s">
        <v>851</v>
      </c>
      <c r="H116" s="55" t="s">
        <v>879</v>
      </c>
      <c r="I116" s="55" t="s">
        <v>880</v>
      </c>
      <c r="J116" s="55" t="s">
        <v>881</v>
      </c>
      <c r="K116" s="55" t="s">
        <v>882</v>
      </c>
      <c r="L116" s="55" t="s">
        <v>133</v>
      </c>
      <c r="M116" s="55" t="s">
        <v>856</v>
      </c>
      <c r="N116" s="55">
        <v>1</v>
      </c>
      <c r="O116" s="64">
        <v>31011</v>
      </c>
      <c r="P116" s="52" t="str">
        <f t="shared" si="3"/>
        <v>高等学校</v>
      </c>
      <c r="Q116" s="52">
        <f>VLOOKUP($F116,'R2生徒数'!C:D,2,0)</f>
        <v>1222</v>
      </c>
    </row>
    <row r="117" spans="1:17">
      <c r="A117" s="55" t="s">
        <v>883</v>
      </c>
      <c r="B117" s="55" t="s">
        <v>884</v>
      </c>
      <c r="C117" s="55" t="s">
        <v>68</v>
      </c>
      <c r="D117" s="55" t="s">
        <v>848</v>
      </c>
      <c r="E117" s="55" t="s">
        <v>877</v>
      </c>
      <c r="F117" s="55" t="s">
        <v>885</v>
      </c>
      <c r="G117" s="63" t="s">
        <v>851</v>
      </c>
      <c r="H117" s="55" t="s">
        <v>879</v>
      </c>
      <c r="I117" s="55" t="s">
        <v>880</v>
      </c>
      <c r="J117" s="55" t="s">
        <v>881</v>
      </c>
      <c r="K117" s="55" t="s">
        <v>882</v>
      </c>
      <c r="L117" s="55" t="s">
        <v>133</v>
      </c>
      <c r="M117" s="55" t="s">
        <v>856</v>
      </c>
      <c r="N117" s="55">
        <v>4</v>
      </c>
      <c r="O117" s="64">
        <v>31041</v>
      </c>
      <c r="P117" s="52" t="str">
        <f t="shared" si="3"/>
        <v>中学校</v>
      </c>
      <c r="Q117" s="52">
        <f>VLOOKUP($F117,'R2生徒数'!C:D,2,0)</f>
        <v>983</v>
      </c>
    </row>
    <row r="118" spans="1:17">
      <c r="A118" s="55" t="s">
        <v>886</v>
      </c>
      <c r="B118" s="55" t="s">
        <v>887</v>
      </c>
      <c r="C118" s="55" t="s">
        <v>68</v>
      </c>
      <c r="D118" s="55" t="s">
        <v>848</v>
      </c>
      <c r="E118" s="69" t="s">
        <v>888</v>
      </c>
      <c r="F118" s="55" t="s">
        <v>889</v>
      </c>
      <c r="G118" s="63" t="s">
        <v>851</v>
      </c>
      <c r="H118" s="55" t="s">
        <v>890</v>
      </c>
      <c r="I118" s="55"/>
      <c r="J118" s="55" t="s">
        <v>854</v>
      </c>
      <c r="K118" s="55" t="s">
        <v>891</v>
      </c>
      <c r="L118" s="55" t="s">
        <v>482</v>
      </c>
      <c r="M118" s="55" t="s">
        <v>856</v>
      </c>
      <c r="N118" s="55">
        <v>5</v>
      </c>
      <c r="O118" s="64">
        <v>31051</v>
      </c>
      <c r="P118" s="52" t="str">
        <f t="shared" si="3"/>
        <v>小学校</v>
      </c>
      <c r="Q118" s="52">
        <f>VLOOKUP($F118,'R2生徒数'!C:D,2,0)</f>
        <v>245</v>
      </c>
    </row>
    <row r="119" spans="1:17">
      <c r="A119" s="55" t="s">
        <v>892</v>
      </c>
      <c r="B119" s="55" t="s">
        <v>893</v>
      </c>
      <c r="C119" s="55" t="s">
        <v>68</v>
      </c>
      <c r="D119" s="55" t="s">
        <v>848</v>
      </c>
      <c r="E119" s="69" t="s">
        <v>894</v>
      </c>
      <c r="F119" s="55" t="s">
        <v>895</v>
      </c>
      <c r="G119" s="63" t="s">
        <v>851</v>
      </c>
      <c r="H119" s="55" t="s">
        <v>852</v>
      </c>
      <c r="I119" s="55" t="s">
        <v>853</v>
      </c>
      <c r="J119" s="55" t="s">
        <v>854</v>
      </c>
      <c r="K119" s="55" t="s">
        <v>896</v>
      </c>
      <c r="L119" s="55"/>
      <c r="M119" s="55" t="s">
        <v>856</v>
      </c>
      <c r="N119" s="55">
        <v>1</v>
      </c>
      <c r="O119" s="64">
        <v>31013</v>
      </c>
      <c r="P119" s="52" t="str">
        <f t="shared" si="3"/>
        <v>高等学校</v>
      </c>
      <c r="Q119" s="52">
        <f>VLOOKUP($F119,'R2生徒数'!C:D,2,0)</f>
        <v>406</v>
      </c>
    </row>
    <row r="120" spans="1:17">
      <c r="A120" s="55" t="s">
        <v>897</v>
      </c>
      <c r="B120" s="55" t="s">
        <v>898</v>
      </c>
      <c r="C120" s="55" t="s">
        <v>68</v>
      </c>
      <c r="D120" s="55" t="s">
        <v>899</v>
      </c>
      <c r="E120" s="55" t="s">
        <v>900</v>
      </c>
      <c r="F120" s="55" t="s">
        <v>901</v>
      </c>
      <c r="G120" s="63" t="s">
        <v>902</v>
      </c>
      <c r="H120" s="55" t="s">
        <v>903</v>
      </c>
      <c r="I120" s="55" t="s">
        <v>904</v>
      </c>
      <c r="J120" s="55" t="s">
        <v>905</v>
      </c>
      <c r="K120" s="55" t="s">
        <v>906</v>
      </c>
      <c r="L120" s="55"/>
      <c r="M120" s="55" t="s">
        <v>907</v>
      </c>
      <c r="N120" s="55">
        <v>3</v>
      </c>
      <c r="O120" s="64">
        <v>84031</v>
      </c>
      <c r="P120" s="52" t="str">
        <f t="shared" si="3"/>
        <v>高等学校（通信制課程のみ）</v>
      </c>
      <c r="Q120" s="52">
        <f>VLOOKUP($F120,'R2生徒数'!C:D,2,0)</f>
        <v>553</v>
      </c>
    </row>
    <row r="121" spans="1:17">
      <c r="A121" s="55" t="s">
        <v>908</v>
      </c>
      <c r="B121" s="55" t="s">
        <v>909</v>
      </c>
      <c r="C121" s="55" t="s">
        <v>68</v>
      </c>
      <c r="D121" s="55" t="s">
        <v>910</v>
      </c>
      <c r="E121" s="55" t="s">
        <v>911</v>
      </c>
      <c r="F121" s="55" t="s">
        <v>912</v>
      </c>
      <c r="G121" s="63" t="s">
        <v>913</v>
      </c>
      <c r="H121" s="55" t="s">
        <v>914</v>
      </c>
      <c r="I121" s="55" t="s">
        <v>915</v>
      </c>
      <c r="J121" s="55" t="s">
        <v>916</v>
      </c>
      <c r="K121" s="55" t="s">
        <v>917</v>
      </c>
      <c r="L121" s="55" t="s">
        <v>109</v>
      </c>
      <c r="M121" s="55" t="s">
        <v>918</v>
      </c>
      <c r="N121" s="55">
        <v>1</v>
      </c>
      <c r="O121" s="64">
        <v>32011</v>
      </c>
      <c r="P121" s="52" t="str">
        <f t="shared" si="3"/>
        <v>高等学校</v>
      </c>
      <c r="Q121" s="52">
        <f>VLOOKUP($F121,'R2生徒数'!C:D,2,0)</f>
        <v>743</v>
      </c>
    </row>
    <row r="122" spans="1:17">
      <c r="A122" s="55" t="s">
        <v>919</v>
      </c>
      <c r="B122" s="55" t="s">
        <v>920</v>
      </c>
      <c r="C122" s="55" t="s">
        <v>68</v>
      </c>
      <c r="D122" s="55" t="s">
        <v>910</v>
      </c>
      <c r="E122" s="55" t="s">
        <v>911</v>
      </c>
      <c r="F122" s="55" t="s">
        <v>921</v>
      </c>
      <c r="G122" s="63" t="s">
        <v>913</v>
      </c>
      <c r="H122" s="55" t="s">
        <v>914</v>
      </c>
      <c r="I122" s="55" t="s">
        <v>915</v>
      </c>
      <c r="J122" s="55" t="s">
        <v>916</v>
      </c>
      <c r="K122" s="55" t="s">
        <v>917</v>
      </c>
      <c r="L122" s="55" t="s">
        <v>109</v>
      </c>
      <c r="M122" s="55" t="s">
        <v>918</v>
      </c>
      <c r="N122" s="55">
        <v>4</v>
      </c>
      <c r="O122" s="64">
        <v>32041</v>
      </c>
      <c r="P122" s="52" t="str">
        <f t="shared" si="3"/>
        <v>中学校</v>
      </c>
      <c r="Q122" s="52">
        <f>VLOOKUP($F122,'R2生徒数'!C:D,2,0)</f>
        <v>239</v>
      </c>
    </row>
    <row r="123" spans="1:17">
      <c r="A123" s="55" t="s">
        <v>922</v>
      </c>
      <c r="B123" s="55" t="s">
        <v>923</v>
      </c>
      <c r="C123" s="55" t="s">
        <v>68</v>
      </c>
      <c r="D123" s="55" t="s">
        <v>924</v>
      </c>
      <c r="E123" s="69" t="s">
        <v>925</v>
      </c>
      <c r="F123" s="55" t="s">
        <v>926</v>
      </c>
      <c r="G123" s="63" t="s">
        <v>927</v>
      </c>
      <c r="H123" s="55" t="s">
        <v>928</v>
      </c>
      <c r="I123" s="55" t="s">
        <v>929</v>
      </c>
      <c r="J123" s="55" t="s">
        <v>930</v>
      </c>
      <c r="K123" s="55" t="s">
        <v>931</v>
      </c>
      <c r="L123" s="55" t="s">
        <v>932</v>
      </c>
      <c r="M123" s="55" t="s">
        <v>933</v>
      </c>
      <c r="N123" s="55">
        <v>1</v>
      </c>
      <c r="O123" s="64">
        <v>5011</v>
      </c>
      <c r="P123" s="52" t="str">
        <f t="shared" si="3"/>
        <v>高等学校</v>
      </c>
      <c r="Q123" s="52">
        <f>VLOOKUP($F123,'R2生徒数'!C:D,2,0)</f>
        <v>1806</v>
      </c>
    </row>
    <row r="124" spans="1:17">
      <c r="A124" s="55" t="s">
        <v>934</v>
      </c>
      <c r="B124" s="55" t="s">
        <v>935</v>
      </c>
      <c r="C124" s="55" t="s">
        <v>68</v>
      </c>
      <c r="D124" s="55" t="s">
        <v>924</v>
      </c>
      <c r="E124" s="65" t="s">
        <v>925</v>
      </c>
      <c r="F124" s="55" t="s">
        <v>936</v>
      </c>
      <c r="G124" s="63" t="s">
        <v>927</v>
      </c>
      <c r="H124" s="55" t="s">
        <v>928</v>
      </c>
      <c r="I124" s="55" t="s">
        <v>929</v>
      </c>
      <c r="J124" s="55" t="s">
        <v>930</v>
      </c>
      <c r="K124" s="55" t="s">
        <v>931</v>
      </c>
      <c r="L124" s="55" t="s">
        <v>932</v>
      </c>
      <c r="M124" s="55" t="s">
        <v>933</v>
      </c>
      <c r="N124" s="55">
        <v>4</v>
      </c>
      <c r="O124" s="64">
        <v>5041</v>
      </c>
      <c r="P124" s="52" t="str">
        <f t="shared" si="3"/>
        <v>中学校</v>
      </c>
      <c r="Q124" s="52">
        <f>VLOOKUP($F124,'R2生徒数'!C:D,2,0)</f>
        <v>400</v>
      </c>
    </row>
    <row r="125" spans="1:17">
      <c r="A125" s="55" t="s">
        <v>937</v>
      </c>
      <c r="B125" s="55" t="s">
        <v>938</v>
      </c>
      <c r="C125" s="55" t="s">
        <v>68</v>
      </c>
      <c r="D125" s="55" t="s">
        <v>924</v>
      </c>
      <c r="E125" s="65" t="s">
        <v>939</v>
      </c>
      <c r="F125" s="55" t="s">
        <v>940</v>
      </c>
      <c r="G125" s="63" t="s">
        <v>927</v>
      </c>
      <c r="H125" s="55" t="s">
        <v>941</v>
      </c>
      <c r="I125" s="55" t="s">
        <v>942</v>
      </c>
      <c r="J125" s="55" t="s">
        <v>943</v>
      </c>
      <c r="K125" s="55" t="s">
        <v>944</v>
      </c>
      <c r="L125" s="55" t="s">
        <v>526</v>
      </c>
      <c r="M125" s="55" t="s">
        <v>933</v>
      </c>
      <c r="N125" s="55">
        <v>1</v>
      </c>
      <c r="O125" s="64">
        <v>5012</v>
      </c>
      <c r="P125" s="52" t="str">
        <f t="shared" si="3"/>
        <v>高等学校</v>
      </c>
      <c r="Q125" s="52">
        <f>VLOOKUP($F125,'R2生徒数'!C:D,2,0)</f>
        <v>1203</v>
      </c>
    </row>
    <row r="126" spans="1:17">
      <c r="A126" s="55" t="s">
        <v>945</v>
      </c>
      <c r="B126" s="55" t="s">
        <v>946</v>
      </c>
      <c r="C126" s="55" t="s">
        <v>68</v>
      </c>
      <c r="D126" s="55" t="s">
        <v>924</v>
      </c>
      <c r="E126" s="65" t="s">
        <v>939</v>
      </c>
      <c r="F126" s="55" t="s">
        <v>947</v>
      </c>
      <c r="G126" s="63" t="s">
        <v>927</v>
      </c>
      <c r="H126" s="55" t="s">
        <v>941</v>
      </c>
      <c r="I126" s="55" t="s">
        <v>942</v>
      </c>
      <c r="J126" s="55" t="s">
        <v>943</v>
      </c>
      <c r="K126" s="55" t="s">
        <v>944</v>
      </c>
      <c r="L126" s="55" t="s">
        <v>526</v>
      </c>
      <c r="M126" s="55" t="s">
        <v>933</v>
      </c>
      <c r="N126" s="55">
        <v>4</v>
      </c>
      <c r="O126" s="64">
        <v>5042</v>
      </c>
      <c r="P126" s="52" t="str">
        <f t="shared" si="3"/>
        <v>中学校</v>
      </c>
      <c r="Q126" s="52">
        <f>VLOOKUP($F126,'R2生徒数'!C:D,2,0)</f>
        <v>202</v>
      </c>
    </row>
    <row r="127" spans="1:17">
      <c r="A127" s="55" t="s">
        <v>948</v>
      </c>
      <c r="B127" s="55" t="s">
        <v>949</v>
      </c>
      <c r="C127" s="55" t="s">
        <v>68</v>
      </c>
      <c r="D127" s="55" t="s">
        <v>950</v>
      </c>
      <c r="E127" s="55" t="s">
        <v>951</v>
      </c>
      <c r="F127" s="55" t="s">
        <v>952</v>
      </c>
      <c r="G127" s="63" t="s">
        <v>953</v>
      </c>
      <c r="H127" s="55" t="s">
        <v>954</v>
      </c>
      <c r="I127" s="55" t="s">
        <v>955</v>
      </c>
      <c r="J127" s="55" t="s">
        <v>352</v>
      </c>
      <c r="K127" s="55" t="s">
        <v>956</v>
      </c>
      <c r="L127" s="55" t="s">
        <v>189</v>
      </c>
      <c r="M127" s="55" t="s">
        <v>957</v>
      </c>
      <c r="N127" s="55">
        <v>1</v>
      </c>
      <c r="O127" s="64">
        <v>34011</v>
      </c>
      <c r="P127" s="52" t="str">
        <f t="shared" si="3"/>
        <v>高等学校</v>
      </c>
      <c r="Q127" s="52">
        <f>VLOOKUP($F127,'R2生徒数'!C:D,2,0)</f>
        <v>174</v>
      </c>
    </row>
    <row r="128" spans="1:17">
      <c r="A128" s="55" t="s">
        <v>958</v>
      </c>
      <c r="B128" s="55" t="s">
        <v>959</v>
      </c>
      <c r="C128" s="55" t="s">
        <v>68</v>
      </c>
      <c r="D128" s="55" t="s">
        <v>950</v>
      </c>
      <c r="E128" s="55" t="s">
        <v>951</v>
      </c>
      <c r="F128" s="55" t="s">
        <v>960</v>
      </c>
      <c r="G128" s="63" t="s">
        <v>953</v>
      </c>
      <c r="H128" s="55" t="s">
        <v>954</v>
      </c>
      <c r="I128" s="55" t="s">
        <v>955</v>
      </c>
      <c r="J128" s="55" t="s">
        <v>352</v>
      </c>
      <c r="K128" s="55" t="s">
        <v>956</v>
      </c>
      <c r="L128" s="55" t="s">
        <v>189</v>
      </c>
      <c r="M128" s="55" t="s">
        <v>957</v>
      </c>
      <c r="N128" s="55">
        <v>4</v>
      </c>
      <c r="O128" s="64">
        <v>34041</v>
      </c>
      <c r="P128" s="52" t="str">
        <f t="shared" si="3"/>
        <v>中学校</v>
      </c>
      <c r="Q128" s="52">
        <f>VLOOKUP($F128,'R2生徒数'!C:D,2,0)</f>
        <v>76</v>
      </c>
    </row>
    <row r="129" spans="1:17">
      <c r="A129" s="55" t="s">
        <v>961</v>
      </c>
      <c r="B129" s="55" t="s">
        <v>962</v>
      </c>
      <c r="C129" s="55" t="s">
        <v>68</v>
      </c>
      <c r="D129" s="55" t="s">
        <v>950</v>
      </c>
      <c r="E129" s="55" t="s">
        <v>951</v>
      </c>
      <c r="F129" s="55" t="s">
        <v>963</v>
      </c>
      <c r="G129" s="63" t="s">
        <v>953</v>
      </c>
      <c r="H129" s="55" t="s">
        <v>954</v>
      </c>
      <c r="I129" s="55" t="s">
        <v>955</v>
      </c>
      <c r="J129" s="55" t="s">
        <v>352</v>
      </c>
      <c r="K129" s="55" t="s">
        <v>956</v>
      </c>
      <c r="L129" s="55" t="s">
        <v>189</v>
      </c>
      <c r="M129" s="55" t="s">
        <v>957</v>
      </c>
      <c r="N129" s="55">
        <v>5</v>
      </c>
      <c r="O129" s="64">
        <v>34051</v>
      </c>
      <c r="P129" s="52" t="str">
        <f t="shared" si="3"/>
        <v>小学校</v>
      </c>
      <c r="Q129" s="52">
        <f>VLOOKUP($F129,'R2生徒数'!C:D,2,0)</f>
        <v>595</v>
      </c>
    </row>
    <row r="130" spans="1:17">
      <c r="A130" s="55" t="s">
        <v>964</v>
      </c>
      <c r="B130" s="55" t="s">
        <v>965</v>
      </c>
      <c r="C130" s="55" t="s">
        <v>68</v>
      </c>
      <c r="D130" s="55" t="s">
        <v>966</v>
      </c>
      <c r="E130" s="55" t="s">
        <v>967</v>
      </c>
      <c r="F130" s="55" t="s">
        <v>968</v>
      </c>
      <c r="G130" s="63" t="s">
        <v>969</v>
      </c>
      <c r="H130" s="55" t="s">
        <v>970</v>
      </c>
      <c r="I130" s="55" t="s">
        <v>971</v>
      </c>
      <c r="J130" s="55" t="s">
        <v>972</v>
      </c>
      <c r="K130" s="55" t="s">
        <v>973</v>
      </c>
      <c r="L130" s="55" t="s">
        <v>974</v>
      </c>
      <c r="M130" s="55" t="s">
        <v>975</v>
      </c>
      <c r="N130" s="55">
        <v>1</v>
      </c>
      <c r="O130" s="64">
        <v>35011</v>
      </c>
      <c r="P130" s="52" t="str">
        <f t="shared" si="3"/>
        <v>高等学校</v>
      </c>
      <c r="Q130" s="52">
        <f>VLOOKUP($F130,'R2生徒数'!C:D,2,0)</f>
        <v>508</v>
      </c>
    </row>
    <row r="131" spans="1:17">
      <c r="A131" s="55" t="s">
        <v>976</v>
      </c>
      <c r="B131" s="55" t="s">
        <v>977</v>
      </c>
      <c r="C131" s="55" t="s">
        <v>68</v>
      </c>
      <c r="D131" s="55" t="s">
        <v>966</v>
      </c>
      <c r="E131" s="55" t="s">
        <v>967</v>
      </c>
      <c r="F131" s="55" t="s">
        <v>978</v>
      </c>
      <c r="G131" s="63" t="s">
        <v>969</v>
      </c>
      <c r="H131" s="55" t="s">
        <v>979</v>
      </c>
      <c r="I131" s="55" t="s">
        <v>980</v>
      </c>
      <c r="J131" s="55" t="s">
        <v>972</v>
      </c>
      <c r="K131" s="55" t="s">
        <v>973</v>
      </c>
      <c r="L131" s="55" t="s">
        <v>974</v>
      </c>
      <c r="M131" s="55" t="s">
        <v>975</v>
      </c>
      <c r="N131" s="55">
        <v>4</v>
      </c>
      <c r="O131" s="64">
        <v>35041</v>
      </c>
      <c r="P131" s="52" t="str">
        <f t="shared" si="3"/>
        <v>中学校</v>
      </c>
      <c r="Q131" s="52">
        <f>VLOOKUP($F131,'R2生徒数'!C:D,2,0)</f>
        <v>93</v>
      </c>
    </row>
    <row r="132" spans="1:17">
      <c r="A132" s="55" t="s">
        <v>981</v>
      </c>
      <c r="B132" s="55" t="s">
        <v>982</v>
      </c>
      <c r="C132" s="55" t="s">
        <v>68</v>
      </c>
      <c r="D132" s="55" t="s">
        <v>966</v>
      </c>
      <c r="E132" s="55" t="s">
        <v>967</v>
      </c>
      <c r="F132" s="55" t="s">
        <v>983</v>
      </c>
      <c r="G132" s="63" t="s">
        <v>969</v>
      </c>
      <c r="H132" s="55" t="s">
        <v>984</v>
      </c>
      <c r="I132" s="55" t="s">
        <v>985</v>
      </c>
      <c r="J132" s="55" t="s">
        <v>972</v>
      </c>
      <c r="K132" s="55" t="s">
        <v>973</v>
      </c>
      <c r="L132" s="55" t="s">
        <v>974</v>
      </c>
      <c r="M132" s="55" t="s">
        <v>975</v>
      </c>
      <c r="N132" s="55">
        <v>5</v>
      </c>
      <c r="O132" s="64">
        <v>35051</v>
      </c>
      <c r="P132" s="52" t="str">
        <f t="shared" si="3"/>
        <v>小学校</v>
      </c>
      <c r="Q132" s="52">
        <f>VLOOKUP($F132,'R2生徒数'!C:D,2,0)</f>
        <v>255</v>
      </c>
    </row>
    <row r="133" spans="1:17">
      <c r="A133" s="55" t="s">
        <v>986</v>
      </c>
      <c r="B133" s="55" t="s">
        <v>987</v>
      </c>
      <c r="C133" s="55" t="s">
        <v>68</v>
      </c>
      <c r="D133" s="55" t="s">
        <v>988</v>
      </c>
      <c r="E133" s="65" t="s">
        <v>989</v>
      </c>
      <c r="F133" s="55" t="s">
        <v>990</v>
      </c>
      <c r="G133" s="63" t="s">
        <v>991</v>
      </c>
      <c r="H133" s="55" t="s">
        <v>992</v>
      </c>
      <c r="I133" s="55" t="s">
        <v>993</v>
      </c>
      <c r="J133" s="55" t="s">
        <v>994</v>
      </c>
      <c r="K133" s="55" t="s">
        <v>995</v>
      </c>
      <c r="L133" s="55" t="s">
        <v>996</v>
      </c>
      <c r="M133" s="55" t="s">
        <v>997</v>
      </c>
      <c r="N133" s="55">
        <v>1</v>
      </c>
      <c r="O133" s="64">
        <v>76011</v>
      </c>
      <c r="P133" s="52" t="str">
        <f t="shared" si="3"/>
        <v>高等学校</v>
      </c>
      <c r="Q133" s="52">
        <f>VLOOKUP($F133,'R2生徒数'!C:D,2,0)</f>
        <v>758</v>
      </c>
    </row>
    <row r="134" spans="1:17">
      <c r="A134" s="55" t="s">
        <v>998</v>
      </c>
      <c r="B134" s="55" t="s">
        <v>999</v>
      </c>
      <c r="C134" s="55" t="s">
        <v>68</v>
      </c>
      <c r="D134" s="55" t="s">
        <v>988</v>
      </c>
      <c r="E134" s="65" t="s">
        <v>989</v>
      </c>
      <c r="F134" s="55" t="s">
        <v>1000</v>
      </c>
      <c r="G134" s="63" t="s">
        <v>991</v>
      </c>
      <c r="H134" s="55" t="s">
        <v>992</v>
      </c>
      <c r="I134" s="55" t="s">
        <v>993</v>
      </c>
      <c r="J134" s="55" t="s">
        <v>994</v>
      </c>
      <c r="K134" s="55" t="s">
        <v>995</v>
      </c>
      <c r="L134" s="55" t="s">
        <v>996</v>
      </c>
      <c r="M134" s="55" t="s">
        <v>1001</v>
      </c>
      <c r="N134" s="55">
        <v>4</v>
      </c>
      <c r="O134" s="64">
        <v>76041</v>
      </c>
      <c r="P134" s="52" t="str">
        <f t="shared" si="3"/>
        <v>中学校</v>
      </c>
      <c r="Q134" s="52">
        <f>VLOOKUP($F134,'R2生徒数'!C:D,2,0)</f>
        <v>96</v>
      </c>
    </row>
    <row r="135" spans="1:17">
      <c r="A135" s="71">
        <v>37011</v>
      </c>
      <c r="B135" s="71">
        <v>1037011</v>
      </c>
      <c r="C135" s="55" t="s">
        <v>68</v>
      </c>
      <c r="D135" s="55" t="s">
        <v>1002</v>
      </c>
      <c r="E135" s="55" t="s">
        <v>1003</v>
      </c>
      <c r="F135" s="55" t="s">
        <v>1004</v>
      </c>
      <c r="G135" s="63" t="s">
        <v>1005</v>
      </c>
      <c r="H135" s="55" t="s">
        <v>1006</v>
      </c>
      <c r="I135" s="55" t="s">
        <v>1007</v>
      </c>
      <c r="J135" s="55" t="s">
        <v>1008</v>
      </c>
      <c r="K135" s="55" t="s">
        <v>1009</v>
      </c>
      <c r="L135" s="55" t="s">
        <v>342</v>
      </c>
      <c r="M135" s="55" t="s">
        <v>1010</v>
      </c>
      <c r="N135" s="55">
        <v>1</v>
      </c>
      <c r="O135" s="72">
        <v>37011</v>
      </c>
      <c r="P135" s="52" t="str">
        <f t="shared" si="3"/>
        <v>高等学校</v>
      </c>
      <c r="Q135" s="52">
        <f>VLOOKUP($F135,'R2生徒数'!C:D,2,0)</f>
        <v>748</v>
      </c>
    </row>
    <row r="136" spans="1:17">
      <c r="A136" s="55" t="s">
        <v>1011</v>
      </c>
      <c r="B136" s="55" t="s">
        <v>1012</v>
      </c>
      <c r="C136" s="55" t="s">
        <v>68</v>
      </c>
      <c r="D136" s="55" t="s">
        <v>1013</v>
      </c>
      <c r="E136" s="55" t="s">
        <v>1014</v>
      </c>
      <c r="F136" s="55" t="s">
        <v>1015</v>
      </c>
      <c r="G136" s="63" t="s">
        <v>1016</v>
      </c>
      <c r="H136" s="55" t="s">
        <v>1017</v>
      </c>
      <c r="I136" s="55" t="s">
        <v>1018</v>
      </c>
      <c r="J136" s="55" t="s">
        <v>1019</v>
      </c>
      <c r="K136" s="55" t="s">
        <v>1020</v>
      </c>
      <c r="L136" s="55" t="s">
        <v>268</v>
      </c>
      <c r="M136" s="55" t="s">
        <v>1021</v>
      </c>
      <c r="N136" s="55">
        <v>1</v>
      </c>
      <c r="O136" s="64">
        <v>39011</v>
      </c>
      <c r="P136" s="52" t="str">
        <f t="shared" si="3"/>
        <v>高等学校</v>
      </c>
      <c r="Q136" s="52">
        <f>VLOOKUP($F136,'R2生徒数'!C:D,2,0)</f>
        <v>1158</v>
      </c>
    </row>
    <row r="137" spans="1:17">
      <c r="A137" s="55" t="s">
        <v>1022</v>
      </c>
      <c r="B137" s="55" t="s">
        <v>1023</v>
      </c>
      <c r="C137" s="55" t="s">
        <v>68</v>
      </c>
      <c r="D137" s="55" t="s">
        <v>1013</v>
      </c>
      <c r="E137" s="55" t="s">
        <v>1014</v>
      </c>
      <c r="F137" s="55" t="s">
        <v>1024</v>
      </c>
      <c r="G137" s="63" t="s">
        <v>1016</v>
      </c>
      <c r="H137" s="55" t="s">
        <v>1017</v>
      </c>
      <c r="I137" s="55" t="s">
        <v>1018</v>
      </c>
      <c r="J137" s="55" t="s">
        <v>1019</v>
      </c>
      <c r="K137" s="55" t="s">
        <v>1020</v>
      </c>
      <c r="L137" s="55" t="s">
        <v>268</v>
      </c>
      <c r="M137" s="55" t="s">
        <v>1021</v>
      </c>
      <c r="N137" s="55">
        <v>4</v>
      </c>
      <c r="O137" s="64">
        <v>39041</v>
      </c>
      <c r="P137" s="52" t="str">
        <f t="shared" si="3"/>
        <v>中学校</v>
      </c>
      <c r="Q137" s="52">
        <f>VLOOKUP($F137,'R2生徒数'!C:D,2,0)</f>
        <v>495</v>
      </c>
    </row>
    <row r="138" spans="1:17">
      <c r="A138" s="55" t="s">
        <v>1025</v>
      </c>
      <c r="B138" s="55" t="s">
        <v>1026</v>
      </c>
      <c r="C138" s="55" t="s">
        <v>68</v>
      </c>
      <c r="D138" s="55" t="s">
        <v>1027</v>
      </c>
      <c r="E138" s="55" t="s">
        <v>1028</v>
      </c>
      <c r="F138" s="55" t="s">
        <v>1029</v>
      </c>
      <c r="G138" s="63" t="s">
        <v>1030</v>
      </c>
      <c r="H138" s="55" t="s">
        <v>1031</v>
      </c>
      <c r="I138" s="55" t="s">
        <v>1032</v>
      </c>
      <c r="J138" s="55" t="s">
        <v>1033</v>
      </c>
      <c r="K138" s="55" t="s">
        <v>1034</v>
      </c>
      <c r="L138" s="55" t="s">
        <v>280</v>
      </c>
      <c r="M138" s="55" t="s">
        <v>1035</v>
      </c>
      <c r="N138" s="55">
        <v>1</v>
      </c>
      <c r="O138" s="64">
        <v>59011</v>
      </c>
      <c r="P138" s="52" t="str">
        <f t="shared" si="3"/>
        <v>高等学校</v>
      </c>
      <c r="Q138" s="52">
        <f>VLOOKUP($F138,'R2生徒数'!C:D,2,0)</f>
        <v>689</v>
      </c>
    </row>
    <row r="139" spans="1:17">
      <c r="A139" s="55" t="s">
        <v>1036</v>
      </c>
      <c r="B139" s="55" t="s">
        <v>1037</v>
      </c>
      <c r="C139" s="55" t="s">
        <v>68</v>
      </c>
      <c r="D139" s="55" t="s">
        <v>1038</v>
      </c>
      <c r="E139" s="55" t="s">
        <v>1039</v>
      </c>
      <c r="F139" s="55" t="s">
        <v>1040</v>
      </c>
      <c r="G139" s="63" t="s">
        <v>1041</v>
      </c>
      <c r="H139" s="55" t="s">
        <v>1042</v>
      </c>
      <c r="I139" s="55" t="s">
        <v>1043</v>
      </c>
      <c r="J139" s="55" t="s">
        <v>1044</v>
      </c>
      <c r="K139" s="55" t="s">
        <v>1045</v>
      </c>
      <c r="L139" s="55" t="s">
        <v>133</v>
      </c>
      <c r="M139" s="55" t="s">
        <v>1046</v>
      </c>
      <c r="N139" s="55">
        <v>1</v>
      </c>
      <c r="O139" s="64">
        <v>40011</v>
      </c>
      <c r="P139" s="52" t="str">
        <f t="shared" si="3"/>
        <v>高等学校</v>
      </c>
      <c r="Q139" s="52">
        <f>VLOOKUP($F139,'R2生徒数'!C:D,2,0)</f>
        <v>1822</v>
      </c>
    </row>
    <row r="140" spans="1:17">
      <c r="A140" s="55" t="s">
        <v>1047</v>
      </c>
      <c r="B140" s="55" t="s">
        <v>1048</v>
      </c>
      <c r="C140" s="55" t="s">
        <v>68</v>
      </c>
      <c r="D140" s="55" t="s">
        <v>1038</v>
      </c>
      <c r="E140" s="55" t="s">
        <v>1039</v>
      </c>
      <c r="F140" s="55" t="s">
        <v>1049</v>
      </c>
      <c r="G140" s="63" t="s">
        <v>1041</v>
      </c>
      <c r="H140" s="55" t="s">
        <v>1042</v>
      </c>
      <c r="I140" s="55" t="s">
        <v>1043</v>
      </c>
      <c r="J140" s="55" t="s">
        <v>1044</v>
      </c>
      <c r="K140" s="55" t="s">
        <v>1045</v>
      </c>
      <c r="L140" s="55" t="s">
        <v>133</v>
      </c>
      <c r="M140" s="55" t="s">
        <v>1046</v>
      </c>
      <c r="N140" s="55">
        <v>4</v>
      </c>
      <c r="O140" s="64">
        <v>40041</v>
      </c>
      <c r="P140" s="52" t="str">
        <f t="shared" ref="P140:P171" si="4">VLOOKUP($N140,$L$2:$M$7,2,0)</f>
        <v>中学校</v>
      </c>
      <c r="Q140" s="52">
        <f>VLOOKUP($F140,'R2生徒数'!C:D,2,0)</f>
        <v>1054</v>
      </c>
    </row>
    <row r="141" spans="1:17">
      <c r="A141" s="55" t="s">
        <v>1050</v>
      </c>
      <c r="B141" s="55" t="s">
        <v>1051</v>
      </c>
      <c r="C141" s="55" t="s">
        <v>68</v>
      </c>
      <c r="D141" s="55" t="s">
        <v>1052</v>
      </c>
      <c r="E141" s="55" t="s">
        <v>1053</v>
      </c>
      <c r="F141" s="55" t="s">
        <v>1054</v>
      </c>
      <c r="G141" s="63" t="s">
        <v>1055</v>
      </c>
      <c r="H141" s="55" t="s">
        <v>1056</v>
      </c>
      <c r="I141" s="55" t="s">
        <v>1057</v>
      </c>
      <c r="J141" s="55" t="s">
        <v>1058</v>
      </c>
      <c r="K141" s="55" t="s">
        <v>1059</v>
      </c>
      <c r="L141" s="55" t="s">
        <v>1060</v>
      </c>
      <c r="M141" s="55" t="s">
        <v>1061</v>
      </c>
      <c r="N141" s="55">
        <v>1</v>
      </c>
      <c r="O141" s="64">
        <v>41011</v>
      </c>
      <c r="P141" s="52" t="str">
        <f t="shared" si="4"/>
        <v>高等学校</v>
      </c>
      <c r="Q141" s="52">
        <f>VLOOKUP($F141,'R2生徒数'!C:D,2,0)</f>
        <v>939</v>
      </c>
    </row>
    <row r="142" spans="1:17">
      <c r="A142" s="55" t="s">
        <v>1062</v>
      </c>
      <c r="B142" s="55" t="s">
        <v>1063</v>
      </c>
      <c r="C142" s="55" t="s">
        <v>68</v>
      </c>
      <c r="D142" s="55" t="s">
        <v>1052</v>
      </c>
      <c r="E142" s="55" t="s">
        <v>1053</v>
      </c>
      <c r="F142" s="55" t="s">
        <v>1064</v>
      </c>
      <c r="G142" s="63" t="s">
        <v>1055</v>
      </c>
      <c r="H142" s="55" t="s">
        <v>1056</v>
      </c>
      <c r="I142" s="55" t="s">
        <v>1057</v>
      </c>
      <c r="J142" s="55" t="s">
        <v>1058</v>
      </c>
      <c r="K142" s="55" t="s">
        <v>1059</v>
      </c>
      <c r="L142" s="55" t="s">
        <v>1060</v>
      </c>
      <c r="M142" s="55" t="s">
        <v>1061</v>
      </c>
      <c r="N142" s="55">
        <v>4</v>
      </c>
      <c r="O142" s="64">
        <v>41041</v>
      </c>
      <c r="P142" s="52" t="str">
        <f t="shared" si="4"/>
        <v>中学校</v>
      </c>
      <c r="Q142" s="52">
        <f>VLOOKUP($F142,'R2生徒数'!C:D,2,0)</f>
        <v>835</v>
      </c>
    </row>
    <row r="143" spans="1:17">
      <c r="A143" s="55" t="s">
        <v>1065</v>
      </c>
      <c r="B143" s="55" t="s">
        <v>1066</v>
      </c>
      <c r="C143" s="55" t="s">
        <v>68</v>
      </c>
      <c r="D143" s="55" t="s">
        <v>1067</v>
      </c>
      <c r="E143" s="55" t="s">
        <v>1068</v>
      </c>
      <c r="F143" s="55" t="s">
        <v>1069</v>
      </c>
      <c r="G143" s="63" t="s">
        <v>1070</v>
      </c>
      <c r="H143" s="55" t="s">
        <v>1071</v>
      </c>
      <c r="I143" s="55" t="s">
        <v>1072</v>
      </c>
      <c r="J143" s="55" t="s">
        <v>1073</v>
      </c>
      <c r="K143" s="55" t="s">
        <v>1074</v>
      </c>
      <c r="L143" s="55" t="s">
        <v>245</v>
      </c>
      <c r="M143" s="55" t="s">
        <v>1075</v>
      </c>
      <c r="N143" s="55">
        <v>1</v>
      </c>
      <c r="O143" s="64">
        <v>36011</v>
      </c>
      <c r="P143" s="52" t="str">
        <f t="shared" si="4"/>
        <v>高等学校</v>
      </c>
      <c r="Q143" s="52">
        <f>VLOOKUP($F143,'R2生徒数'!C:D,2,0)</f>
        <v>1106</v>
      </c>
    </row>
    <row r="144" spans="1:17">
      <c r="A144" s="55" t="s">
        <v>1076</v>
      </c>
      <c r="B144" s="55" t="s">
        <v>1077</v>
      </c>
      <c r="C144" s="55" t="s">
        <v>68</v>
      </c>
      <c r="D144" s="55" t="s">
        <v>1078</v>
      </c>
      <c r="E144" s="55" t="s">
        <v>1079</v>
      </c>
      <c r="F144" s="55" t="s">
        <v>1080</v>
      </c>
      <c r="G144" s="63" t="s">
        <v>1081</v>
      </c>
      <c r="H144" s="55" t="s">
        <v>1082</v>
      </c>
      <c r="I144" s="55" t="s">
        <v>1083</v>
      </c>
      <c r="J144" s="55" t="s">
        <v>1084</v>
      </c>
      <c r="K144" s="55" t="s">
        <v>1085</v>
      </c>
      <c r="L144" s="55" t="s">
        <v>1086</v>
      </c>
      <c r="M144" s="55" t="s">
        <v>1087</v>
      </c>
      <c r="N144" s="55">
        <v>1</v>
      </c>
      <c r="O144" s="64">
        <v>45011</v>
      </c>
      <c r="P144" s="52" t="str">
        <f t="shared" si="4"/>
        <v>高等学校</v>
      </c>
      <c r="Q144" s="52">
        <f>VLOOKUP($F144,'R2生徒数'!C:D,2,0)</f>
        <v>946</v>
      </c>
    </row>
    <row r="145" spans="1:17">
      <c r="A145" s="55" t="s">
        <v>1088</v>
      </c>
      <c r="B145" s="55" t="s">
        <v>1089</v>
      </c>
      <c r="C145" s="55" t="s">
        <v>68</v>
      </c>
      <c r="D145" s="55" t="s">
        <v>1090</v>
      </c>
      <c r="E145" s="55" t="s">
        <v>1091</v>
      </c>
      <c r="F145" s="55" t="s">
        <v>1092</v>
      </c>
      <c r="G145" s="63" t="s">
        <v>1093</v>
      </c>
      <c r="H145" s="55" t="s">
        <v>1094</v>
      </c>
      <c r="I145" s="55" t="s">
        <v>1095</v>
      </c>
      <c r="J145" s="55" t="s">
        <v>1096</v>
      </c>
      <c r="K145" s="55" t="s">
        <v>1097</v>
      </c>
      <c r="L145" s="55" t="s">
        <v>189</v>
      </c>
      <c r="M145" s="55" t="s">
        <v>1098</v>
      </c>
      <c r="N145" s="55">
        <v>1</v>
      </c>
      <c r="O145" s="64">
        <v>46011</v>
      </c>
      <c r="P145" s="52" t="str">
        <f t="shared" si="4"/>
        <v>高等学校</v>
      </c>
      <c r="Q145" s="52">
        <f>VLOOKUP($F145,'R2生徒数'!C:D,2,0)</f>
        <v>316</v>
      </c>
    </row>
    <row r="146" spans="1:17">
      <c r="A146" s="55" t="s">
        <v>1099</v>
      </c>
      <c r="B146" s="55" t="s">
        <v>1100</v>
      </c>
      <c r="C146" s="55" t="s">
        <v>68</v>
      </c>
      <c r="D146" s="55" t="s">
        <v>1090</v>
      </c>
      <c r="E146" s="55" t="s">
        <v>1091</v>
      </c>
      <c r="F146" s="55" t="s">
        <v>1101</v>
      </c>
      <c r="G146" s="63" t="s">
        <v>1093</v>
      </c>
      <c r="H146" s="55" t="s">
        <v>1094</v>
      </c>
      <c r="I146" s="55" t="s">
        <v>1095</v>
      </c>
      <c r="J146" s="55" t="s">
        <v>1096</v>
      </c>
      <c r="K146" s="55" t="s">
        <v>1097</v>
      </c>
      <c r="L146" s="55" t="s">
        <v>189</v>
      </c>
      <c r="M146" s="55" t="s">
        <v>1098</v>
      </c>
      <c r="N146" s="55">
        <v>4</v>
      </c>
      <c r="O146" s="64">
        <v>46041</v>
      </c>
      <c r="P146" s="52" t="str">
        <f t="shared" si="4"/>
        <v>中学校</v>
      </c>
      <c r="Q146" s="52">
        <f>VLOOKUP($F146,'R2生徒数'!C:D,2,0)</f>
        <v>113</v>
      </c>
    </row>
    <row r="147" spans="1:17">
      <c r="A147" s="55" t="s">
        <v>1102</v>
      </c>
      <c r="B147" s="55" t="s">
        <v>1103</v>
      </c>
      <c r="C147" s="55" t="s">
        <v>68</v>
      </c>
      <c r="D147" s="55" t="s">
        <v>1104</v>
      </c>
      <c r="E147" s="55" t="s">
        <v>1105</v>
      </c>
      <c r="F147" s="55" t="s">
        <v>1106</v>
      </c>
      <c r="G147" s="63" t="s">
        <v>1107</v>
      </c>
      <c r="H147" s="55" t="s">
        <v>1108</v>
      </c>
      <c r="I147" s="55" t="s">
        <v>1109</v>
      </c>
      <c r="J147" s="55" t="s">
        <v>1110</v>
      </c>
      <c r="K147" s="55" t="s">
        <v>1111</v>
      </c>
      <c r="L147" s="55" t="s">
        <v>1112</v>
      </c>
      <c r="M147" s="55" t="s">
        <v>1107</v>
      </c>
      <c r="N147" s="55">
        <v>1</v>
      </c>
      <c r="O147" s="64">
        <v>7011</v>
      </c>
      <c r="P147" s="52" t="str">
        <f t="shared" si="4"/>
        <v>高等学校</v>
      </c>
      <c r="Q147" s="52">
        <f>VLOOKUP($F147,'R2生徒数'!C:D,2,0)</f>
        <v>1216</v>
      </c>
    </row>
    <row r="148" spans="1:17">
      <c r="A148" s="55" t="s">
        <v>1113</v>
      </c>
      <c r="B148" s="55" t="s">
        <v>1114</v>
      </c>
      <c r="C148" s="55" t="s">
        <v>68</v>
      </c>
      <c r="D148" s="55" t="s">
        <v>1115</v>
      </c>
      <c r="E148" s="69" t="s">
        <v>1116</v>
      </c>
      <c r="F148" s="55" t="s">
        <v>1117</v>
      </c>
      <c r="G148" s="63" t="s">
        <v>1118</v>
      </c>
      <c r="H148" s="55" t="s">
        <v>1119</v>
      </c>
      <c r="I148" s="55" t="s">
        <v>1120</v>
      </c>
      <c r="J148" s="55" t="s">
        <v>1121</v>
      </c>
      <c r="K148" s="55" t="s">
        <v>1122</v>
      </c>
      <c r="L148" s="55" t="s">
        <v>458</v>
      </c>
      <c r="M148" s="55" t="s">
        <v>1123</v>
      </c>
      <c r="N148" s="55">
        <v>1</v>
      </c>
      <c r="O148" s="64">
        <v>56011</v>
      </c>
      <c r="P148" s="52" t="str">
        <f t="shared" si="4"/>
        <v>高等学校</v>
      </c>
      <c r="Q148" s="52">
        <f>VLOOKUP($F148,'R2生徒数'!C:D,2,0)</f>
        <v>805</v>
      </c>
    </row>
    <row r="149" spans="1:17">
      <c r="A149" s="55" t="s">
        <v>1124</v>
      </c>
      <c r="B149" s="55" t="s">
        <v>1125</v>
      </c>
      <c r="C149" s="55" t="s">
        <v>68</v>
      </c>
      <c r="D149" s="55" t="s">
        <v>1126</v>
      </c>
      <c r="E149" s="55" t="s">
        <v>1127</v>
      </c>
      <c r="F149" s="55" t="s">
        <v>1128</v>
      </c>
      <c r="G149" s="63" t="s">
        <v>1129</v>
      </c>
      <c r="H149" s="55" t="s">
        <v>1130</v>
      </c>
      <c r="I149" s="55" t="s">
        <v>1131</v>
      </c>
      <c r="J149" s="55" t="s">
        <v>1132</v>
      </c>
      <c r="K149" s="55" t="s">
        <v>1133</v>
      </c>
      <c r="L149" s="55" t="s">
        <v>410</v>
      </c>
      <c r="M149" s="55" t="s">
        <v>1134</v>
      </c>
      <c r="N149" s="55">
        <v>1</v>
      </c>
      <c r="O149" s="64">
        <v>48011</v>
      </c>
      <c r="P149" s="52" t="str">
        <f t="shared" si="4"/>
        <v>高等学校</v>
      </c>
      <c r="Q149" s="52">
        <f>VLOOKUP($F149,'R2生徒数'!C:D,2,0)</f>
        <v>754</v>
      </c>
    </row>
    <row r="150" spans="1:17">
      <c r="A150" s="55" t="s">
        <v>1135</v>
      </c>
      <c r="B150" s="55" t="s">
        <v>1136</v>
      </c>
      <c r="C150" s="55" t="s">
        <v>68</v>
      </c>
      <c r="D150" s="55" t="s">
        <v>1126</v>
      </c>
      <c r="E150" s="55" t="s">
        <v>1127</v>
      </c>
      <c r="F150" s="55" t="s">
        <v>1137</v>
      </c>
      <c r="G150" s="63" t="s">
        <v>1129</v>
      </c>
      <c r="H150" s="55" t="s">
        <v>1130</v>
      </c>
      <c r="I150" s="55" t="s">
        <v>1131</v>
      </c>
      <c r="J150" s="55" t="s">
        <v>1132</v>
      </c>
      <c r="K150" s="55" t="s">
        <v>1133</v>
      </c>
      <c r="L150" s="55" t="s">
        <v>410</v>
      </c>
      <c r="M150" s="55" t="s">
        <v>1134</v>
      </c>
      <c r="N150" s="55">
        <v>4</v>
      </c>
      <c r="O150" s="64">
        <v>48041</v>
      </c>
      <c r="P150" s="52" t="str">
        <f t="shared" si="4"/>
        <v>中学校</v>
      </c>
      <c r="Q150" s="52">
        <f>VLOOKUP($F150,'R2生徒数'!C:D,2,0)</f>
        <v>811</v>
      </c>
    </row>
    <row r="151" spans="1:17">
      <c r="A151" s="55" t="s">
        <v>1138</v>
      </c>
      <c r="B151" s="55" t="s">
        <v>1139</v>
      </c>
      <c r="C151" s="55" t="s">
        <v>68</v>
      </c>
      <c r="D151" s="55" t="s">
        <v>1140</v>
      </c>
      <c r="E151" s="55" t="s">
        <v>1141</v>
      </c>
      <c r="F151" s="55" t="s">
        <v>1142</v>
      </c>
      <c r="G151" s="63" t="s">
        <v>1143</v>
      </c>
      <c r="H151" s="55" t="s">
        <v>1144</v>
      </c>
      <c r="I151" s="55" t="s">
        <v>1145</v>
      </c>
      <c r="J151" s="55" t="s">
        <v>1146</v>
      </c>
      <c r="K151" s="55" t="s">
        <v>1147</v>
      </c>
      <c r="L151" s="55" t="s">
        <v>245</v>
      </c>
      <c r="M151" s="55" t="s">
        <v>1148</v>
      </c>
      <c r="N151" s="55">
        <v>5</v>
      </c>
      <c r="O151" s="64">
        <v>55051</v>
      </c>
      <c r="P151" s="52" t="str">
        <f t="shared" si="4"/>
        <v>小学校</v>
      </c>
      <c r="Q151" s="52">
        <f>VLOOKUP($F151,'R2生徒数'!C:D,2,0)</f>
        <v>673</v>
      </c>
    </row>
    <row r="152" spans="1:17">
      <c r="A152" s="55" t="s">
        <v>1149</v>
      </c>
      <c r="B152" s="55" t="s">
        <v>1150</v>
      </c>
      <c r="C152" s="55" t="s">
        <v>68</v>
      </c>
      <c r="D152" s="55" t="s">
        <v>1140</v>
      </c>
      <c r="E152" s="55" t="s">
        <v>1151</v>
      </c>
      <c r="F152" s="70" t="s">
        <v>1152</v>
      </c>
      <c r="G152" s="63" t="s">
        <v>1143</v>
      </c>
      <c r="H152" s="55" t="s">
        <v>1153</v>
      </c>
      <c r="I152" s="55" t="s">
        <v>1154</v>
      </c>
      <c r="J152" s="55" t="s">
        <v>1155</v>
      </c>
      <c r="K152" s="55" t="s">
        <v>1156</v>
      </c>
      <c r="L152" s="55" t="s">
        <v>342</v>
      </c>
      <c r="M152" s="55" t="s">
        <v>1157</v>
      </c>
      <c r="N152" s="55">
        <v>4</v>
      </c>
      <c r="O152" s="64">
        <v>55042</v>
      </c>
      <c r="P152" s="52" t="str">
        <f t="shared" si="4"/>
        <v>中学校</v>
      </c>
      <c r="Q152" s="52">
        <f>VLOOKUP($F152,'R2生徒数'!C:D,2,0)</f>
        <v>483</v>
      </c>
    </row>
    <row r="153" spans="1:17">
      <c r="A153" s="55" t="s">
        <v>1158</v>
      </c>
      <c r="B153" s="55" t="s">
        <v>1159</v>
      </c>
      <c r="C153" s="55" t="s">
        <v>68</v>
      </c>
      <c r="D153" s="55" t="s">
        <v>1140</v>
      </c>
      <c r="E153" s="55" t="s">
        <v>1160</v>
      </c>
      <c r="F153" s="55" t="s">
        <v>1161</v>
      </c>
      <c r="G153" s="63" t="s">
        <v>1143</v>
      </c>
      <c r="H153" s="55" t="s">
        <v>1144</v>
      </c>
      <c r="I153" s="55" t="s">
        <v>1145</v>
      </c>
      <c r="J153" s="55" t="s">
        <v>1146</v>
      </c>
      <c r="K153" s="55" t="s">
        <v>1147</v>
      </c>
      <c r="L153" s="55" t="s">
        <v>245</v>
      </c>
      <c r="M153" s="55" t="s">
        <v>1148</v>
      </c>
      <c r="N153" s="55">
        <v>1</v>
      </c>
      <c r="O153" s="64">
        <v>55011</v>
      </c>
      <c r="P153" s="52" t="str">
        <f t="shared" si="4"/>
        <v>高等学校</v>
      </c>
      <c r="Q153" s="52">
        <f>VLOOKUP($F153,'R2生徒数'!C:D,2,0)</f>
        <v>740</v>
      </c>
    </row>
    <row r="154" spans="1:17">
      <c r="A154" s="55" t="s">
        <v>1162</v>
      </c>
      <c r="B154" s="55" t="s">
        <v>1163</v>
      </c>
      <c r="C154" s="55" t="s">
        <v>68</v>
      </c>
      <c r="D154" s="55" t="s">
        <v>1140</v>
      </c>
      <c r="E154" s="55" t="s">
        <v>1160</v>
      </c>
      <c r="F154" s="55" t="s">
        <v>1164</v>
      </c>
      <c r="G154" s="63" t="s">
        <v>1143</v>
      </c>
      <c r="H154" s="55" t="s">
        <v>1165</v>
      </c>
      <c r="I154" s="55" t="s">
        <v>1166</v>
      </c>
      <c r="J154" s="55" t="s">
        <v>1146</v>
      </c>
      <c r="K154" s="55" t="s">
        <v>1147</v>
      </c>
      <c r="L154" s="55" t="s">
        <v>245</v>
      </c>
      <c r="M154" s="55" t="s">
        <v>1148</v>
      </c>
      <c r="N154" s="55">
        <v>4</v>
      </c>
      <c r="O154" s="64">
        <v>55041</v>
      </c>
      <c r="P154" s="52" t="str">
        <f t="shared" si="4"/>
        <v>中学校</v>
      </c>
      <c r="Q154" s="52">
        <f>VLOOKUP($F154,'R2生徒数'!C:D,2,0)</f>
        <v>765</v>
      </c>
    </row>
    <row r="155" spans="1:17">
      <c r="A155" s="55" t="s">
        <v>1167</v>
      </c>
      <c r="B155" s="55" t="s">
        <v>1168</v>
      </c>
      <c r="C155" s="55" t="s">
        <v>68</v>
      </c>
      <c r="D155" s="55" t="s">
        <v>1140</v>
      </c>
      <c r="E155" s="55" t="s">
        <v>1169</v>
      </c>
      <c r="F155" s="70" t="s">
        <v>1170</v>
      </c>
      <c r="G155" s="63" t="s">
        <v>1143</v>
      </c>
      <c r="H155" s="55" t="s">
        <v>1153</v>
      </c>
      <c r="I155" s="55" t="s">
        <v>1154</v>
      </c>
      <c r="J155" s="55" t="s">
        <v>1155</v>
      </c>
      <c r="K155" s="55" t="s">
        <v>1156</v>
      </c>
      <c r="L155" s="55" t="s">
        <v>342</v>
      </c>
      <c r="M155" s="55" t="s">
        <v>1157</v>
      </c>
      <c r="N155" s="55">
        <v>1</v>
      </c>
      <c r="O155" s="64">
        <v>55012</v>
      </c>
      <c r="P155" s="52" t="str">
        <f t="shared" si="4"/>
        <v>高等学校</v>
      </c>
      <c r="Q155" s="52">
        <f>VLOOKUP($F155,'R2生徒数'!C:D,2,0)</f>
        <v>868</v>
      </c>
    </row>
    <row r="156" spans="1:17">
      <c r="A156" s="55" t="s">
        <v>1171</v>
      </c>
      <c r="B156" s="55" t="s">
        <v>1172</v>
      </c>
      <c r="C156" s="55" t="s">
        <v>68</v>
      </c>
      <c r="D156" s="55" t="s">
        <v>1173</v>
      </c>
      <c r="E156" s="55" t="s">
        <v>1174</v>
      </c>
      <c r="F156" s="55" t="s">
        <v>1175</v>
      </c>
      <c r="G156" s="63" t="s">
        <v>1176</v>
      </c>
      <c r="H156" s="55" t="s">
        <v>1177</v>
      </c>
      <c r="I156" s="55" t="s">
        <v>1178</v>
      </c>
      <c r="J156" s="55" t="s">
        <v>1179</v>
      </c>
      <c r="K156" s="55" t="s">
        <v>1180</v>
      </c>
      <c r="L156" s="55" t="s">
        <v>121</v>
      </c>
      <c r="M156" s="55" t="s">
        <v>1176</v>
      </c>
      <c r="N156" s="55">
        <v>3</v>
      </c>
      <c r="O156" s="64">
        <v>82031</v>
      </c>
      <c r="P156" s="52" t="str">
        <f t="shared" si="4"/>
        <v>高等学校（通信制課程のみ）</v>
      </c>
      <c r="Q156" s="52">
        <f>VLOOKUP($F156,'R2生徒数'!C:D,2,0)</f>
        <v>652</v>
      </c>
    </row>
    <row r="157" spans="1:17">
      <c r="A157" s="55" t="s">
        <v>1181</v>
      </c>
      <c r="B157" s="55" t="s">
        <v>1182</v>
      </c>
      <c r="C157" s="55" t="s">
        <v>68</v>
      </c>
      <c r="D157" s="55" t="s">
        <v>1183</v>
      </c>
      <c r="E157" s="69" t="s">
        <v>1184</v>
      </c>
      <c r="F157" s="55" t="s">
        <v>1185</v>
      </c>
      <c r="G157" s="63" t="s">
        <v>1186</v>
      </c>
      <c r="H157" s="55" t="s">
        <v>1187</v>
      </c>
      <c r="I157" s="55" t="s">
        <v>1188</v>
      </c>
      <c r="J157" s="55" t="s">
        <v>1189</v>
      </c>
      <c r="K157" s="55" t="s">
        <v>1190</v>
      </c>
      <c r="L157" s="55" t="s">
        <v>526</v>
      </c>
      <c r="M157" s="55" t="s">
        <v>1191</v>
      </c>
      <c r="N157" s="55">
        <v>1</v>
      </c>
      <c r="O157" s="64">
        <v>57011</v>
      </c>
      <c r="P157" s="52" t="str">
        <f t="shared" si="4"/>
        <v>高等学校</v>
      </c>
      <c r="Q157" s="52">
        <f>VLOOKUP($F157,'R2生徒数'!C:D,2,0)</f>
        <v>1092</v>
      </c>
    </row>
    <row r="158" spans="1:17">
      <c r="A158" s="55" t="s">
        <v>1192</v>
      </c>
      <c r="B158" s="55" t="s">
        <v>1193</v>
      </c>
      <c r="C158" s="55" t="s">
        <v>68</v>
      </c>
      <c r="D158" s="55" t="s">
        <v>1183</v>
      </c>
      <c r="E158" s="65" t="s">
        <v>1184</v>
      </c>
      <c r="F158" s="55" t="s">
        <v>1194</v>
      </c>
      <c r="G158" s="63" t="s">
        <v>1186</v>
      </c>
      <c r="H158" s="55" t="s">
        <v>1187</v>
      </c>
      <c r="I158" s="55" t="s">
        <v>1188</v>
      </c>
      <c r="J158" s="55" t="s">
        <v>1189</v>
      </c>
      <c r="K158" s="55" t="s">
        <v>1190</v>
      </c>
      <c r="L158" s="55" t="s">
        <v>526</v>
      </c>
      <c r="M158" s="55" t="s">
        <v>1191</v>
      </c>
      <c r="N158" s="55">
        <v>4</v>
      </c>
      <c r="O158" s="64">
        <v>57041</v>
      </c>
      <c r="P158" s="52" t="str">
        <f t="shared" si="4"/>
        <v>中学校</v>
      </c>
      <c r="Q158" s="52">
        <f>VLOOKUP($F158,'R2生徒数'!C:D,2,0)</f>
        <v>303</v>
      </c>
    </row>
    <row r="159" spans="1:17">
      <c r="A159" s="55" t="s">
        <v>1195</v>
      </c>
      <c r="B159" s="55" t="s">
        <v>1196</v>
      </c>
      <c r="C159" s="55" t="s">
        <v>68</v>
      </c>
      <c r="D159" s="55" t="s">
        <v>1197</v>
      </c>
      <c r="E159" s="55" t="s">
        <v>1198</v>
      </c>
      <c r="F159" s="55" t="s">
        <v>1199</v>
      </c>
      <c r="G159" s="63" t="s">
        <v>1200</v>
      </c>
      <c r="H159" s="55" t="s">
        <v>1201</v>
      </c>
      <c r="I159" s="55" t="s">
        <v>1202</v>
      </c>
      <c r="J159" s="55" t="s">
        <v>1203</v>
      </c>
      <c r="K159" s="55" t="s">
        <v>1204</v>
      </c>
      <c r="L159" s="55" t="s">
        <v>779</v>
      </c>
      <c r="M159" s="55" t="s">
        <v>1205</v>
      </c>
      <c r="N159" s="55">
        <v>4</v>
      </c>
      <c r="O159" s="64">
        <v>58041</v>
      </c>
      <c r="P159" s="52" t="str">
        <f t="shared" si="4"/>
        <v>中学校</v>
      </c>
      <c r="Q159" s="52">
        <f>VLOOKUP($F159,'R2生徒数'!C:D,2,0)</f>
        <v>751</v>
      </c>
    </row>
    <row r="160" spans="1:17">
      <c r="A160" s="55" t="s">
        <v>1206</v>
      </c>
      <c r="B160" s="55" t="s">
        <v>1207</v>
      </c>
      <c r="C160" s="55" t="s">
        <v>68</v>
      </c>
      <c r="D160" s="55" t="s">
        <v>1197</v>
      </c>
      <c r="E160" s="55" t="s">
        <v>1208</v>
      </c>
      <c r="F160" s="55" t="s">
        <v>1209</v>
      </c>
      <c r="G160" s="63" t="s">
        <v>1200</v>
      </c>
      <c r="H160" s="55" t="s">
        <v>1201</v>
      </c>
      <c r="I160" s="55" t="s">
        <v>1202</v>
      </c>
      <c r="J160" s="55" t="s">
        <v>1203</v>
      </c>
      <c r="K160" s="55" t="s">
        <v>1204</v>
      </c>
      <c r="L160" s="55" t="s">
        <v>779</v>
      </c>
      <c r="M160" s="55" t="s">
        <v>1205</v>
      </c>
      <c r="N160" s="55">
        <v>1</v>
      </c>
      <c r="O160" s="64">
        <v>58011</v>
      </c>
      <c r="P160" s="52" t="str">
        <f t="shared" si="4"/>
        <v>高等学校</v>
      </c>
      <c r="Q160" s="52">
        <f>VLOOKUP($F160,'R2生徒数'!C:D,2,0)</f>
        <v>916</v>
      </c>
    </row>
    <row r="161" spans="1:17">
      <c r="A161" s="55" t="s">
        <v>1210</v>
      </c>
      <c r="B161" s="55" t="s">
        <v>1211</v>
      </c>
      <c r="C161" s="55" t="s">
        <v>68</v>
      </c>
      <c r="D161" s="55" t="s">
        <v>1212</v>
      </c>
      <c r="E161" s="55" t="s">
        <v>1213</v>
      </c>
      <c r="F161" s="55" t="s">
        <v>1214</v>
      </c>
      <c r="G161" s="63" t="s">
        <v>1215</v>
      </c>
      <c r="H161" s="55"/>
      <c r="I161" s="55"/>
      <c r="J161" s="55"/>
      <c r="K161" s="55"/>
      <c r="L161" s="55"/>
      <c r="M161" s="55" t="s">
        <v>1216</v>
      </c>
      <c r="N161" s="55">
        <v>3</v>
      </c>
      <c r="O161" s="64">
        <v>89031</v>
      </c>
      <c r="P161" s="52" t="str">
        <f t="shared" si="4"/>
        <v>高等学校（通信制課程のみ）</v>
      </c>
      <c r="Q161" s="52">
        <f>VLOOKUP($F161,'R2生徒数'!C:D,2,0)</f>
        <v>332</v>
      </c>
    </row>
    <row r="162" spans="1:17">
      <c r="A162" s="55" t="s">
        <v>1217</v>
      </c>
      <c r="B162" s="55" t="s">
        <v>1218</v>
      </c>
      <c r="C162" s="55" t="s">
        <v>68</v>
      </c>
      <c r="D162" s="55" t="s">
        <v>1219</v>
      </c>
      <c r="E162" s="55" t="s">
        <v>1220</v>
      </c>
      <c r="F162" s="55" t="s">
        <v>1221</v>
      </c>
      <c r="G162" s="63" t="s">
        <v>1222</v>
      </c>
      <c r="H162" s="55" t="s">
        <v>1223</v>
      </c>
      <c r="I162" s="55" t="s">
        <v>1224</v>
      </c>
      <c r="J162" s="55" t="s">
        <v>1225</v>
      </c>
      <c r="K162" s="55" t="s">
        <v>1226</v>
      </c>
      <c r="L162" s="55" t="s">
        <v>526</v>
      </c>
      <c r="M162" s="55" t="s">
        <v>1227</v>
      </c>
      <c r="N162" s="55">
        <v>3</v>
      </c>
      <c r="O162" s="64">
        <v>81031</v>
      </c>
      <c r="P162" s="52" t="str">
        <f t="shared" si="4"/>
        <v>高等学校（通信制課程のみ）</v>
      </c>
      <c r="Q162" s="52">
        <f>VLOOKUP($F162,'R2生徒数'!C:D,2,0)</f>
        <v>2266</v>
      </c>
    </row>
    <row r="163" spans="1:17">
      <c r="A163" s="55" t="s">
        <v>1228</v>
      </c>
      <c r="B163" s="55" t="s">
        <v>1229</v>
      </c>
      <c r="C163" s="55" t="s">
        <v>68</v>
      </c>
      <c r="D163" s="55" t="s">
        <v>1230</v>
      </c>
      <c r="E163" s="55" t="s">
        <v>1231</v>
      </c>
      <c r="F163" s="55" t="s">
        <v>1232</v>
      </c>
      <c r="G163" s="63" t="s">
        <v>1233</v>
      </c>
      <c r="H163" s="55" t="s">
        <v>1234</v>
      </c>
      <c r="I163" s="55" t="s">
        <v>1235</v>
      </c>
      <c r="J163" s="55" t="s">
        <v>1236</v>
      </c>
      <c r="K163" s="55" t="s">
        <v>1237</v>
      </c>
      <c r="L163" s="55" t="s">
        <v>245</v>
      </c>
      <c r="M163" s="55" t="s">
        <v>1238</v>
      </c>
      <c r="N163" s="55">
        <v>1</v>
      </c>
      <c r="O163" s="64">
        <v>60011</v>
      </c>
      <c r="P163" s="52" t="str">
        <f t="shared" si="4"/>
        <v>高等学校</v>
      </c>
      <c r="Q163" s="52">
        <f>VLOOKUP($F163,'R2生徒数'!C:D,2,0)</f>
        <v>2025</v>
      </c>
    </row>
    <row r="164" spans="1:17">
      <c r="A164" s="55" t="s">
        <v>1239</v>
      </c>
      <c r="B164" s="55" t="s">
        <v>1240</v>
      </c>
      <c r="C164" s="55" t="s">
        <v>68</v>
      </c>
      <c r="D164" s="55" t="s">
        <v>1230</v>
      </c>
      <c r="E164" s="55" t="s">
        <v>1231</v>
      </c>
      <c r="F164" s="55" t="s">
        <v>1241</v>
      </c>
      <c r="G164" s="63" t="s">
        <v>1233</v>
      </c>
      <c r="H164" s="55" t="s">
        <v>1234</v>
      </c>
      <c r="I164" s="55" t="s">
        <v>1235</v>
      </c>
      <c r="J164" s="55" t="s">
        <v>1236</v>
      </c>
      <c r="K164" s="55" t="s">
        <v>1237</v>
      </c>
      <c r="L164" s="55" t="s">
        <v>245</v>
      </c>
      <c r="M164" s="55" t="s">
        <v>1238</v>
      </c>
      <c r="N164" s="55">
        <v>4</v>
      </c>
      <c r="O164" s="64">
        <v>60041</v>
      </c>
      <c r="P164" s="52" t="str">
        <f t="shared" si="4"/>
        <v>中学校</v>
      </c>
      <c r="Q164" s="52">
        <f>VLOOKUP($F164,'R2生徒数'!C:D,2,0)</f>
        <v>341</v>
      </c>
    </row>
    <row r="165" spans="1:17">
      <c r="A165" s="55" t="s">
        <v>1242</v>
      </c>
      <c r="B165" s="55" t="s">
        <v>1243</v>
      </c>
      <c r="C165" s="55" t="s">
        <v>68</v>
      </c>
      <c r="D165" s="55" t="s">
        <v>1244</v>
      </c>
      <c r="E165" s="55" t="s">
        <v>1245</v>
      </c>
      <c r="F165" s="55" t="s">
        <v>1246</v>
      </c>
      <c r="G165" s="63" t="s">
        <v>1247</v>
      </c>
      <c r="H165" s="55" t="s">
        <v>1248</v>
      </c>
      <c r="I165" s="55" t="s">
        <v>1249</v>
      </c>
      <c r="J165" s="55" t="s">
        <v>1250</v>
      </c>
      <c r="K165" s="55" t="s">
        <v>1251</v>
      </c>
      <c r="L165" s="55" t="s">
        <v>1112</v>
      </c>
      <c r="M165" s="55" t="s">
        <v>1252</v>
      </c>
      <c r="N165" s="55">
        <v>1</v>
      </c>
      <c r="O165" s="64">
        <v>65011</v>
      </c>
      <c r="P165" s="52" t="str">
        <f t="shared" si="4"/>
        <v>高等学校</v>
      </c>
      <c r="Q165" s="52">
        <f>VLOOKUP($F165,'R2生徒数'!C:D,2,0)</f>
        <v>1025</v>
      </c>
    </row>
    <row r="166" spans="1:17">
      <c r="A166" s="55" t="s">
        <v>1253</v>
      </c>
      <c r="B166" s="55" t="s">
        <v>1254</v>
      </c>
      <c r="C166" s="55" t="s">
        <v>68</v>
      </c>
      <c r="D166" s="55" t="s">
        <v>1244</v>
      </c>
      <c r="E166" s="55" t="s">
        <v>1245</v>
      </c>
      <c r="F166" s="55" t="s">
        <v>1255</v>
      </c>
      <c r="G166" s="63" t="s">
        <v>1247</v>
      </c>
      <c r="H166" s="55" t="s">
        <v>1248</v>
      </c>
      <c r="I166" s="55" t="s">
        <v>1249</v>
      </c>
      <c r="J166" s="55" t="s">
        <v>1250</v>
      </c>
      <c r="K166" s="55" t="s">
        <v>1251</v>
      </c>
      <c r="L166" s="55" t="s">
        <v>1112</v>
      </c>
      <c r="M166" s="55" t="s">
        <v>1252</v>
      </c>
      <c r="N166" s="55">
        <v>4</v>
      </c>
      <c r="O166" s="64">
        <v>65041</v>
      </c>
      <c r="P166" s="52" t="str">
        <f t="shared" si="4"/>
        <v>中学校</v>
      </c>
      <c r="Q166" s="52">
        <f>VLOOKUP($F166,'R2生徒数'!C:D,2,0)</f>
        <v>249</v>
      </c>
    </row>
    <row r="167" spans="1:17">
      <c r="A167" s="55" t="s">
        <v>1256</v>
      </c>
      <c r="B167" s="55" t="s">
        <v>1257</v>
      </c>
      <c r="C167" s="55" t="s">
        <v>68</v>
      </c>
      <c r="D167" s="55" t="s">
        <v>1258</v>
      </c>
      <c r="E167" s="55" t="s">
        <v>1259</v>
      </c>
      <c r="F167" s="55" t="s">
        <v>1260</v>
      </c>
      <c r="G167" s="63" t="s">
        <v>1261</v>
      </c>
      <c r="H167" s="55" t="s">
        <v>1262</v>
      </c>
      <c r="I167" s="55" t="s">
        <v>1263</v>
      </c>
      <c r="J167" s="55" t="s">
        <v>1264</v>
      </c>
      <c r="K167" s="55" t="s">
        <v>1265</v>
      </c>
      <c r="L167" s="55" t="s">
        <v>1060</v>
      </c>
      <c r="M167" s="55" t="s">
        <v>1266</v>
      </c>
      <c r="N167" s="55">
        <v>1</v>
      </c>
      <c r="O167" s="64">
        <v>64011</v>
      </c>
      <c r="P167" s="52" t="str">
        <f t="shared" si="4"/>
        <v>高等学校</v>
      </c>
      <c r="Q167" s="52">
        <f>VLOOKUP($F167,'R2生徒数'!C:D,2,0)</f>
        <v>1205</v>
      </c>
    </row>
    <row r="168" spans="1:17">
      <c r="A168" s="55" t="s">
        <v>1267</v>
      </c>
      <c r="B168" s="55" t="s">
        <v>1268</v>
      </c>
      <c r="C168" s="55" t="s">
        <v>68</v>
      </c>
      <c r="D168" s="55" t="s">
        <v>1258</v>
      </c>
      <c r="E168" s="55" t="s">
        <v>1259</v>
      </c>
      <c r="F168" s="55" t="s">
        <v>1269</v>
      </c>
      <c r="G168" s="63" t="s">
        <v>1261</v>
      </c>
      <c r="H168" s="55" t="s">
        <v>1262</v>
      </c>
      <c r="I168" s="55" t="s">
        <v>1263</v>
      </c>
      <c r="J168" s="55" t="s">
        <v>1264</v>
      </c>
      <c r="K168" s="55" t="s">
        <v>1265</v>
      </c>
      <c r="L168" s="55" t="s">
        <v>1060</v>
      </c>
      <c r="M168" s="55" t="s">
        <v>1266</v>
      </c>
      <c r="N168" s="55">
        <v>4</v>
      </c>
      <c r="O168" s="64">
        <v>64041</v>
      </c>
      <c r="P168" s="52" t="str">
        <f t="shared" si="4"/>
        <v>中学校</v>
      </c>
      <c r="Q168" s="52">
        <f>VLOOKUP($F168,'R2生徒数'!C:D,2,0)</f>
        <v>170</v>
      </c>
    </row>
    <row r="169" spans="1:17">
      <c r="A169" s="55" t="s">
        <v>1270</v>
      </c>
      <c r="B169" s="55" t="s">
        <v>1271</v>
      </c>
      <c r="C169" s="55" t="s">
        <v>68</v>
      </c>
      <c r="D169" s="55" t="s">
        <v>1272</v>
      </c>
      <c r="E169" s="69" t="s">
        <v>1273</v>
      </c>
      <c r="F169" s="55" t="s">
        <v>1274</v>
      </c>
      <c r="G169" s="63" t="s">
        <v>1275</v>
      </c>
      <c r="H169" s="55" t="s">
        <v>1276</v>
      </c>
      <c r="I169" s="55" t="s">
        <v>1277</v>
      </c>
      <c r="J169" s="55" t="s">
        <v>1278</v>
      </c>
      <c r="K169" s="55" t="s">
        <v>1279</v>
      </c>
      <c r="L169" s="55" t="s">
        <v>342</v>
      </c>
      <c r="M169" s="55" t="s">
        <v>1280</v>
      </c>
      <c r="N169" s="55">
        <v>5</v>
      </c>
      <c r="O169" s="64">
        <v>15051</v>
      </c>
      <c r="P169" s="52" t="str">
        <f t="shared" si="4"/>
        <v>小学校</v>
      </c>
      <c r="Q169" s="52">
        <f>VLOOKUP($F169,'R2生徒数'!C:D,2,0)</f>
        <v>521</v>
      </c>
    </row>
    <row r="170" spans="1:17">
      <c r="A170" s="55" t="s">
        <v>1281</v>
      </c>
      <c r="B170" s="55" t="s">
        <v>1282</v>
      </c>
      <c r="C170" s="55" t="s">
        <v>68</v>
      </c>
      <c r="D170" s="55" t="s">
        <v>1272</v>
      </c>
      <c r="E170" s="55" t="s">
        <v>1283</v>
      </c>
      <c r="F170" s="55" t="s">
        <v>1284</v>
      </c>
      <c r="G170" s="63" t="s">
        <v>1275</v>
      </c>
      <c r="H170" s="55" t="s">
        <v>1285</v>
      </c>
      <c r="I170" s="55" t="s">
        <v>1286</v>
      </c>
      <c r="J170" s="55" t="s">
        <v>1287</v>
      </c>
      <c r="K170" s="55" t="s">
        <v>1288</v>
      </c>
      <c r="L170" s="55" t="s">
        <v>1289</v>
      </c>
      <c r="M170" s="55" t="s">
        <v>1290</v>
      </c>
      <c r="N170" s="55">
        <v>1</v>
      </c>
      <c r="O170" s="64">
        <v>15012</v>
      </c>
      <c r="P170" s="52" t="str">
        <f t="shared" si="4"/>
        <v>高等学校</v>
      </c>
      <c r="Q170" s="52">
        <f>VLOOKUP($F170,'R2生徒数'!C:D,2,0)</f>
        <v>857</v>
      </c>
    </row>
    <row r="171" spans="1:17">
      <c r="A171" s="55" t="s">
        <v>1291</v>
      </c>
      <c r="B171" s="55" t="s">
        <v>1292</v>
      </c>
      <c r="C171" s="55" t="s">
        <v>68</v>
      </c>
      <c r="D171" s="55" t="s">
        <v>1272</v>
      </c>
      <c r="E171" s="55" t="s">
        <v>1283</v>
      </c>
      <c r="F171" s="55" t="s">
        <v>1293</v>
      </c>
      <c r="G171" s="63" t="s">
        <v>1275</v>
      </c>
      <c r="H171" s="55" t="s">
        <v>1285</v>
      </c>
      <c r="I171" s="55" t="s">
        <v>1286</v>
      </c>
      <c r="J171" s="55" t="s">
        <v>1287</v>
      </c>
      <c r="K171" s="55" t="s">
        <v>1288</v>
      </c>
      <c r="L171" s="55" t="s">
        <v>1289</v>
      </c>
      <c r="M171" s="55" t="s">
        <v>1290</v>
      </c>
      <c r="N171" s="55">
        <v>4</v>
      </c>
      <c r="O171" s="64">
        <v>15042</v>
      </c>
      <c r="P171" s="52" t="str">
        <f t="shared" si="4"/>
        <v>中学校</v>
      </c>
      <c r="Q171" s="52">
        <f>VLOOKUP($F171,'R2生徒数'!C:D,2,0)</f>
        <v>289</v>
      </c>
    </row>
    <row r="172" spans="1:17">
      <c r="A172" s="55" t="s">
        <v>1294</v>
      </c>
      <c r="B172" s="55" t="s">
        <v>1050</v>
      </c>
      <c r="C172" s="55" t="s">
        <v>68</v>
      </c>
      <c r="D172" s="55" t="s">
        <v>1272</v>
      </c>
      <c r="E172" s="55" t="s">
        <v>1295</v>
      </c>
      <c r="F172" s="55" t="s">
        <v>1296</v>
      </c>
      <c r="G172" s="63" t="s">
        <v>1275</v>
      </c>
      <c r="H172" s="55" t="s">
        <v>1297</v>
      </c>
      <c r="I172" s="55" t="s">
        <v>1298</v>
      </c>
      <c r="J172" s="55" t="s">
        <v>1299</v>
      </c>
      <c r="K172" s="55" t="s">
        <v>1300</v>
      </c>
      <c r="L172" s="55" t="s">
        <v>342</v>
      </c>
      <c r="M172" s="55" t="s">
        <v>1280</v>
      </c>
      <c r="N172" s="55">
        <v>1</v>
      </c>
      <c r="O172" s="64">
        <v>15011</v>
      </c>
      <c r="P172" s="52" t="str">
        <f t="shared" ref="P172:P197" si="5">VLOOKUP($N172,$L$2:$M$7,2,0)</f>
        <v>高等学校</v>
      </c>
      <c r="Q172" s="52">
        <f>VLOOKUP($F172,'R2生徒数'!C:D,2,0)</f>
        <v>1023</v>
      </c>
    </row>
    <row r="173" spans="1:17">
      <c r="A173" s="55" t="s">
        <v>1301</v>
      </c>
      <c r="B173" s="55" t="s">
        <v>1062</v>
      </c>
      <c r="C173" s="55" t="s">
        <v>68</v>
      </c>
      <c r="D173" s="55" t="s">
        <v>1272</v>
      </c>
      <c r="E173" s="55" t="s">
        <v>1295</v>
      </c>
      <c r="F173" s="55" t="s">
        <v>1302</v>
      </c>
      <c r="G173" s="63" t="s">
        <v>1275</v>
      </c>
      <c r="H173" s="55" t="s">
        <v>1303</v>
      </c>
      <c r="I173" s="55" t="s">
        <v>1304</v>
      </c>
      <c r="J173" s="55" t="s">
        <v>1299</v>
      </c>
      <c r="K173" s="55" t="s">
        <v>1305</v>
      </c>
      <c r="L173" s="55" t="s">
        <v>342</v>
      </c>
      <c r="M173" s="55" t="s">
        <v>1280</v>
      </c>
      <c r="N173" s="55">
        <v>4</v>
      </c>
      <c r="O173" s="64">
        <v>15041</v>
      </c>
      <c r="P173" s="52" t="str">
        <f t="shared" si="5"/>
        <v>中学校</v>
      </c>
      <c r="Q173" s="52">
        <f>VLOOKUP($F173,'R2生徒数'!C:D,2,0)</f>
        <v>315</v>
      </c>
    </row>
    <row r="174" spans="1:17">
      <c r="A174" s="55" t="s">
        <v>1306</v>
      </c>
      <c r="B174" s="55" t="s">
        <v>1307</v>
      </c>
      <c r="C174" s="55" t="s">
        <v>68</v>
      </c>
      <c r="D174" s="55" t="s">
        <v>1308</v>
      </c>
      <c r="E174" s="55" t="s">
        <v>1309</v>
      </c>
      <c r="F174" s="55" t="s">
        <v>1310</v>
      </c>
      <c r="G174" s="63" t="s">
        <v>1311</v>
      </c>
      <c r="H174" s="55" t="s">
        <v>1312</v>
      </c>
      <c r="I174" s="55" t="s">
        <v>1313</v>
      </c>
      <c r="J174" s="55" t="s">
        <v>1314</v>
      </c>
      <c r="K174" s="55" t="s">
        <v>1315</v>
      </c>
      <c r="L174" s="55" t="s">
        <v>1316</v>
      </c>
      <c r="M174" s="55" t="s">
        <v>1317</v>
      </c>
      <c r="N174" s="55">
        <v>1</v>
      </c>
      <c r="O174" s="64">
        <v>51011</v>
      </c>
      <c r="P174" s="52" t="str">
        <f t="shared" si="5"/>
        <v>高等学校</v>
      </c>
      <c r="Q174" s="52">
        <f>VLOOKUP($F174,'R2生徒数'!C:D,2,0)</f>
        <v>1671</v>
      </c>
    </row>
    <row r="175" spans="1:17">
      <c r="A175" s="55" t="s">
        <v>1318</v>
      </c>
      <c r="B175" s="55" t="s">
        <v>1319</v>
      </c>
      <c r="C175" s="55" t="s">
        <v>68</v>
      </c>
      <c r="D175" s="55" t="s">
        <v>1320</v>
      </c>
      <c r="E175" s="55" t="s">
        <v>1321</v>
      </c>
      <c r="F175" s="55" t="s">
        <v>1322</v>
      </c>
      <c r="G175" s="63" t="s">
        <v>1323</v>
      </c>
      <c r="H175" s="55" t="s">
        <v>1324</v>
      </c>
      <c r="I175" s="55" t="s">
        <v>1325</v>
      </c>
      <c r="J175" s="55" t="s">
        <v>1326</v>
      </c>
      <c r="K175" s="55" t="s">
        <v>1327</v>
      </c>
      <c r="L175" s="55" t="s">
        <v>1289</v>
      </c>
      <c r="M175" s="55" t="s">
        <v>1328</v>
      </c>
      <c r="N175" s="55">
        <v>1</v>
      </c>
      <c r="O175" s="64">
        <v>68011</v>
      </c>
      <c r="P175" s="52" t="str">
        <f t="shared" si="5"/>
        <v>高等学校</v>
      </c>
      <c r="Q175" s="52">
        <f>VLOOKUP($F175,'R2生徒数'!C:D,2,0)</f>
        <v>143</v>
      </c>
    </row>
    <row r="176" spans="1:17">
      <c r="A176" s="55" t="s">
        <v>1329</v>
      </c>
      <c r="B176" s="55" t="s">
        <v>1330</v>
      </c>
      <c r="C176" s="55" t="s">
        <v>68</v>
      </c>
      <c r="D176" s="55" t="s">
        <v>1320</v>
      </c>
      <c r="E176" s="55" t="s">
        <v>1321</v>
      </c>
      <c r="F176" s="55" t="s">
        <v>1331</v>
      </c>
      <c r="G176" s="63" t="s">
        <v>1323</v>
      </c>
      <c r="H176" s="55" t="s">
        <v>1324</v>
      </c>
      <c r="I176" s="55" t="s">
        <v>1325</v>
      </c>
      <c r="J176" s="55" t="s">
        <v>1326</v>
      </c>
      <c r="K176" s="55" t="s">
        <v>1327</v>
      </c>
      <c r="L176" s="55" t="s">
        <v>1289</v>
      </c>
      <c r="M176" s="55" t="s">
        <v>1328</v>
      </c>
      <c r="N176" s="55">
        <v>4</v>
      </c>
      <c r="O176" s="64">
        <v>68041</v>
      </c>
      <c r="P176" s="52" t="str">
        <f t="shared" si="5"/>
        <v>中学校</v>
      </c>
      <c r="Q176" s="52">
        <f>VLOOKUP($F176,'R2生徒数'!C:D,2,0)</f>
        <v>81</v>
      </c>
    </row>
    <row r="177" spans="1:17">
      <c r="A177" s="55" t="s">
        <v>1332</v>
      </c>
      <c r="B177" s="55" t="s">
        <v>1333</v>
      </c>
      <c r="C177" s="55" t="s">
        <v>68</v>
      </c>
      <c r="D177" s="55" t="s">
        <v>1320</v>
      </c>
      <c r="E177" s="55" t="s">
        <v>1321</v>
      </c>
      <c r="F177" s="55" t="s">
        <v>1334</v>
      </c>
      <c r="G177" s="63" t="s">
        <v>1323</v>
      </c>
      <c r="H177" s="55" t="s">
        <v>1335</v>
      </c>
      <c r="I177" s="55" t="s">
        <v>1336</v>
      </c>
      <c r="J177" s="55" t="s">
        <v>1326</v>
      </c>
      <c r="K177" s="55" t="s">
        <v>1327</v>
      </c>
      <c r="L177" s="55" t="s">
        <v>1289</v>
      </c>
      <c r="M177" s="55" t="s">
        <v>1328</v>
      </c>
      <c r="N177" s="55">
        <v>5</v>
      </c>
      <c r="O177" s="64">
        <v>68051</v>
      </c>
      <c r="P177" s="52" t="str">
        <f t="shared" si="5"/>
        <v>小学校</v>
      </c>
      <c r="Q177" s="52">
        <f>VLOOKUP($F177,'R2生徒数'!C:D,2,0)</f>
        <v>30</v>
      </c>
    </row>
    <row r="178" spans="1:17">
      <c r="A178" s="55" t="s">
        <v>1337</v>
      </c>
      <c r="B178" s="55" t="s">
        <v>1338</v>
      </c>
      <c r="C178" s="55" t="s">
        <v>68</v>
      </c>
      <c r="D178" s="55" t="s">
        <v>1339</v>
      </c>
      <c r="E178" s="55" t="s">
        <v>1340</v>
      </c>
      <c r="F178" s="55" t="s">
        <v>1341</v>
      </c>
      <c r="G178" s="63" t="s">
        <v>1342</v>
      </c>
      <c r="H178" s="55" t="s">
        <v>1343</v>
      </c>
      <c r="I178" s="55" t="s">
        <v>1344</v>
      </c>
      <c r="J178" s="55" t="s">
        <v>1345</v>
      </c>
      <c r="K178" s="55" t="s">
        <v>1346</v>
      </c>
      <c r="L178" s="55" t="s">
        <v>619</v>
      </c>
      <c r="M178" s="55" t="s">
        <v>1347</v>
      </c>
      <c r="N178" s="55">
        <v>1</v>
      </c>
      <c r="O178" s="64">
        <v>73012</v>
      </c>
      <c r="P178" s="52" t="str">
        <f t="shared" si="5"/>
        <v>高等学校</v>
      </c>
      <c r="Q178" s="52">
        <f>VLOOKUP($F178,'R2生徒数'!C:D,2,0)</f>
        <v>607</v>
      </c>
    </row>
    <row r="179" spans="1:17">
      <c r="A179" s="55" t="s">
        <v>1348</v>
      </c>
      <c r="B179" s="55" t="s">
        <v>1349</v>
      </c>
      <c r="C179" s="55" t="s">
        <v>68</v>
      </c>
      <c r="D179" s="55" t="s">
        <v>1339</v>
      </c>
      <c r="E179" s="55" t="s">
        <v>1350</v>
      </c>
      <c r="F179" s="55" t="s">
        <v>1351</v>
      </c>
      <c r="G179" s="63" t="s">
        <v>1342</v>
      </c>
      <c r="H179" s="55" t="s">
        <v>1352</v>
      </c>
      <c r="I179" s="55" t="s">
        <v>1353</v>
      </c>
      <c r="J179" s="55" t="s">
        <v>1354</v>
      </c>
      <c r="K179" s="55" t="s">
        <v>1355</v>
      </c>
      <c r="L179" s="55" t="s">
        <v>109</v>
      </c>
      <c r="M179" s="55" t="s">
        <v>1356</v>
      </c>
      <c r="N179" s="55">
        <v>1</v>
      </c>
      <c r="O179" s="64">
        <v>73011</v>
      </c>
      <c r="P179" s="52" t="str">
        <f t="shared" si="5"/>
        <v>高等学校</v>
      </c>
      <c r="Q179" s="52">
        <f>VLOOKUP($F179,'R2生徒数'!C:D,2,0)</f>
        <v>711</v>
      </c>
    </row>
    <row r="180" spans="1:17">
      <c r="A180" s="55" t="s">
        <v>1357</v>
      </c>
      <c r="B180" s="55" t="s">
        <v>1358</v>
      </c>
      <c r="C180" s="55" t="s">
        <v>68</v>
      </c>
      <c r="D180" s="55" t="s">
        <v>486</v>
      </c>
      <c r="E180" s="55" t="s">
        <v>1359</v>
      </c>
      <c r="F180" s="55" t="s">
        <v>1360</v>
      </c>
      <c r="G180" s="63" t="s">
        <v>489</v>
      </c>
      <c r="H180" s="55" t="s">
        <v>1361</v>
      </c>
      <c r="I180" s="55" t="s">
        <v>1362</v>
      </c>
      <c r="J180" s="55" t="s">
        <v>492</v>
      </c>
      <c r="K180" s="55" t="s">
        <v>493</v>
      </c>
      <c r="L180" s="55" t="s">
        <v>121</v>
      </c>
      <c r="M180" s="55" t="s">
        <v>1363</v>
      </c>
      <c r="N180" s="55">
        <v>1</v>
      </c>
      <c r="O180" s="64">
        <v>19012</v>
      </c>
      <c r="P180" s="52" t="str">
        <f t="shared" si="5"/>
        <v>高等学校</v>
      </c>
      <c r="Q180" s="52">
        <f>VLOOKUP($F180,'R2生徒数'!C:D,2,0)</f>
        <v>910</v>
      </c>
    </row>
    <row r="181" spans="1:17">
      <c r="A181" s="55" t="s">
        <v>1364</v>
      </c>
      <c r="B181" s="55" t="s">
        <v>1365</v>
      </c>
      <c r="C181" s="55" t="s">
        <v>68</v>
      </c>
      <c r="D181" s="55" t="s">
        <v>1366</v>
      </c>
      <c r="E181" s="55" t="s">
        <v>1367</v>
      </c>
      <c r="F181" s="55" t="s">
        <v>1368</v>
      </c>
      <c r="G181" s="63" t="s">
        <v>1369</v>
      </c>
      <c r="H181" s="55" t="s">
        <v>1370</v>
      </c>
      <c r="I181" s="55" t="s">
        <v>1371</v>
      </c>
      <c r="J181" s="55" t="s">
        <v>1372</v>
      </c>
      <c r="K181" s="55" t="s">
        <v>1373</v>
      </c>
      <c r="L181" s="55" t="s">
        <v>222</v>
      </c>
      <c r="M181" s="55" t="s">
        <v>1374</v>
      </c>
      <c r="N181" s="55">
        <v>1</v>
      </c>
      <c r="O181" s="64">
        <v>69011</v>
      </c>
      <c r="P181" s="52" t="str">
        <f t="shared" si="5"/>
        <v>高等学校</v>
      </c>
      <c r="Q181" s="52">
        <f>VLOOKUP($F181,'R2生徒数'!C:D,2,0)</f>
        <v>609</v>
      </c>
    </row>
    <row r="182" spans="1:17">
      <c r="A182" s="55" t="s">
        <v>1375</v>
      </c>
      <c r="B182" s="55" t="s">
        <v>1376</v>
      </c>
      <c r="C182" s="55" t="s">
        <v>68</v>
      </c>
      <c r="D182" s="55" t="s">
        <v>1366</v>
      </c>
      <c r="E182" s="55" t="s">
        <v>1367</v>
      </c>
      <c r="F182" s="55" t="s">
        <v>1377</v>
      </c>
      <c r="G182" s="63" t="s">
        <v>1369</v>
      </c>
      <c r="H182" s="55" t="s">
        <v>1370</v>
      </c>
      <c r="I182" s="55" t="s">
        <v>1378</v>
      </c>
      <c r="J182" s="55" t="s">
        <v>1372</v>
      </c>
      <c r="K182" s="55" t="s">
        <v>1373</v>
      </c>
      <c r="L182" s="55" t="s">
        <v>222</v>
      </c>
      <c r="M182" s="55" t="s">
        <v>1374</v>
      </c>
      <c r="N182" s="55">
        <v>4</v>
      </c>
      <c r="O182" s="64">
        <v>69041</v>
      </c>
      <c r="P182" s="52" t="str">
        <f t="shared" si="5"/>
        <v>中学校</v>
      </c>
      <c r="Q182" s="52">
        <f>VLOOKUP($F182,'R2生徒数'!C:D,2,0)</f>
        <v>163</v>
      </c>
    </row>
    <row r="183" spans="1:17">
      <c r="A183" s="55" t="s">
        <v>1379</v>
      </c>
      <c r="B183" s="55" t="s">
        <v>1380</v>
      </c>
      <c r="C183" s="55" t="s">
        <v>68</v>
      </c>
      <c r="D183" s="55" t="s">
        <v>1381</v>
      </c>
      <c r="E183" s="55" t="s">
        <v>1382</v>
      </c>
      <c r="F183" s="55" t="s">
        <v>1383</v>
      </c>
      <c r="G183" s="63" t="s">
        <v>1384</v>
      </c>
      <c r="H183" s="55" t="s">
        <v>1385</v>
      </c>
      <c r="I183" s="55" t="s">
        <v>1386</v>
      </c>
      <c r="J183" s="55" t="s">
        <v>1387</v>
      </c>
      <c r="K183" s="55" t="s">
        <v>1388</v>
      </c>
      <c r="L183" s="55" t="s">
        <v>88</v>
      </c>
      <c r="M183" s="55" t="s">
        <v>1389</v>
      </c>
      <c r="N183" s="55">
        <v>1</v>
      </c>
      <c r="O183" s="64">
        <v>70011</v>
      </c>
      <c r="P183" s="52" t="str">
        <f t="shared" si="5"/>
        <v>高等学校</v>
      </c>
      <c r="Q183" s="52">
        <f>VLOOKUP($F183,'R2生徒数'!C:D,2,0)</f>
        <v>502</v>
      </c>
    </row>
    <row r="184" spans="1:17">
      <c r="A184" s="55" t="s">
        <v>1390</v>
      </c>
      <c r="B184" s="55" t="s">
        <v>1391</v>
      </c>
      <c r="C184" s="55" t="s">
        <v>68</v>
      </c>
      <c r="D184" s="55" t="s">
        <v>1392</v>
      </c>
      <c r="E184" s="55" t="s">
        <v>1393</v>
      </c>
      <c r="F184" s="55" t="s">
        <v>1394</v>
      </c>
      <c r="G184" s="63" t="s">
        <v>1395</v>
      </c>
      <c r="H184" s="55" t="s">
        <v>1396</v>
      </c>
      <c r="I184" s="55" t="s">
        <v>1397</v>
      </c>
      <c r="J184" s="55" t="s">
        <v>1398</v>
      </c>
      <c r="K184" s="55" t="s">
        <v>1399</v>
      </c>
      <c r="L184" s="55" t="s">
        <v>1112</v>
      </c>
      <c r="M184" s="55" t="s">
        <v>1400</v>
      </c>
      <c r="N184" s="55">
        <v>1</v>
      </c>
      <c r="O184" s="64">
        <v>71011</v>
      </c>
      <c r="P184" s="52" t="str">
        <f t="shared" si="5"/>
        <v>高等学校</v>
      </c>
      <c r="Q184" s="52">
        <f>VLOOKUP($F184,'R2生徒数'!C:D,2,0)</f>
        <v>1725</v>
      </c>
    </row>
    <row r="185" spans="1:17">
      <c r="A185" s="55" t="s">
        <v>1401</v>
      </c>
      <c r="B185" s="55" t="s">
        <v>1402</v>
      </c>
      <c r="C185" s="55" t="s">
        <v>68</v>
      </c>
      <c r="D185" s="55" t="s">
        <v>1392</v>
      </c>
      <c r="E185" s="55" t="s">
        <v>1393</v>
      </c>
      <c r="F185" s="55" t="s">
        <v>1403</v>
      </c>
      <c r="G185" s="63" t="s">
        <v>1395</v>
      </c>
      <c r="H185" s="55" t="s">
        <v>1396</v>
      </c>
      <c r="I185" s="55" t="s">
        <v>1397</v>
      </c>
      <c r="J185" s="55" t="s">
        <v>1398</v>
      </c>
      <c r="K185" s="55" t="s">
        <v>1399</v>
      </c>
      <c r="L185" s="55" t="s">
        <v>1112</v>
      </c>
      <c r="M185" s="55" t="s">
        <v>1400</v>
      </c>
      <c r="N185" s="55">
        <v>4</v>
      </c>
      <c r="O185" s="64">
        <v>71041</v>
      </c>
      <c r="P185" s="52" t="str">
        <f t="shared" si="5"/>
        <v>中学校</v>
      </c>
      <c r="Q185" s="52">
        <f>VLOOKUP($F185,'R2生徒数'!C:D,2,0)</f>
        <v>155</v>
      </c>
    </row>
    <row r="186" spans="1:17">
      <c r="A186" s="55" t="s">
        <v>1404</v>
      </c>
      <c r="B186" s="55" t="s">
        <v>1405</v>
      </c>
      <c r="C186" s="55" t="s">
        <v>68</v>
      </c>
      <c r="D186" s="55" t="s">
        <v>1392</v>
      </c>
      <c r="E186" s="55" t="s">
        <v>1393</v>
      </c>
      <c r="F186" s="55" t="s">
        <v>1406</v>
      </c>
      <c r="G186" s="63" t="s">
        <v>1395</v>
      </c>
      <c r="H186" s="55" t="s">
        <v>1396</v>
      </c>
      <c r="I186" s="55" t="s">
        <v>1397</v>
      </c>
      <c r="J186" s="55" t="s">
        <v>1398</v>
      </c>
      <c r="K186" s="55" t="s">
        <v>1399</v>
      </c>
      <c r="L186" s="55" t="s">
        <v>1112</v>
      </c>
      <c r="M186" s="55" t="s">
        <v>1400</v>
      </c>
      <c r="N186" s="55">
        <v>5</v>
      </c>
      <c r="O186" s="64">
        <v>71051</v>
      </c>
      <c r="P186" s="52" t="str">
        <f t="shared" si="5"/>
        <v>小学校</v>
      </c>
      <c r="Q186" s="52">
        <f>VLOOKUP($F186,'R2生徒数'!C:D,2,0)</f>
        <v>130</v>
      </c>
    </row>
    <row r="187" spans="1:17">
      <c r="A187" s="55" t="s">
        <v>1407</v>
      </c>
      <c r="B187" s="55" t="s">
        <v>1408</v>
      </c>
      <c r="C187" s="55" t="s">
        <v>68</v>
      </c>
      <c r="D187" s="55" t="s">
        <v>1409</v>
      </c>
      <c r="E187" s="55" t="s">
        <v>1410</v>
      </c>
      <c r="F187" s="55" t="s">
        <v>1411</v>
      </c>
      <c r="G187" s="63" t="s">
        <v>1412</v>
      </c>
      <c r="H187" s="55" t="s">
        <v>1413</v>
      </c>
      <c r="I187" s="55" t="s">
        <v>1414</v>
      </c>
      <c r="J187" s="55" t="s">
        <v>1415</v>
      </c>
      <c r="K187" s="55" t="s">
        <v>1416</v>
      </c>
      <c r="L187" s="55" t="s">
        <v>121</v>
      </c>
      <c r="M187" s="55" t="s">
        <v>1417</v>
      </c>
      <c r="N187" s="55">
        <v>1</v>
      </c>
      <c r="O187" s="64">
        <v>72011</v>
      </c>
      <c r="P187" s="52" t="str">
        <f t="shared" si="5"/>
        <v>高等学校</v>
      </c>
      <c r="Q187" s="52">
        <f>VLOOKUP($F187,'R2生徒数'!C:D,2,0)</f>
        <v>274</v>
      </c>
    </row>
    <row r="188" spans="1:17">
      <c r="A188" s="55" t="s">
        <v>1418</v>
      </c>
      <c r="B188" s="55" t="s">
        <v>1419</v>
      </c>
      <c r="C188" s="55" t="s">
        <v>68</v>
      </c>
      <c r="D188" s="55" t="s">
        <v>1420</v>
      </c>
      <c r="E188" s="55" t="s">
        <v>1421</v>
      </c>
      <c r="F188" s="55" t="s">
        <v>1422</v>
      </c>
      <c r="G188" s="63" t="s">
        <v>1423</v>
      </c>
      <c r="H188" s="55" t="s">
        <v>1424</v>
      </c>
      <c r="I188" s="55" t="s">
        <v>1425</v>
      </c>
      <c r="J188" s="55" t="s">
        <v>1426</v>
      </c>
      <c r="K188" s="55" t="s">
        <v>1427</v>
      </c>
      <c r="L188" s="55" t="s">
        <v>133</v>
      </c>
      <c r="M188" s="55" t="s">
        <v>1428</v>
      </c>
      <c r="N188" s="55">
        <v>1</v>
      </c>
      <c r="O188" s="64">
        <v>18011</v>
      </c>
      <c r="P188" s="52" t="str">
        <f t="shared" si="5"/>
        <v>高等学校</v>
      </c>
      <c r="Q188" s="52">
        <f>VLOOKUP($F188,'R2生徒数'!C:D,2,0)</f>
        <v>1045</v>
      </c>
    </row>
    <row r="189" spans="1:17">
      <c r="A189" s="55" t="s">
        <v>1429</v>
      </c>
      <c r="B189" s="55" t="s">
        <v>1430</v>
      </c>
      <c r="C189" s="55" t="s">
        <v>68</v>
      </c>
      <c r="D189" s="55" t="s">
        <v>1420</v>
      </c>
      <c r="E189" s="55" t="s">
        <v>1421</v>
      </c>
      <c r="F189" s="55" t="s">
        <v>1431</v>
      </c>
      <c r="G189" s="63" t="s">
        <v>1423</v>
      </c>
      <c r="H189" s="55" t="s">
        <v>1424</v>
      </c>
      <c r="I189" s="55" t="s">
        <v>1425</v>
      </c>
      <c r="J189" s="55" t="s">
        <v>1426</v>
      </c>
      <c r="K189" s="55" t="s">
        <v>1427</v>
      </c>
      <c r="L189" s="55" t="s">
        <v>133</v>
      </c>
      <c r="M189" s="55" t="s">
        <v>1428</v>
      </c>
      <c r="N189" s="55">
        <v>4</v>
      </c>
      <c r="O189" s="64">
        <v>18041</v>
      </c>
      <c r="P189" s="52" t="str">
        <f t="shared" si="5"/>
        <v>中学校</v>
      </c>
      <c r="Q189" s="52">
        <f>VLOOKUP($F189,'R2生徒数'!C:D,2,0)</f>
        <v>693</v>
      </c>
    </row>
    <row r="190" spans="1:17">
      <c r="A190" s="55" t="s">
        <v>1432</v>
      </c>
      <c r="B190" s="55" t="s">
        <v>1433</v>
      </c>
      <c r="C190" s="55" t="s">
        <v>68</v>
      </c>
      <c r="D190" s="55" t="s">
        <v>1434</v>
      </c>
      <c r="E190" s="55" t="s">
        <v>1435</v>
      </c>
      <c r="F190" s="55" t="s">
        <v>1436</v>
      </c>
      <c r="G190" s="63" t="s">
        <v>1437</v>
      </c>
      <c r="H190" s="55" t="s">
        <v>1438</v>
      </c>
      <c r="I190" s="55" t="s">
        <v>1439</v>
      </c>
      <c r="J190" s="55" t="s">
        <v>1440</v>
      </c>
      <c r="K190" s="55" t="s">
        <v>1441</v>
      </c>
      <c r="L190" s="55" t="s">
        <v>121</v>
      </c>
      <c r="M190" s="55" t="s">
        <v>1442</v>
      </c>
      <c r="N190" s="55">
        <v>1</v>
      </c>
      <c r="O190" s="64">
        <v>74011</v>
      </c>
      <c r="P190" s="52" t="str">
        <f t="shared" si="5"/>
        <v>高等学校</v>
      </c>
      <c r="Q190" s="52">
        <f>VLOOKUP($F190,'R2生徒数'!C:D,2,0)</f>
        <v>2000</v>
      </c>
    </row>
    <row r="191" spans="1:17">
      <c r="A191" s="55" t="s">
        <v>1443</v>
      </c>
      <c r="B191" s="55" t="s">
        <v>1444</v>
      </c>
      <c r="C191" s="55" t="s">
        <v>68</v>
      </c>
      <c r="D191" s="55" t="s">
        <v>1434</v>
      </c>
      <c r="E191" s="55" t="s">
        <v>1435</v>
      </c>
      <c r="F191" s="55" t="s">
        <v>1445</v>
      </c>
      <c r="G191" s="63" t="s">
        <v>1437</v>
      </c>
      <c r="H191" s="55" t="s">
        <v>1438</v>
      </c>
      <c r="I191" s="55" t="s">
        <v>1439</v>
      </c>
      <c r="J191" s="55" t="s">
        <v>1440</v>
      </c>
      <c r="K191" s="55" t="s">
        <v>1441</v>
      </c>
      <c r="L191" s="55" t="s">
        <v>121</v>
      </c>
      <c r="M191" s="55" t="s">
        <v>1442</v>
      </c>
      <c r="N191" s="55">
        <v>4</v>
      </c>
      <c r="O191" s="64">
        <v>74041</v>
      </c>
      <c r="P191" s="52" t="str">
        <f t="shared" si="5"/>
        <v>中学校</v>
      </c>
      <c r="Q191" s="52">
        <f>VLOOKUP($F191,'R2生徒数'!C:D,2,0)</f>
        <v>360</v>
      </c>
    </row>
    <row r="192" spans="1:17">
      <c r="A192" s="55" t="s">
        <v>1446</v>
      </c>
      <c r="B192" s="55" t="s">
        <v>1447</v>
      </c>
      <c r="C192" s="55" t="s">
        <v>68</v>
      </c>
      <c r="D192" s="55" t="s">
        <v>1448</v>
      </c>
      <c r="E192" s="55" t="s">
        <v>1449</v>
      </c>
      <c r="F192" s="55" t="s">
        <v>1450</v>
      </c>
      <c r="G192" s="63" t="s">
        <v>1451</v>
      </c>
      <c r="H192" s="55" t="s">
        <v>1452</v>
      </c>
      <c r="I192" s="55" t="s">
        <v>1453</v>
      </c>
      <c r="J192" s="55" t="s">
        <v>1454</v>
      </c>
      <c r="K192" s="55" t="s">
        <v>1455</v>
      </c>
      <c r="L192" s="55" t="s">
        <v>342</v>
      </c>
      <c r="M192" s="55" t="s">
        <v>1451</v>
      </c>
      <c r="N192" s="55">
        <v>3</v>
      </c>
      <c r="O192" s="64">
        <v>80031</v>
      </c>
      <c r="P192" s="52" t="str">
        <f t="shared" si="5"/>
        <v>高等学校（通信制課程のみ）</v>
      </c>
      <c r="Q192" s="52">
        <f>VLOOKUP($F192,'R2生徒数'!C:D,2,0)</f>
        <v>1628</v>
      </c>
    </row>
    <row r="193" spans="1:17">
      <c r="A193" s="55" t="s">
        <v>1456</v>
      </c>
      <c r="B193" s="55" t="s">
        <v>1457</v>
      </c>
      <c r="C193" s="55" t="s">
        <v>68</v>
      </c>
      <c r="D193" s="55" t="s">
        <v>1458</v>
      </c>
      <c r="E193" s="55" t="s">
        <v>1459</v>
      </c>
      <c r="F193" s="55" t="s">
        <v>1460</v>
      </c>
      <c r="G193" s="63" t="s">
        <v>1461</v>
      </c>
      <c r="H193" s="55" t="s">
        <v>1462</v>
      </c>
      <c r="I193" s="55" t="s">
        <v>1463</v>
      </c>
      <c r="J193" s="55" t="s">
        <v>1464</v>
      </c>
      <c r="K193" s="55" t="s">
        <v>1465</v>
      </c>
      <c r="L193" s="55" t="s">
        <v>1112</v>
      </c>
      <c r="M193" s="55" t="s">
        <v>1466</v>
      </c>
      <c r="N193" s="55">
        <v>1</v>
      </c>
      <c r="O193" s="64">
        <v>77011</v>
      </c>
      <c r="P193" s="52" t="str">
        <f t="shared" si="5"/>
        <v>高等学校</v>
      </c>
      <c r="Q193" s="52">
        <f>VLOOKUP($F193,'R2生徒数'!C:D,2,0)</f>
        <v>1264</v>
      </c>
    </row>
    <row r="194" spans="1:17">
      <c r="A194" s="55" t="s">
        <v>1467</v>
      </c>
      <c r="B194" s="55" t="s">
        <v>1468</v>
      </c>
      <c r="C194" s="55" t="s">
        <v>68</v>
      </c>
      <c r="D194" s="55" t="s">
        <v>1458</v>
      </c>
      <c r="E194" s="69" t="s">
        <v>1469</v>
      </c>
      <c r="F194" s="55" t="s">
        <v>1470</v>
      </c>
      <c r="G194" s="63" t="s">
        <v>1461</v>
      </c>
      <c r="H194" s="55" t="s">
        <v>1471</v>
      </c>
      <c r="I194" s="55" t="s">
        <v>1472</v>
      </c>
      <c r="J194" s="55" t="s">
        <v>1464</v>
      </c>
      <c r="K194" s="55" t="s">
        <v>1465</v>
      </c>
      <c r="L194" s="55" t="s">
        <v>1112</v>
      </c>
      <c r="M194" s="55" t="s">
        <v>1466</v>
      </c>
      <c r="N194" s="55">
        <v>4</v>
      </c>
      <c r="O194" s="64">
        <v>77041</v>
      </c>
      <c r="P194" s="52" t="str">
        <f t="shared" si="5"/>
        <v>中学校</v>
      </c>
      <c r="Q194" s="52">
        <f>VLOOKUP($F194,'R2生徒数'!C:D,2,0)</f>
        <v>326</v>
      </c>
    </row>
    <row r="195" spans="1:17">
      <c r="A195" s="55" t="s">
        <v>1473</v>
      </c>
      <c r="B195" s="55" t="s">
        <v>1474</v>
      </c>
      <c r="C195" s="55" t="s">
        <v>68</v>
      </c>
      <c r="D195" s="55" t="s">
        <v>1475</v>
      </c>
      <c r="E195" s="55" t="s">
        <v>1476</v>
      </c>
      <c r="F195" s="63" t="s">
        <v>1477</v>
      </c>
      <c r="G195" s="63" t="s">
        <v>1478</v>
      </c>
      <c r="H195" s="55" t="s">
        <v>1479</v>
      </c>
      <c r="I195" s="55" t="s">
        <v>1480</v>
      </c>
      <c r="J195" s="55" t="s">
        <v>471</v>
      </c>
      <c r="K195" s="55" t="s">
        <v>1481</v>
      </c>
      <c r="L195" s="55" t="s">
        <v>133</v>
      </c>
      <c r="M195" s="55" t="s">
        <v>1482</v>
      </c>
      <c r="N195" s="55">
        <v>3</v>
      </c>
      <c r="O195" s="64">
        <v>83031</v>
      </c>
      <c r="P195" s="52" t="str">
        <f t="shared" si="5"/>
        <v>高等学校（通信制課程のみ）</v>
      </c>
      <c r="Q195" s="52">
        <f>VLOOKUP($F195,'R2生徒数'!C:D,2,0)</f>
        <v>737</v>
      </c>
    </row>
    <row r="196" spans="1:17">
      <c r="A196" s="55" t="s">
        <v>1483</v>
      </c>
      <c r="B196" s="55" t="s">
        <v>1484</v>
      </c>
      <c r="C196" s="55" t="s">
        <v>68</v>
      </c>
      <c r="D196" s="55" t="s">
        <v>761</v>
      </c>
      <c r="E196" s="55" t="s">
        <v>1485</v>
      </c>
      <c r="F196" s="55" t="s">
        <v>1486</v>
      </c>
      <c r="G196" s="63" t="s">
        <v>764</v>
      </c>
      <c r="H196" s="55" t="s">
        <v>1487</v>
      </c>
      <c r="I196" s="55" t="s">
        <v>1488</v>
      </c>
      <c r="J196" s="55" t="s">
        <v>767</v>
      </c>
      <c r="K196" s="55" t="s">
        <v>768</v>
      </c>
      <c r="L196" s="55" t="s">
        <v>177</v>
      </c>
      <c r="M196" s="55" t="s">
        <v>1489</v>
      </c>
      <c r="N196" s="55">
        <v>1</v>
      </c>
      <c r="O196" s="64">
        <v>13011</v>
      </c>
      <c r="P196" s="52" t="str">
        <f t="shared" si="5"/>
        <v>高等学校</v>
      </c>
      <c r="Q196" s="52">
        <f>VLOOKUP($F196,'R2生徒数'!C:D,2,0)</f>
        <v>934</v>
      </c>
    </row>
    <row r="197" spans="1:17">
      <c r="A197" s="55" t="s">
        <v>1490</v>
      </c>
      <c r="B197" s="55" t="s">
        <v>1491</v>
      </c>
      <c r="C197" s="55" t="s">
        <v>68</v>
      </c>
      <c r="D197" s="55" t="s">
        <v>761</v>
      </c>
      <c r="E197" s="55" t="s">
        <v>1485</v>
      </c>
      <c r="F197" s="55" t="s">
        <v>1492</v>
      </c>
      <c r="G197" s="63" t="s">
        <v>764</v>
      </c>
      <c r="H197" s="55" t="s">
        <v>1493</v>
      </c>
      <c r="I197" s="55" t="s">
        <v>1488</v>
      </c>
      <c r="J197" s="55" t="s">
        <v>767</v>
      </c>
      <c r="K197" s="55" t="s">
        <v>768</v>
      </c>
      <c r="L197" s="55" t="s">
        <v>177</v>
      </c>
      <c r="M197" s="55" t="s">
        <v>1489</v>
      </c>
      <c r="N197" s="55">
        <v>4</v>
      </c>
      <c r="O197" s="64">
        <v>13041</v>
      </c>
      <c r="P197" s="52" t="str">
        <f t="shared" si="5"/>
        <v>中学校</v>
      </c>
      <c r="Q197" s="52">
        <f>VLOOKUP($F197,'R2生徒数'!C:D,2,0)</f>
        <v>72</v>
      </c>
    </row>
    <row r="199" spans="1:17">
      <c r="A199" s="55" t="s">
        <v>1494</v>
      </c>
      <c r="B199" s="55" t="s">
        <v>1495</v>
      </c>
      <c r="C199" s="55" t="s">
        <v>68</v>
      </c>
      <c r="D199" s="55" t="s">
        <v>709</v>
      </c>
      <c r="E199" s="73" t="s">
        <v>710</v>
      </c>
      <c r="F199" s="73" t="s">
        <v>1496</v>
      </c>
      <c r="G199" s="74" t="s">
        <v>712</v>
      </c>
      <c r="H199" s="73" t="s">
        <v>713</v>
      </c>
      <c r="I199" s="73" t="s">
        <v>714</v>
      </c>
      <c r="J199" s="73" t="s">
        <v>715</v>
      </c>
      <c r="K199" s="73" t="s">
        <v>716</v>
      </c>
      <c r="L199" s="73" t="s">
        <v>342</v>
      </c>
      <c r="M199" s="73" t="s">
        <v>717</v>
      </c>
      <c r="N199" s="73">
        <v>3</v>
      </c>
      <c r="O199" s="73" t="s">
        <v>1494</v>
      </c>
      <c r="P199" s="75" t="str">
        <f>VLOOKUP($N199,$L$2:$M$7,2,0)</f>
        <v>高等学校（通信制課程のみ）</v>
      </c>
      <c r="Q199" s="52">
        <f>VLOOKUP($F199,'R2生徒数'!C:D,2,0)</f>
        <v>593</v>
      </c>
    </row>
    <row r="200" spans="1:17">
      <c r="A200" s="76" t="s">
        <v>1497</v>
      </c>
      <c r="B200" s="76" t="s">
        <v>1498</v>
      </c>
      <c r="C200" s="76" t="s">
        <v>68</v>
      </c>
      <c r="D200" s="76" t="s">
        <v>1499</v>
      </c>
      <c r="E200" s="76" t="s">
        <v>1500</v>
      </c>
      <c r="F200" s="76" t="s">
        <v>1501</v>
      </c>
      <c r="G200" s="77" t="s">
        <v>1502</v>
      </c>
      <c r="H200" s="76" t="s">
        <v>1503</v>
      </c>
      <c r="I200" s="76" t="s">
        <v>1504</v>
      </c>
      <c r="J200" s="76" t="s">
        <v>1505</v>
      </c>
      <c r="K200" s="76" t="s">
        <v>1506</v>
      </c>
      <c r="L200" s="76" t="s">
        <v>671</v>
      </c>
      <c r="M200" s="76" t="s">
        <v>1507</v>
      </c>
      <c r="N200" s="76">
        <v>3</v>
      </c>
      <c r="O200" s="76" t="s">
        <v>1497</v>
      </c>
      <c r="Q200" s="52">
        <f>VLOOKUP($F200,'R2生徒数'!C:D,2,0)</f>
        <v>2711</v>
      </c>
    </row>
  </sheetData>
  <autoFilter ref="A10:Q200"/>
  <sortState ref="A12:Q197">
    <sortCondition ref="E12:E197"/>
  </sortState>
  <mergeCells count="1">
    <mergeCell ref="B2:F3"/>
  </mergeCells>
  <phoneticPr fontId="1"/>
  <pageMargins left="0.70866141732283472" right="0.70866141732283472" top="0.74803149606299213" bottom="0.74803149606299213" header="0.31496062992125984" footer="0.31496062992125984"/>
  <pageSetup paperSize="8" scale="81" fitToHeight="0" orientation="landscape" r:id="rId1"/>
  <headerFooter>
    <oddHeader>&amp;R&amp;F</oddHeader>
    <oddFooter>&amp;C&amp;P／&amp;N</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1"/>
  <sheetViews>
    <sheetView topLeftCell="A173" workbookViewId="0">
      <selection activeCell="C6" sqref="C6"/>
    </sheetView>
  </sheetViews>
  <sheetFormatPr defaultRowHeight="12"/>
  <cols>
    <col min="1" max="1" width="8.125" style="78" bestFit="1" customWidth="1"/>
    <col min="2" max="2" width="19.75" style="79" bestFit="1" customWidth="1"/>
    <col min="3" max="3" width="31.625" style="79" bestFit="1" customWidth="1"/>
    <col min="4" max="4" width="5" style="79" bestFit="1" customWidth="1"/>
    <col min="5" max="256" width="9" style="79"/>
    <col min="257" max="257" width="8.125" style="79" bestFit="1" customWidth="1"/>
    <col min="258" max="258" width="19.75" style="79" bestFit="1" customWidth="1"/>
    <col min="259" max="259" width="31.625" style="79" bestFit="1" customWidth="1"/>
    <col min="260" max="260" width="5" style="79" bestFit="1" customWidth="1"/>
    <col min="261" max="512" width="9" style="79"/>
    <col min="513" max="513" width="8.125" style="79" bestFit="1" customWidth="1"/>
    <col min="514" max="514" width="19.75" style="79" bestFit="1" customWidth="1"/>
    <col min="515" max="515" width="31.625" style="79" bestFit="1" customWidth="1"/>
    <col min="516" max="516" width="5" style="79" bestFit="1" customWidth="1"/>
    <col min="517" max="768" width="9" style="79"/>
    <col min="769" max="769" width="8.125" style="79" bestFit="1" customWidth="1"/>
    <col min="770" max="770" width="19.75" style="79" bestFit="1" customWidth="1"/>
    <col min="771" max="771" width="31.625" style="79" bestFit="1" customWidth="1"/>
    <col min="772" max="772" width="5" style="79" bestFit="1" customWidth="1"/>
    <col min="773" max="1024" width="9" style="79"/>
    <col min="1025" max="1025" width="8.125" style="79" bestFit="1" customWidth="1"/>
    <col min="1026" max="1026" width="19.75" style="79" bestFit="1" customWidth="1"/>
    <col min="1027" max="1027" width="31.625" style="79" bestFit="1" customWidth="1"/>
    <col min="1028" max="1028" width="5" style="79" bestFit="1" customWidth="1"/>
    <col min="1029" max="1280" width="9" style="79"/>
    <col min="1281" max="1281" width="8.125" style="79" bestFit="1" customWidth="1"/>
    <col min="1282" max="1282" width="19.75" style="79" bestFit="1" customWidth="1"/>
    <col min="1283" max="1283" width="31.625" style="79" bestFit="1" customWidth="1"/>
    <col min="1284" max="1284" width="5" style="79" bestFit="1" customWidth="1"/>
    <col min="1285" max="1536" width="9" style="79"/>
    <col min="1537" max="1537" width="8.125" style="79" bestFit="1" customWidth="1"/>
    <col min="1538" max="1538" width="19.75" style="79" bestFit="1" customWidth="1"/>
    <col min="1539" max="1539" width="31.625" style="79" bestFit="1" customWidth="1"/>
    <col min="1540" max="1540" width="5" style="79" bestFit="1" customWidth="1"/>
    <col min="1541" max="1792" width="9" style="79"/>
    <col min="1793" max="1793" width="8.125" style="79" bestFit="1" customWidth="1"/>
    <col min="1794" max="1794" width="19.75" style="79" bestFit="1" customWidth="1"/>
    <col min="1795" max="1795" width="31.625" style="79" bestFit="1" customWidth="1"/>
    <col min="1796" max="1796" width="5" style="79" bestFit="1" customWidth="1"/>
    <col min="1797" max="2048" width="9" style="79"/>
    <col min="2049" max="2049" width="8.125" style="79" bestFit="1" customWidth="1"/>
    <col min="2050" max="2050" width="19.75" style="79" bestFit="1" customWidth="1"/>
    <col min="2051" max="2051" width="31.625" style="79" bestFit="1" customWidth="1"/>
    <col min="2052" max="2052" width="5" style="79" bestFit="1" customWidth="1"/>
    <col min="2053" max="2304" width="9" style="79"/>
    <col min="2305" max="2305" width="8.125" style="79" bestFit="1" customWidth="1"/>
    <col min="2306" max="2306" width="19.75" style="79" bestFit="1" customWidth="1"/>
    <col min="2307" max="2307" width="31.625" style="79" bestFit="1" customWidth="1"/>
    <col min="2308" max="2308" width="5" style="79" bestFit="1" customWidth="1"/>
    <col min="2309" max="2560" width="9" style="79"/>
    <col min="2561" max="2561" width="8.125" style="79" bestFit="1" customWidth="1"/>
    <col min="2562" max="2562" width="19.75" style="79" bestFit="1" customWidth="1"/>
    <col min="2563" max="2563" width="31.625" style="79" bestFit="1" customWidth="1"/>
    <col min="2564" max="2564" width="5" style="79" bestFit="1" customWidth="1"/>
    <col min="2565" max="2816" width="9" style="79"/>
    <col min="2817" max="2817" width="8.125" style="79" bestFit="1" customWidth="1"/>
    <col min="2818" max="2818" width="19.75" style="79" bestFit="1" customWidth="1"/>
    <col min="2819" max="2819" width="31.625" style="79" bestFit="1" customWidth="1"/>
    <col min="2820" max="2820" width="5" style="79" bestFit="1" customWidth="1"/>
    <col min="2821" max="3072" width="9" style="79"/>
    <col min="3073" max="3073" width="8.125" style="79" bestFit="1" customWidth="1"/>
    <col min="3074" max="3074" width="19.75" style="79" bestFit="1" customWidth="1"/>
    <col min="3075" max="3075" width="31.625" style="79" bestFit="1" customWidth="1"/>
    <col min="3076" max="3076" width="5" style="79" bestFit="1" customWidth="1"/>
    <col min="3077" max="3328" width="9" style="79"/>
    <col min="3329" max="3329" width="8.125" style="79" bestFit="1" customWidth="1"/>
    <col min="3330" max="3330" width="19.75" style="79" bestFit="1" customWidth="1"/>
    <col min="3331" max="3331" width="31.625" style="79" bestFit="1" customWidth="1"/>
    <col min="3332" max="3332" width="5" style="79" bestFit="1" customWidth="1"/>
    <col min="3333" max="3584" width="9" style="79"/>
    <col min="3585" max="3585" width="8.125" style="79" bestFit="1" customWidth="1"/>
    <col min="3586" max="3586" width="19.75" style="79" bestFit="1" customWidth="1"/>
    <col min="3587" max="3587" width="31.625" style="79" bestFit="1" customWidth="1"/>
    <col min="3588" max="3588" width="5" style="79" bestFit="1" customWidth="1"/>
    <col min="3589" max="3840" width="9" style="79"/>
    <col min="3841" max="3841" width="8.125" style="79" bestFit="1" customWidth="1"/>
    <col min="3842" max="3842" width="19.75" style="79" bestFit="1" customWidth="1"/>
    <col min="3843" max="3843" width="31.625" style="79" bestFit="1" customWidth="1"/>
    <col min="3844" max="3844" width="5" style="79" bestFit="1" customWidth="1"/>
    <col min="3845" max="4096" width="9" style="79"/>
    <col min="4097" max="4097" width="8.125" style="79" bestFit="1" customWidth="1"/>
    <col min="4098" max="4098" width="19.75" style="79" bestFit="1" customWidth="1"/>
    <col min="4099" max="4099" width="31.625" style="79" bestFit="1" customWidth="1"/>
    <col min="4100" max="4100" width="5" style="79" bestFit="1" customWidth="1"/>
    <col min="4101" max="4352" width="9" style="79"/>
    <col min="4353" max="4353" width="8.125" style="79" bestFit="1" customWidth="1"/>
    <col min="4354" max="4354" width="19.75" style="79" bestFit="1" customWidth="1"/>
    <col min="4355" max="4355" width="31.625" style="79" bestFit="1" customWidth="1"/>
    <col min="4356" max="4356" width="5" style="79" bestFit="1" customWidth="1"/>
    <col min="4357" max="4608" width="9" style="79"/>
    <col min="4609" max="4609" width="8.125" style="79" bestFit="1" customWidth="1"/>
    <col min="4610" max="4610" width="19.75" style="79" bestFit="1" customWidth="1"/>
    <col min="4611" max="4611" width="31.625" style="79" bestFit="1" customWidth="1"/>
    <col min="4612" max="4612" width="5" style="79" bestFit="1" customWidth="1"/>
    <col min="4613" max="4864" width="9" style="79"/>
    <col min="4865" max="4865" width="8.125" style="79" bestFit="1" customWidth="1"/>
    <col min="4866" max="4866" width="19.75" style="79" bestFit="1" customWidth="1"/>
    <col min="4867" max="4867" width="31.625" style="79" bestFit="1" customWidth="1"/>
    <col min="4868" max="4868" width="5" style="79" bestFit="1" customWidth="1"/>
    <col min="4869" max="5120" width="9" style="79"/>
    <col min="5121" max="5121" width="8.125" style="79" bestFit="1" customWidth="1"/>
    <col min="5122" max="5122" width="19.75" style="79" bestFit="1" customWidth="1"/>
    <col min="5123" max="5123" width="31.625" style="79" bestFit="1" customWidth="1"/>
    <col min="5124" max="5124" width="5" style="79" bestFit="1" customWidth="1"/>
    <col min="5125" max="5376" width="9" style="79"/>
    <col min="5377" max="5377" width="8.125" style="79" bestFit="1" customWidth="1"/>
    <col min="5378" max="5378" width="19.75" style="79" bestFit="1" customWidth="1"/>
    <col min="5379" max="5379" width="31.625" style="79" bestFit="1" customWidth="1"/>
    <col min="5380" max="5380" width="5" style="79" bestFit="1" customWidth="1"/>
    <col min="5381" max="5632" width="9" style="79"/>
    <col min="5633" max="5633" width="8.125" style="79" bestFit="1" customWidth="1"/>
    <col min="5634" max="5634" width="19.75" style="79" bestFit="1" customWidth="1"/>
    <col min="5635" max="5635" width="31.625" style="79" bestFit="1" customWidth="1"/>
    <col min="5636" max="5636" width="5" style="79" bestFit="1" customWidth="1"/>
    <col min="5637" max="5888" width="9" style="79"/>
    <col min="5889" max="5889" width="8.125" style="79" bestFit="1" customWidth="1"/>
    <col min="5890" max="5890" width="19.75" style="79" bestFit="1" customWidth="1"/>
    <col min="5891" max="5891" width="31.625" style="79" bestFit="1" customWidth="1"/>
    <col min="5892" max="5892" width="5" style="79" bestFit="1" customWidth="1"/>
    <col min="5893" max="6144" width="9" style="79"/>
    <col min="6145" max="6145" width="8.125" style="79" bestFit="1" customWidth="1"/>
    <col min="6146" max="6146" width="19.75" style="79" bestFit="1" customWidth="1"/>
    <col min="6147" max="6147" width="31.625" style="79" bestFit="1" customWidth="1"/>
    <col min="6148" max="6148" width="5" style="79" bestFit="1" customWidth="1"/>
    <col min="6149" max="6400" width="9" style="79"/>
    <col min="6401" max="6401" width="8.125" style="79" bestFit="1" customWidth="1"/>
    <col min="6402" max="6402" width="19.75" style="79" bestFit="1" customWidth="1"/>
    <col min="6403" max="6403" width="31.625" style="79" bestFit="1" customWidth="1"/>
    <col min="6404" max="6404" width="5" style="79" bestFit="1" customWidth="1"/>
    <col min="6405" max="6656" width="9" style="79"/>
    <col min="6657" max="6657" width="8.125" style="79" bestFit="1" customWidth="1"/>
    <col min="6658" max="6658" width="19.75" style="79" bestFit="1" customWidth="1"/>
    <col min="6659" max="6659" width="31.625" style="79" bestFit="1" customWidth="1"/>
    <col min="6660" max="6660" width="5" style="79" bestFit="1" customWidth="1"/>
    <col min="6661" max="6912" width="9" style="79"/>
    <col min="6913" max="6913" width="8.125" style="79" bestFit="1" customWidth="1"/>
    <col min="6914" max="6914" width="19.75" style="79" bestFit="1" customWidth="1"/>
    <col min="6915" max="6915" width="31.625" style="79" bestFit="1" customWidth="1"/>
    <col min="6916" max="6916" width="5" style="79" bestFit="1" customWidth="1"/>
    <col min="6917" max="7168" width="9" style="79"/>
    <col min="7169" max="7169" width="8.125" style="79" bestFit="1" customWidth="1"/>
    <col min="7170" max="7170" width="19.75" style="79" bestFit="1" customWidth="1"/>
    <col min="7171" max="7171" width="31.625" style="79" bestFit="1" customWidth="1"/>
    <col min="7172" max="7172" width="5" style="79" bestFit="1" customWidth="1"/>
    <col min="7173" max="7424" width="9" style="79"/>
    <col min="7425" max="7425" width="8.125" style="79" bestFit="1" customWidth="1"/>
    <col min="7426" max="7426" width="19.75" style="79" bestFit="1" customWidth="1"/>
    <col min="7427" max="7427" width="31.625" style="79" bestFit="1" customWidth="1"/>
    <col min="7428" max="7428" width="5" style="79" bestFit="1" customWidth="1"/>
    <col min="7429" max="7680" width="9" style="79"/>
    <col min="7681" max="7681" width="8.125" style="79" bestFit="1" customWidth="1"/>
    <col min="7682" max="7682" width="19.75" style="79" bestFit="1" customWidth="1"/>
    <col min="7683" max="7683" width="31.625" style="79" bestFit="1" customWidth="1"/>
    <col min="7684" max="7684" width="5" style="79" bestFit="1" customWidth="1"/>
    <col min="7685" max="7936" width="9" style="79"/>
    <col min="7937" max="7937" width="8.125" style="79" bestFit="1" customWidth="1"/>
    <col min="7938" max="7938" width="19.75" style="79" bestFit="1" customWidth="1"/>
    <col min="7939" max="7939" width="31.625" style="79" bestFit="1" customWidth="1"/>
    <col min="7940" max="7940" width="5" style="79" bestFit="1" customWidth="1"/>
    <col min="7941" max="8192" width="9" style="79"/>
    <col min="8193" max="8193" width="8.125" style="79" bestFit="1" customWidth="1"/>
    <col min="8194" max="8194" width="19.75" style="79" bestFit="1" customWidth="1"/>
    <col min="8195" max="8195" width="31.625" style="79" bestFit="1" customWidth="1"/>
    <col min="8196" max="8196" width="5" style="79" bestFit="1" customWidth="1"/>
    <col min="8197" max="8448" width="9" style="79"/>
    <col min="8449" max="8449" width="8.125" style="79" bestFit="1" customWidth="1"/>
    <col min="8450" max="8450" width="19.75" style="79" bestFit="1" customWidth="1"/>
    <col min="8451" max="8451" width="31.625" style="79" bestFit="1" customWidth="1"/>
    <col min="8452" max="8452" width="5" style="79" bestFit="1" customWidth="1"/>
    <col min="8453" max="8704" width="9" style="79"/>
    <col min="8705" max="8705" width="8.125" style="79" bestFit="1" customWidth="1"/>
    <col min="8706" max="8706" width="19.75" style="79" bestFit="1" customWidth="1"/>
    <col min="8707" max="8707" width="31.625" style="79" bestFit="1" customWidth="1"/>
    <col min="8708" max="8708" width="5" style="79" bestFit="1" customWidth="1"/>
    <col min="8709" max="8960" width="9" style="79"/>
    <col min="8961" max="8961" width="8.125" style="79" bestFit="1" customWidth="1"/>
    <col min="8962" max="8962" width="19.75" style="79" bestFit="1" customWidth="1"/>
    <col min="8963" max="8963" width="31.625" style="79" bestFit="1" customWidth="1"/>
    <col min="8964" max="8964" width="5" style="79" bestFit="1" customWidth="1"/>
    <col min="8965" max="9216" width="9" style="79"/>
    <col min="9217" max="9217" width="8.125" style="79" bestFit="1" customWidth="1"/>
    <col min="9218" max="9218" width="19.75" style="79" bestFit="1" customWidth="1"/>
    <col min="9219" max="9219" width="31.625" style="79" bestFit="1" customWidth="1"/>
    <col min="9220" max="9220" width="5" style="79" bestFit="1" customWidth="1"/>
    <col min="9221" max="9472" width="9" style="79"/>
    <col min="9473" max="9473" width="8.125" style="79" bestFit="1" customWidth="1"/>
    <col min="9474" max="9474" width="19.75" style="79" bestFit="1" customWidth="1"/>
    <col min="9475" max="9475" width="31.625" style="79" bestFit="1" customWidth="1"/>
    <col min="9476" max="9476" width="5" style="79" bestFit="1" customWidth="1"/>
    <col min="9477" max="9728" width="9" style="79"/>
    <col min="9729" max="9729" width="8.125" style="79" bestFit="1" customWidth="1"/>
    <col min="9730" max="9730" width="19.75" style="79" bestFit="1" customWidth="1"/>
    <col min="9731" max="9731" width="31.625" style="79" bestFit="1" customWidth="1"/>
    <col min="9732" max="9732" width="5" style="79" bestFit="1" customWidth="1"/>
    <col min="9733" max="9984" width="9" style="79"/>
    <col min="9985" max="9985" width="8.125" style="79" bestFit="1" customWidth="1"/>
    <col min="9986" max="9986" width="19.75" style="79" bestFit="1" customWidth="1"/>
    <col min="9987" max="9987" width="31.625" style="79" bestFit="1" customWidth="1"/>
    <col min="9988" max="9988" width="5" style="79" bestFit="1" customWidth="1"/>
    <col min="9989" max="10240" width="9" style="79"/>
    <col min="10241" max="10241" width="8.125" style="79" bestFit="1" customWidth="1"/>
    <col min="10242" max="10242" width="19.75" style="79" bestFit="1" customWidth="1"/>
    <col min="10243" max="10243" width="31.625" style="79" bestFit="1" customWidth="1"/>
    <col min="10244" max="10244" width="5" style="79" bestFit="1" customWidth="1"/>
    <col min="10245" max="10496" width="9" style="79"/>
    <col min="10497" max="10497" width="8.125" style="79" bestFit="1" customWidth="1"/>
    <col min="10498" max="10498" width="19.75" style="79" bestFit="1" customWidth="1"/>
    <col min="10499" max="10499" width="31.625" style="79" bestFit="1" customWidth="1"/>
    <col min="10500" max="10500" width="5" style="79" bestFit="1" customWidth="1"/>
    <col min="10501" max="10752" width="9" style="79"/>
    <col min="10753" max="10753" width="8.125" style="79" bestFit="1" customWidth="1"/>
    <col min="10754" max="10754" width="19.75" style="79" bestFit="1" customWidth="1"/>
    <col min="10755" max="10755" width="31.625" style="79" bestFit="1" customWidth="1"/>
    <col min="10756" max="10756" width="5" style="79" bestFit="1" customWidth="1"/>
    <col min="10757" max="11008" width="9" style="79"/>
    <col min="11009" max="11009" width="8.125" style="79" bestFit="1" customWidth="1"/>
    <col min="11010" max="11010" width="19.75" style="79" bestFit="1" customWidth="1"/>
    <col min="11011" max="11011" width="31.625" style="79" bestFit="1" customWidth="1"/>
    <col min="11012" max="11012" width="5" style="79" bestFit="1" customWidth="1"/>
    <col min="11013" max="11264" width="9" style="79"/>
    <col min="11265" max="11265" width="8.125" style="79" bestFit="1" customWidth="1"/>
    <col min="11266" max="11266" width="19.75" style="79" bestFit="1" customWidth="1"/>
    <col min="11267" max="11267" width="31.625" style="79" bestFit="1" customWidth="1"/>
    <col min="11268" max="11268" width="5" style="79" bestFit="1" customWidth="1"/>
    <col min="11269" max="11520" width="9" style="79"/>
    <col min="11521" max="11521" width="8.125" style="79" bestFit="1" customWidth="1"/>
    <col min="11522" max="11522" width="19.75" style="79" bestFit="1" customWidth="1"/>
    <col min="11523" max="11523" width="31.625" style="79" bestFit="1" customWidth="1"/>
    <col min="11524" max="11524" width="5" style="79" bestFit="1" customWidth="1"/>
    <col min="11525" max="11776" width="9" style="79"/>
    <col min="11777" max="11777" width="8.125" style="79" bestFit="1" customWidth="1"/>
    <col min="11778" max="11778" width="19.75" style="79" bestFit="1" customWidth="1"/>
    <col min="11779" max="11779" width="31.625" style="79" bestFit="1" customWidth="1"/>
    <col min="11780" max="11780" width="5" style="79" bestFit="1" customWidth="1"/>
    <col min="11781" max="12032" width="9" style="79"/>
    <col min="12033" max="12033" width="8.125" style="79" bestFit="1" customWidth="1"/>
    <col min="12034" max="12034" width="19.75" style="79" bestFit="1" customWidth="1"/>
    <col min="12035" max="12035" width="31.625" style="79" bestFit="1" customWidth="1"/>
    <col min="12036" max="12036" width="5" style="79" bestFit="1" customWidth="1"/>
    <col min="12037" max="12288" width="9" style="79"/>
    <col min="12289" max="12289" width="8.125" style="79" bestFit="1" customWidth="1"/>
    <col min="12290" max="12290" width="19.75" style="79" bestFit="1" customWidth="1"/>
    <col min="12291" max="12291" width="31.625" style="79" bestFit="1" customWidth="1"/>
    <col min="12292" max="12292" width="5" style="79" bestFit="1" customWidth="1"/>
    <col min="12293" max="12544" width="9" style="79"/>
    <col min="12545" max="12545" width="8.125" style="79" bestFit="1" customWidth="1"/>
    <col min="12546" max="12546" width="19.75" style="79" bestFit="1" customWidth="1"/>
    <col min="12547" max="12547" width="31.625" style="79" bestFit="1" customWidth="1"/>
    <col min="12548" max="12548" width="5" style="79" bestFit="1" customWidth="1"/>
    <col min="12549" max="12800" width="9" style="79"/>
    <col min="12801" max="12801" width="8.125" style="79" bestFit="1" customWidth="1"/>
    <col min="12802" max="12802" width="19.75" style="79" bestFit="1" customWidth="1"/>
    <col min="12803" max="12803" width="31.625" style="79" bestFit="1" customWidth="1"/>
    <col min="12804" max="12804" width="5" style="79" bestFit="1" customWidth="1"/>
    <col min="12805" max="13056" width="9" style="79"/>
    <col min="13057" max="13057" width="8.125" style="79" bestFit="1" customWidth="1"/>
    <col min="13058" max="13058" width="19.75" style="79" bestFit="1" customWidth="1"/>
    <col min="13059" max="13059" width="31.625" style="79" bestFit="1" customWidth="1"/>
    <col min="13060" max="13060" width="5" style="79" bestFit="1" customWidth="1"/>
    <col min="13061" max="13312" width="9" style="79"/>
    <col min="13313" max="13313" width="8.125" style="79" bestFit="1" customWidth="1"/>
    <col min="13314" max="13314" width="19.75" style="79" bestFit="1" customWidth="1"/>
    <col min="13315" max="13315" width="31.625" style="79" bestFit="1" customWidth="1"/>
    <col min="13316" max="13316" width="5" style="79" bestFit="1" customWidth="1"/>
    <col min="13317" max="13568" width="9" style="79"/>
    <col min="13569" max="13569" width="8.125" style="79" bestFit="1" customWidth="1"/>
    <col min="13570" max="13570" width="19.75" style="79" bestFit="1" customWidth="1"/>
    <col min="13571" max="13571" width="31.625" style="79" bestFit="1" customWidth="1"/>
    <col min="13572" max="13572" width="5" style="79" bestFit="1" customWidth="1"/>
    <col min="13573" max="13824" width="9" style="79"/>
    <col min="13825" max="13825" width="8.125" style="79" bestFit="1" customWidth="1"/>
    <col min="13826" max="13826" width="19.75" style="79" bestFit="1" customWidth="1"/>
    <col min="13827" max="13827" width="31.625" style="79" bestFit="1" customWidth="1"/>
    <col min="13828" max="13828" width="5" style="79" bestFit="1" customWidth="1"/>
    <col min="13829" max="14080" width="9" style="79"/>
    <col min="14081" max="14081" width="8.125" style="79" bestFit="1" customWidth="1"/>
    <col min="14082" max="14082" width="19.75" style="79" bestFit="1" customWidth="1"/>
    <col min="14083" max="14083" width="31.625" style="79" bestFit="1" customWidth="1"/>
    <col min="14084" max="14084" width="5" style="79" bestFit="1" customWidth="1"/>
    <col min="14085" max="14336" width="9" style="79"/>
    <col min="14337" max="14337" width="8.125" style="79" bestFit="1" customWidth="1"/>
    <col min="14338" max="14338" width="19.75" style="79" bestFit="1" customWidth="1"/>
    <col min="14339" max="14339" width="31.625" style="79" bestFit="1" customWidth="1"/>
    <col min="14340" max="14340" width="5" style="79" bestFit="1" customWidth="1"/>
    <col min="14341" max="14592" width="9" style="79"/>
    <col min="14593" max="14593" width="8.125" style="79" bestFit="1" customWidth="1"/>
    <col min="14594" max="14594" width="19.75" style="79" bestFit="1" customWidth="1"/>
    <col min="14595" max="14595" width="31.625" style="79" bestFit="1" customWidth="1"/>
    <col min="14596" max="14596" width="5" style="79" bestFit="1" customWidth="1"/>
    <col min="14597" max="14848" width="9" style="79"/>
    <col min="14849" max="14849" width="8.125" style="79" bestFit="1" customWidth="1"/>
    <col min="14850" max="14850" width="19.75" style="79" bestFit="1" customWidth="1"/>
    <col min="14851" max="14851" width="31.625" style="79" bestFit="1" customWidth="1"/>
    <col min="14852" max="14852" width="5" style="79" bestFit="1" customWidth="1"/>
    <col min="14853" max="15104" width="9" style="79"/>
    <col min="15105" max="15105" width="8.125" style="79" bestFit="1" customWidth="1"/>
    <col min="15106" max="15106" width="19.75" style="79" bestFit="1" customWidth="1"/>
    <col min="15107" max="15107" width="31.625" style="79" bestFit="1" customWidth="1"/>
    <col min="15108" max="15108" width="5" style="79" bestFit="1" customWidth="1"/>
    <col min="15109" max="15360" width="9" style="79"/>
    <col min="15361" max="15361" width="8.125" style="79" bestFit="1" customWidth="1"/>
    <col min="15362" max="15362" width="19.75" style="79" bestFit="1" customWidth="1"/>
    <col min="15363" max="15363" width="31.625" style="79" bestFit="1" customWidth="1"/>
    <col min="15364" max="15364" width="5" style="79" bestFit="1" customWidth="1"/>
    <col min="15365" max="15616" width="9" style="79"/>
    <col min="15617" max="15617" width="8.125" style="79" bestFit="1" customWidth="1"/>
    <col min="15618" max="15618" width="19.75" style="79" bestFit="1" customWidth="1"/>
    <col min="15619" max="15619" width="31.625" style="79" bestFit="1" customWidth="1"/>
    <col min="15620" max="15620" width="5" style="79" bestFit="1" customWidth="1"/>
    <col min="15621" max="15872" width="9" style="79"/>
    <col min="15873" max="15873" width="8.125" style="79" bestFit="1" customWidth="1"/>
    <col min="15874" max="15874" width="19.75" style="79" bestFit="1" customWidth="1"/>
    <col min="15875" max="15875" width="31.625" style="79" bestFit="1" customWidth="1"/>
    <col min="15876" max="15876" width="5" style="79" bestFit="1" customWidth="1"/>
    <col min="15877" max="16128" width="9" style="79"/>
    <col min="16129" max="16129" width="8.125" style="79" bestFit="1" customWidth="1"/>
    <col min="16130" max="16130" width="19.75" style="79" bestFit="1" customWidth="1"/>
    <col min="16131" max="16131" width="31.625" style="79" bestFit="1" customWidth="1"/>
    <col min="16132" max="16132" width="5" style="79" bestFit="1" customWidth="1"/>
    <col min="16133" max="16384" width="9" style="79"/>
  </cols>
  <sheetData>
    <row r="1" spans="1:4">
      <c r="A1" s="78">
        <v>1011</v>
      </c>
      <c r="B1" s="79" t="s">
        <v>518</v>
      </c>
      <c r="C1" s="79" t="s">
        <v>1508</v>
      </c>
      <c r="D1" s="79">
        <v>756</v>
      </c>
    </row>
    <row r="2" spans="1:4">
      <c r="A2" s="78">
        <v>1012</v>
      </c>
      <c r="B2" s="79" t="s">
        <v>518</v>
      </c>
      <c r="C2" s="79" t="s">
        <v>1509</v>
      </c>
      <c r="D2" s="79">
        <v>202</v>
      </c>
    </row>
    <row r="3" spans="1:4">
      <c r="A3" s="78">
        <v>2011</v>
      </c>
      <c r="B3" s="79" t="s">
        <v>128</v>
      </c>
      <c r="C3" s="79" t="s">
        <v>127</v>
      </c>
      <c r="D3" s="79">
        <v>1863</v>
      </c>
    </row>
    <row r="4" spans="1:4">
      <c r="A4" s="78">
        <v>2012</v>
      </c>
      <c r="B4" s="79" t="s">
        <v>128</v>
      </c>
      <c r="C4" s="79" t="s">
        <v>142</v>
      </c>
      <c r="D4" s="79">
        <v>561</v>
      </c>
    </row>
    <row r="5" spans="1:4">
      <c r="A5" s="78">
        <v>3011</v>
      </c>
      <c r="B5" s="79" t="s">
        <v>229</v>
      </c>
      <c r="C5" s="79" t="s">
        <v>1510</v>
      </c>
      <c r="D5" s="79">
        <v>1393</v>
      </c>
    </row>
    <row r="6" spans="1:4">
      <c r="A6" s="78">
        <v>4011</v>
      </c>
      <c r="B6" s="79" t="s">
        <v>205</v>
      </c>
      <c r="C6" s="79" t="s">
        <v>204</v>
      </c>
      <c r="D6" s="79">
        <v>1775</v>
      </c>
    </row>
    <row r="7" spans="1:4">
      <c r="A7" s="78">
        <v>5011</v>
      </c>
      <c r="B7" s="79" t="s">
        <v>1511</v>
      </c>
      <c r="C7" s="79" t="s">
        <v>1512</v>
      </c>
      <c r="D7" s="79">
        <v>1806</v>
      </c>
    </row>
    <row r="8" spans="1:4">
      <c r="A8" s="78">
        <v>5012</v>
      </c>
      <c r="B8" s="79" t="s">
        <v>1513</v>
      </c>
      <c r="C8" s="79" t="s">
        <v>1514</v>
      </c>
      <c r="D8" s="79">
        <v>1203</v>
      </c>
    </row>
    <row r="9" spans="1:4">
      <c r="A9" s="78">
        <v>6011</v>
      </c>
      <c r="B9" s="79" t="s">
        <v>316</v>
      </c>
      <c r="C9" s="79" t="s">
        <v>1515</v>
      </c>
      <c r="D9" s="79">
        <v>2220</v>
      </c>
    </row>
    <row r="10" spans="1:4">
      <c r="A10" s="78">
        <v>6012</v>
      </c>
      <c r="B10" s="79" t="s">
        <v>316</v>
      </c>
      <c r="C10" s="79" t="s">
        <v>453</v>
      </c>
      <c r="D10" s="79">
        <v>1894</v>
      </c>
    </row>
    <row r="11" spans="1:4">
      <c r="A11" s="78">
        <v>7011</v>
      </c>
      <c r="B11" s="79" t="s">
        <v>1107</v>
      </c>
      <c r="C11" s="79" t="s">
        <v>1106</v>
      </c>
      <c r="D11" s="79">
        <v>1216</v>
      </c>
    </row>
    <row r="12" spans="1:4">
      <c r="A12" s="78">
        <v>8011</v>
      </c>
      <c r="B12" s="79" t="s">
        <v>365</v>
      </c>
      <c r="C12" s="79" t="s">
        <v>1516</v>
      </c>
      <c r="D12" s="79">
        <v>411</v>
      </c>
    </row>
    <row r="13" spans="1:4">
      <c r="A13" s="78">
        <v>9011</v>
      </c>
      <c r="B13" s="79" t="s">
        <v>1517</v>
      </c>
      <c r="C13" s="79" t="s">
        <v>1518</v>
      </c>
      <c r="D13" s="79">
        <v>1295</v>
      </c>
    </row>
    <row r="14" spans="1:4">
      <c r="A14" s="78">
        <v>10011</v>
      </c>
      <c r="B14" s="79" t="s">
        <v>349</v>
      </c>
      <c r="C14" s="79" t="s">
        <v>348</v>
      </c>
      <c r="D14" s="79">
        <v>807</v>
      </c>
    </row>
    <row r="15" spans="1:4">
      <c r="A15" s="78">
        <v>11011</v>
      </c>
      <c r="B15" s="79" t="s">
        <v>382</v>
      </c>
      <c r="C15" s="79" t="s">
        <v>1519</v>
      </c>
      <c r="D15" s="79">
        <v>1383</v>
      </c>
    </row>
    <row r="16" spans="1:4">
      <c r="A16" s="78">
        <v>12011</v>
      </c>
      <c r="B16" s="79" t="s">
        <v>391</v>
      </c>
      <c r="C16" s="79" t="s">
        <v>1520</v>
      </c>
      <c r="D16" s="79">
        <v>559</v>
      </c>
    </row>
    <row r="17" spans="1:4">
      <c r="A17" s="78">
        <v>13011</v>
      </c>
      <c r="B17" s="79" t="s">
        <v>1521</v>
      </c>
      <c r="C17" s="79" t="s">
        <v>1522</v>
      </c>
      <c r="D17" s="79">
        <v>934</v>
      </c>
    </row>
    <row r="18" spans="1:4">
      <c r="A18" s="78">
        <v>14011</v>
      </c>
      <c r="B18" s="79" t="s">
        <v>444</v>
      </c>
      <c r="C18" s="79" t="s">
        <v>1523</v>
      </c>
      <c r="D18" s="79">
        <v>1092</v>
      </c>
    </row>
    <row r="19" spans="1:4">
      <c r="A19" s="78">
        <v>15011</v>
      </c>
      <c r="B19" s="79" t="s">
        <v>1275</v>
      </c>
      <c r="C19" s="79" t="s">
        <v>1524</v>
      </c>
      <c r="D19" s="79">
        <v>1023</v>
      </c>
    </row>
    <row r="20" spans="1:4">
      <c r="A20" s="78">
        <v>15012</v>
      </c>
      <c r="B20" s="79" t="s">
        <v>1275</v>
      </c>
      <c r="C20" s="79" t="s">
        <v>1284</v>
      </c>
      <c r="D20" s="79">
        <v>857</v>
      </c>
    </row>
    <row r="21" spans="1:4">
      <c r="A21" s="78">
        <v>16011</v>
      </c>
      <c r="B21" s="79" t="s">
        <v>1525</v>
      </c>
      <c r="C21" s="79" t="s">
        <v>1526</v>
      </c>
      <c r="D21" s="79">
        <v>742</v>
      </c>
    </row>
    <row r="22" spans="1:4">
      <c r="A22" s="78">
        <v>17011</v>
      </c>
      <c r="B22" s="79" t="s">
        <v>504</v>
      </c>
      <c r="C22" s="79" t="s">
        <v>503</v>
      </c>
      <c r="D22" s="79">
        <v>828</v>
      </c>
    </row>
    <row r="23" spans="1:4">
      <c r="A23" s="78">
        <v>18011</v>
      </c>
      <c r="B23" s="79" t="s">
        <v>1423</v>
      </c>
      <c r="C23" s="79" t="s">
        <v>1422</v>
      </c>
      <c r="D23" s="79">
        <v>1045</v>
      </c>
    </row>
    <row r="24" spans="1:4">
      <c r="A24" s="78">
        <v>19011</v>
      </c>
      <c r="B24" s="79" t="s">
        <v>489</v>
      </c>
      <c r="C24" s="79" t="s">
        <v>488</v>
      </c>
      <c r="D24" s="79">
        <v>645</v>
      </c>
    </row>
    <row r="25" spans="1:4">
      <c r="A25" s="78">
        <v>19012</v>
      </c>
      <c r="B25" s="79" t="s">
        <v>489</v>
      </c>
      <c r="C25" s="79" t="s">
        <v>1360</v>
      </c>
      <c r="D25" s="79">
        <v>910</v>
      </c>
    </row>
    <row r="26" spans="1:4">
      <c r="A26" s="78">
        <v>20011</v>
      </c>
      <c r="B26" s="79" t="s">
        <v>172</v>
      </c>
      <c r="C26" s="79" t="s">
        <v>1527</v>
      </c>
      <c r="D26" s="79">
        <v>655</v>
      </c>
    </row>
    <row r="27" spans="1:4">
      <c r="A27" s="78">
        <v>20012</v>
      </c>
      <c r="B27" s="79" t="s">
        <v>172</v>
      </c>
      <c r="C27" s="79" t="s">
        <v>171</v>
      </c>
      <c r="D27" s="79">
        <v>1167</v>
      </c>
    </row>
    <row r="28" spans="1:4">
      <c r="A28" s="78">
        <v>21011</v>
      </c>
      <c r="B28" s="79" t="s">
        <v>529</v>
      </c>
      <c r="C28" s="79" t="s">
        <v>528</v>
      </c>
      <c r="D28" s="79">
        <v>1488</v>
      </c>
    </row>
    <row r="29" spans="1:4">
      <c r="A29" s="78">
        <v>22011</v>
      </c>
      <c r="B29" s="79" t="s">
        <v>564</v>
      </c>
      <c r="C29" s="79" t="s">
        <v>1528</v>
      </c>
      <c r="D29" s="79">
        <v>1192</v>
      </c>
    </row>
    <row r="30" spans="1:4">
      <c r="A30" s="78">
        <v>22012</v>
      </c>
      <c r="B30" s="79" t="s">
        <v>564</v>
      </c>
      <c r="C30" s="79" t="s">
        <v>1529</v>
      </c>
      <c r="D30" s="79">
        <v>1201</v>
      </c>
    </row>
    <row r="31" spans="1:4">
      <c r="A31" s="78">
        <v>22013</v>
      </c>
      <c r="B31" s="79" t="s">
        <v>564</v>
      </c>
      <c r="C31" s="79" t="s">
        <v>1530</v>
      </c>
      <c r="D31" s="79">
        <v>425</v>
      </c>
    </row>
    <row r="32" spans="1:4">
      <c r="A32" s="78">
        <v>23011</v>
      </c>
      <c r="B32" s="79" t="s">
        <v>651</v>
      </c>
      <c r="C32" s="79" t="s">
        <v>1531</v>
      </c>
      <c r="D32" s="79">
        <v>2883</v>
      </c>
    </row>
    <row r="33" spans="1:6">
      <c r="A33" s="78">
        <v>24011</v>
      </c>
      <c r="B33" s="79" t="s">
        <v>666</v>
      </c>
      <c r="C33" s="79" t="s">
        <v>665</v>
      </c>
      <c r="D33" s="79">
        <v>399</v>
      </c>
    </row>
    <row r="34" spans="1:6">
      <c r="A34" s="78">
        <v>25011</v>
      </c>
      <c r="B34" s="79" t="s">
        <v>275</v>
      </c>
      <c r="C34" s="79" t="s">
        <v>1532</v>
      </c>
      <c r="D34" s="79">
        <v>688</v>
      </c>
    </row>
    <row r="35" spans="1:6">
      <c r="A35" s="78">
        <v>27011</v>
      </c>
      <c r="B35" s="80" t="s">
        <v>712</v>
      </c>
      <c r="C35" s="80" t="s">
        <v>711</v>
      </c>
      <c r="D35" s="80">
        <f>SUM(E35:F35)</f>
        <v>593</v>
      </c>
      <c r="E35" s="80">
        <v>489</v>
      </c>
      <c r="F35" s="80">
        <v>104</v>
      </c>
    </row>
    <row r="36" spans="1:6">
      <c r="A36" s="78">
        <v>28011</v>
      </c>
      <c r="B36" s="79" t="s">
        <v>731</v>
      </c>
      <c r="C36" s="79" t="s">
        <v>730</v>
      </c>
      <c r="D36" s="79">
        <v>2165</v>
      </c>
    </row>
    <row r="37" spans="1:6">
      <c r="A37" s="78">
        <v>29011</v>
      </c>
      <c r="B37" s="79" t="s">
        <v>1533</v>
      </c>
      <c r="C37" s="79" t="s">
        <v>1534</v>
      </c>
      <c r="D37" s="79">
        <v>1017</v>
      </c>
    </row>
    <row r="38" spans="1:6">
      <c r="A38" s="78">
        <v>30011</v>
      </c>
      <c r="B38" s="79" t="s">
        <v>862</v>
      </c>
      <c r="C38" s="79" t="s">
        <v>861</v>
      </c>
      <c r="D38" s="79">
        <v>1143</v>
      </c>
    </row>
    <row r="39" spans="1:6">
      <c r="A39" s="78">
        <v>31011</v>
      </c>
      <c r="B39" s="79" t="s">
        <v>851</v>
      </c>
      <c r="C39" s="79" t="s">
        <v>878</v>
      </c>
      <c r="D39" s="79">
        <v>1222</v>
      </c>
    </row>
    <row r="40" spans="1:6">
      <c r="A40" s="78">
        <v>31013</v>
      </c>
      <c r="B40" s="79" t="s">
        <v>851</v>
      </c>
      <c r="C40" s="79" t="s">
        <v>1535</v>
      </c>
      <c r="D40" s="79">
        <v>406</v>
      </c>
    </row>
    <row r="41" spans="1:6">
      <c r="A41" s="78">
        <v>32011</v>
      </c>
      <c r="B41" s="79" t="s">
        <v>913</v>
      </c>
      <c r="C41" s="79" t="s">
        <v>912</v>
      </c>
      <c r="D41" s="79">
        <v>743</v>
      </c>
    </row>
    <row r="42" spans="1:6">
      <c r="A42" s="78">
        <v>33011</v>
      </c>
      <c r="B42" s="79" t="s">
        <v>104</v>
      </c>
      <c r="C42" s="79" t="s">
        <v>1536</v>
      </c>
      <c r="D42" s="79">
        <v>463</v>
      </c>
    </row>
    <row r="43" spans="1:6">
      <c r="A43" s="78">
        <v>34011</v>
      </c>
      <c r="B43" s="79" t="s">
        <v>953</v>
      </c>
      <c r="C43" s="79" t="s">
        <v>952</v>
      </c>
      <c r="D43" s="79">
        <v>174</v>
      </c>
    </row>
    <row r="44" spans="1:6">
      <c r="A44" s="78">
        <v>35011</v>
      </c>
      <c r="B44" s="79" t="s">
        <v>969</v>
      </c>
      <c r="C44" s="79" t="s">
        <v>968</v>
      </c>
      <c r="D44" s="79">
        <v>508</v>
      </c>
    </row>
    <row r="45" spans="1:6">
      <c r="A45" s="78">
        <v>36011</v>
      </c>
      <c r="B45" s="79" t="s">
        <v>1070</v>
      </c>
      <c r="C45" s="79" t="s">
        <v>1069</v>
      </c>
      <c r="D45" s="79">
        <v>1106</v>
      </c>
    </row>
    <row r="46" spans="1:6">
      <c r="A46" s="78">
        <v>37011</v>
      </c>
      <c r="B46" s="79" t="s">
        <v>1005</v>
      </c>
      <c r="C46" s="79" t="s">
        <v>1004</v>
      </c>
      <c r="D46" s="79">
        <v>748</v>
      </c>
    </row>
    <row r="47" spans="1:6">
      <c r="A47" s="78">
        <v>38011</v>
      </c>
      <c r="B47" s="79" t="s">
        <v>1537</v>
      </c>
      <c r="C47" s="79" t="s">
        <v>239</v>
      </c>
      <c r="D47" s="79">
        <v>1929</v>
      </c>
    </row>
    <row r="48" spans="1:6">
      <c r="A48" s="78">
        <v>39011</v>
      </c>
      <c r="B48" s="79" t="s">
        <v>1016</v>
      </c>
      <c r="C48" s="79" t="s">
        <v>1015</v>
      </c>
      <c r="D48" s="79">
        <v>1158</v>
      </c>
    </row>
    <row r="49" spans="1:4">
      <c r="A49" s="78">
        <v>40011</v>
      </c>
      <c r="B49" s="79" t="s">
        <v>1041</v>
      </c>
      <c r="C49" s="79" t="s">
        <v>1040</v>
      </c>
      <c r="D49" s="79">
        <v>1822</v>
      </c>
    </row>
    <row r="50" spans="1:4">
      <c r="A50" s="78">
        <v>41011</v>
      </c>
      <c r="B50" s="79" t="s">
        <v>1055</v>
      </c>
      <c r="C50" s="79" t="s">
        <v>1054</v>
      </c>
      <c r="D50" s="79">
        <v>939</v>
      </c>
    </row>
    <row r="51" spans="1:4">
      <c r="A51" s="78">
        <v>42011</v>
      </c>
      <c r="B51" s="79" t="s">
        <v>774</v>
      </c>
      <c r="C51" s="79" t="s">
        <v>1538</v>
      </c>
      <c r="D51" s="79">
        <v>537</v>
      </c>
    </row>
    <row r="52" spans="1:4">
      <c r="A52" s="78">
        <v>44011</v>
      </c>
      <c r="B52" s="79" t="s">
        <v>640</v>
      </c>
      <c r="C52" s="79" t="s">
        <v>1539</v>
      </c>
      <c r="D52" s="79">
        <v>766</v>
      </c>
    </row>
    <row r="53" spans="1:4">
      <c r="A53" s="78">
        <v>45011</v>
      </c>
      <c r="B53" s="79" t="s">
        <v>1081</v>
      </c>
      <c r="C53" s="79" t="s">
        <v>1080</v>
      </c>
      <c r="D53" s="79">
        <v>946</v>
      </c>
    </row>
    <row r="54" spans="1:4">
      <c r="A54" s="78">
        <v>46011</v>
      </c>
      <c r="B54" s="79" t="s">
        <v>1093</v>
      </c>
      <c r="C54" s="79" t="s">
        <v>1092</v>
      </c>
      <c r="D54" s="79">
        <v>316</v>
      </c>
    </row>
    <row r="55" spans="1:4">
      <c r="A55" s="78">
        <v>47011</v>
      </c>
      <c r="B55" s="79" t="s">
        <v>543</v>
      </c>
      <c r="C55" s="79" t="s">
        <v>542</v>
      </c>
      <c r="D55" s="79">
        <v>1050</v>
      </c>
    </row>
    <row r="56" spans="1:4">
      <c r="A56" s="78">
        <v>48011</v>
      </c>
      <c r="B56" s="79" t="s">
        <v>1540</v>
      </c>
      <c r="C56" s="79" t="s">
        <v>1128</v>
      </c>
      <c r="D56" s="79">
        <v>754</v>
      </c>
    </row>
    <row r="57" spans="1:4">
      <c r="A57" s="78">
        <v>49011</v>
      </c>
      <c r="B57" s="79" t="s">
        <v>328</v>
      </c>
      <c r="C57" s="79" t="s">
        <v>1541</v>
      </c>
      <c r="D57" s="79">
        <v>1269</v>
      </c>
    </row>
    <row r="58" spans="1:4">
      <c r="A58" s="78">
        <v>49012</v>
      </c>
      <c r="B58" s="79" t="s">
        <v>328</v>
      </c>
      <c r="C58" s="79" t="s">
        <v>1542</v>
      </c>
      <c r="D58" s="79">
        <v>543</v>
      </c>
    </row>
    <row r="59" spans="1:4">
      <c r="A59" s="78">
        <v>49013</v>
      </c>
      <c r="B59" s="79" t="s">
        <v>1543</v>
      </c>
      <c r="C59" s="79" t="s">
        <v>1544</v>
      </c>
      <c r="D59" s="79">
        <v>1338</v>
      </c>
    </row>
    <row r="60" spans="1:4">
      <c r="A60" s="78">
        <v>50011</v>
      </c>
      <c r="B60" s="79" t="s">
        <v>614</v>
      </c>
      <c r="C60" s="79" t="s">
        <v>613</v>
      </c>
      <c r="D60" s="79">
        <v>1127</v>
      </c>
    </row>
    <row r="61" spans="1:4">
      <c r="A61" s="78">
        <v>51011</v>
      </c>
      <c r="B61" s="79" t="s">
        <v>1311</v>
      </c>
      <c r="C61" s="79" t="s">
        <v>1310</v>
      </c>
      <c r="D61" s="79">
        <v>1671</v>
      </c>
    </row>
    <row r="62" spans="1:4">
      <c r="A62" s="78">
        <v>52011</v>
      </c>
      <c r="B62" s="79" t="s">
        <v>116</v>
      </c>
      <c r="C62" s="79" t="s">
        <v>1545</v>
      </c>
      <c r="D62" s="79">
        <v>897</v>
      </c>
    </row>
    <row r="63" spans="1:4">
      <c r="A63" s="78">
        <v>53011</v>
      </c>
      <c r="B63" s="79" t="s">
        <v>263</v>
      </c>
      <c r="C63" s="79" t="s">
        <v>1546</v>
      </c>
      <c r="D63" s="79">
        <v>1028</v>
      </c>
    </row>
    <row r="64" spans="1:4">
      <c r="A64" s="78">
        <v>54011</v>
      </c>
      <c r="B64" s="79" t="s">
        <v>292</v>
      </c>
      <c r="C64" s="79" t="s">
        <v>1547</v>
      </c>
      <c r="D64" s="79">
        <v>486</v>
      </c>
    </row>
    <row r="65" spans="1:4">
      <c r="A65" s="78">
        <v>54012</v>
      </c>
      <c r="B65" s="79" t="s">
        <v>292</v>
      </c>
      <c r="C65" s="79" t="s">
        <v>1548</v>
      </c>
      <c r="D65" s="79">
        <v>777</v>
      </c>
    </row>
    <row r="66" spans="1:4">
      <c r="A66" s="78">
        <v>55011</v>
      </c>
      <c r="B66" s="79" t="s">
        <v>1143</v>
      </c>
      <c r="C66" s="79" t="s">
        <v>1161</v>
      </c>
      <c r="D66" s="79">
        <v>740</v>
      </c>
    </row>
    <row r="67" spans="1:4">
      <c r="A67" s="78">
        <v>55012</v>
      </c>
      <c r="B67" s="79" t="s">
        <v>1143</v>
      </c>
      <c r="C67" s="79" t="s">
        <v>1549</v>
      </c>
      <c r="D67" s="79">
        <v>868</v>
      </c>
    </row>
    <row r="68" spans="1:4">
      <c r="A68" s="78">
        <v>56011</v>
      </c>
      <c r="B68" s="79" t="s">
        <v>1118</v>
      </c>
      <c r="C68" s="79" t="s">
        <v>1550</v>
      </c>
      <c r="D68" s="79">
        <v>805</v>
      </c>
    </row>
    <row r="69" spans="1:4">
      <c r="A69" s="78">
        <v>57011</v>
      </c>
      <c r="B69" s="79" t="s">
        <v>1186</v>
      </c>
      <c r="C69" s="79" t="s">
        <v>1185</v>
      </c>
      <c r="D69" s="79">
        <v>1092</v>
      </c>
    </row>
    <row r="70" spans="1:4">
      <c r="A70" s="78">
        <v>58011</v>
      </c>
      <c r="B70" s="79" t="s">
        <v>1200</v>
      </c>
      <c r="C70" s="79" t="s">
        <v>1209</v>
      </c>
      <c r="D70" s="79">
        <v>916</v>
      </c>
    </row>
    <row r="71" spans="1:4">
      <c r="A71" s="78">
        <v>59011</v>
      </c>
      <c r="B71" s="79" t="s">
        <v>1030</v>
      </c>
      <c r="C71" s="79" t="s">
        <v>1029</v>
      </c>
      <c r="D71" s="79">
        <v>689</v>
      </c>
    </row>
    <row r="72" spans="1:4">
      <c r="A72" s="78">
        <v>60011</v>
      </c>
      <c r="B72" s="79" t="s">
        <v>1551</v>
      </c>
      <c r="C72" s="79" t="s">
        <v>1232</v>
      </c>
      <c r="D72" s="79">
        <v>2025</v>
      </c>
    </row>
    <row r="73" spans="1:4">
      <c r="A73" s="78">
        <v>61011</v>
      </c>
      <c r="B73" s="79" t="s">
        <v>791</v>
      </c>
      <c r="C73" s="79" t="s">
        <v>790</v>
      </c>
      <c r="D73" s="79">
        <v>863</v>
      </c>
    </row>
    <row r="74" spans="1:4">
      <c r="A74" s="78">
        <v>61012</v>
      </c>
      <c r="B74" s="79" t="s">
        <v>791</v>
      </c>
      <c r="C74" s="79" t="s">
        <v>817</v>
      </c>
      <c r="D74" s="79">
        <v>882</v>
      </c>
    </row>
    <row r="75" spans="1:4">
      <c r="A75" s="78">
        <v>61013</v>
      </c>
      <c r="B75" s="79" t="s">
        <v>791</v>
      </c>
      <c r="C75" s="79" t="s">
        <v>826</v>
      </c>
      <c r="D75" s="79">
        <v>691</v>
      </c>
    </row>
    <row r="76" spans="1:4">
      <c r="A76" s="78">
        <v>62011</v>
      </c>
      <c r="B76" s="79" t="s">
        <v>405</v>
      </c>
      <c r="C76" s="79" t="s">
        <v>1552</v>
      </c>
      <c r="D76" s="79">
        <v>699</v>
      </c>
    </row>
    <row r="77" spans="1:4">
      <c r="A77" s="78">
        <v>62012</v>
      </c>
      <c r="B77" s="79" t="s">
        <v>405</v>
      </c>
      <c r="C77" s="79" t="s">
        <v>404</v>
      </c>
      <c r="D77" s="79">
        <v>1012</v>
      </c>
    </row>
    <row r="78" spans="1:4">
      <c r="A78" s="78">
        <v>63011</v>
      </c>
      <c r="B78" s="79" t="s">
        <v>695</v>
      </c>
      <c r="C78" s="79" t="s">
        <v>694</v>
      </c>
      <c r="D78" s="79">
        <v>182</v>
      </c>
    </row>
    <row r="79" spans="1:4">
      <c r="A79" s="78">
        <v>64011</v>
      </c>
      <c r="B79" s="79" t="s">
        <v>1261</v>
      </c>
      <c r="C79" s="79" t="s">
        <v>1260</v>
      </c>
      <c r="D79" s="79">
        <v>1205</v>
      </c>
    </row>
    <row r="80" spans="1:4">
      <c r="A80" s="78">
        <v>65011</v>
      </c>
      <c r="B80" s="79" t="s">
        <v>1247</v>
      </c>
      <c r="C80" s="79" t="s">
        <v>1246</v>
      </c>
      <c r="D80" s="79">
        <v>1025</v>
      </c>
    </row>
    <row r="81" spans="1:4">
      <c r="A81" s="78">
        <v>66011</v>
      </c>
      <c r="B81" s="79" t="s">
        <v>83</v>
      </c>
      <c r="C81" s="79" t="s">
        <v>1553</v>
      </c>
      <c r="D81" s="79">
        <v>317</v>
      </c>
    </row>
    <row r="82" spans="1:4">
      <c r="A82" s="78">
        <v>68011</v>
      </c>
      <c r="B82" s="79" t="s">
        <v>1323</v>
      </c>
      <c r="C82" s="79" t="s">
        <v>1554</v>
      </c>
      <c r="D82" s="79">
        <v>143</v>
      </c>
    </row>
    <row r="83" spans="1:4">
      <c r="A83" s="78">
        <v>69011</v>
      </c>
      <c r="B83" s="79" t="s">
        <v>1369</v>
      </c>
      <c r="C83" s="79" t="s">
        <v>1368</v>
      </c>
      <c r="D83" s="79">
        <v>609</v>
      </c>
    </row>
    <row r="84" spans="1:4">
      <c r="A84" s="78">
        <v>70011</v>
      </c>
      <c r="B84" s="79" t="s">
        <v>1384</v>
      </c>
      <c r="C84" s="79" t="s">
        <v>1383</v>
      </c>
      <c r="D84" s="79">
        <v>502</v>
      </c>
    </row>
    <row r="85" spans="1:4">
      <c r="A85" s="78">
        <v>71011</v>
      </c>
      <c r="B85" s="79" t="s">
        <v>1395</v>
      </c>
      <c r="C85" s="79" t="s">
        <v>1555</v>
      </c>
      <c r="D85" s="79">
        <v>1725</v>
      </c>
    </row>
    <row r="86" spans="1:4">
      <c r="A86" s="78">
        <v>72011</v>
      </c>
      <c r="B86" s="79" t="s">
        <v>1412</v>
      </c>
      <c r="C86" s="79" t="s">
        <v>1411</v>
      </c>
      <c r="D86" s="79">
        <v>274</v>
      </c>
    </row>
    <row r="87" spans="1:4">
      <c r="A87" s="78">
        <v>73011</v>
      </c>
      <c r="B87" s="79" t="s">
        <v>1342</v>
      </c>
      <c r="C87" s="79" t="s">
        <v>1556</v>
      </c>
      <c r="D87" s="79">
        <v>711</v>
      </c>
    </row>
    <row r="88" spans="1:4">
      <c r="A88" s="78">
        <v>73012</v>
      </c>
      <c r="B88" s="79" t="s">
        <v>1342</v>
      </c>
      <c r="C88" s="79" t="s">
        <v>1557</v>
      </c>
      <c r="D88" s="79">
        <v>607</v>
      </c>
    </row>
    <row r="89" spans="1:4">
      <c r="A89" s="78">
        <v>74011</v>
      </c>
      <c r="B89" s="79" t="s">
        <v>1437</v>
      </c>
      <c r="C89" s="79" t="s">
        <v>1436</v>
      </c>
      <c r="D89" s="79">
        <v>2000</v>
      </c>
    </row>
    <row r="90" spans="1:4">
      <c r="A90" s="78">
        <v>75011</v>
      </c>
      <c r="B90" s="79" t="s">
        <v>154</v>
      </c>
      <c r="C90" s="79" t="s">
        <v>153</v>
      </c>
      <c r="D90" s="79">
        <v>874</v>
      </c>
    </row>
    <row r="91" spans="1:4">
      <c r="A91" s="78">
        <v>76011</v>
      </c>
      <c r="B91" s="79" t="s">
        <v>991</v>
      </c>
      <c r="C91" s="79" t="s">
        <v>1558</v>
      </c>
      <c r="D91" s="79">
        <v>758</v>
      </c>
    </row>
    <row r="92" spans="1:4">
      <c r="A92" s="78">
        <v>77011</v>
      </c>
      <c r="B92" s="79" t="s">
        <v>1461</v>
      </c>
      <c r="C92" s="79" t="s">
        <v>1460</v>
      </c>
      <c r="D92" s="79">
        <v>1264</v>
      </c>
    </row>
    <row r="93" spans="1:4">
      <c r="A93" s="78">
        <v>78011</v>
      </c>
      <c r="B93" s="79" t="s">
        <v>803</v>
      </c>
      <c r="C93" s="79" t="s">
        <v>1638</v>
      </c>
      <c r="D93" s="79">
        <v>71</v>
      </c>
    </row>
    <row r="94" spans="1:4">
      <c r="A94" s="78">
        <v>79011</v>
      </c>
      <c r="B94" s="79" t="s">
        <v>1559</v>
      </c>
      <c r="C94" s="79" t="s">
        <v>1560</v>
      </c>
      <c r="D94" s="79">
        <v>282</v>
      </c>
    </row>
    <row r="95" spans="1:4">
      <c r="A95" s="78">
        <v>85011</v>
      </c>
      <c r="B95" s="79" t="s">
        <v>1561</v>
      </c>
      <c r="C95" s="79" t="s">
        <v>680</v>
      </c>
      <c r="D95" s="79">
        <v>513</v>
      </c>
    </row>
    <row r="96" spans="1:4">
      <c r="A96" s="78">
        <v>86011</v>
      </c>
      <c r="B96" s="79" t="s">
        <v>1562</v>
      </c>
      <c r="C96" s="79" t="s">
        <v>1563</v>
      </c>
      <c r="D96" s="79">
        <v>331</v>
      </c>
    </row>
    <row r="97" spans="1:4">
      <c r="A97" s="78">
        <v>38071</v>
      </c>
      <c r="B97" s="79" t="s">
        <v>1537</v>
      </c>
      <c r="C97" s="79" t="s">
        <v>1564</v>
      </c>
      <c r="D97" s="79">
        <v>155</v>
      </c>
    </row>
    <row r="99" spans="1:4">
      <c r="A99" s="78">
        <v>13031</v>
      </c>
      <c r="B99" s="79" t="s">
        <v>1565</v>
      </c>
      <c r="C99" s="79" t="s">
        <v>1566</v>
      </c>
      <c r="D99" s="79">
        <v>5439</v>
      </c>
    </row>
    <row r="100" spans="1:4">
      <c r="A100" s="78">
        <v>80031</v>
      </c>
      <c r="B100" s="79" t="s">
        <v>1567</v>
      </c>
      <c r="C100" s="79" t="s">
        <v>1568</v>
      </c>
      <c r="D100" s="79">
        <v>1628</v>
      </c>
    </row>
    <row r="101" spans="1:4">
      <c r="A101" s="78">
        <v>81031</v>
      </c>
      <c r="B101" s="79" t="s">
        <v>1569</v>
      </c>
      <c r="C101" s="79" t="s">
        <v>1570</v>
      </c>
      <c r="D101" s="79">
        <v>2266</v>
      </c>
    </row>
    <row r="102" spans="1:4">
      <c r="A102" s="78">
        <v>83031</v>
      </c>
      <c r="B102" s="79" t="s">
        <v>1571</v>
      </c>
      <c r="C102" s="79" t="s">
        <v>1572</v>
      </c>
      <c r="D102" s="79">
        <v>737</v>
      </c>
    </row>
    <row r="103" spans="1:4">
      <c r="A103" s="78">
        <v>87031</v>
      </c>
      <c r="B103" s="79" t="s">
        <v>1573</v>
      </c>
      <c r="C103" s="79" t="s">
        <v>1574</v>
      </c>
      <c r="D103" s="79">
        <v>2711</v>
      </c>
    </row>
    <row r="104" spans="1:4">
      <c r="A104" s="78">
        <v>27031</v>
      </c>
      <c r="B104" s="80" t="s">
        <v>712</v>
      </c>
      <c r="C104" s="80" t="s">
        <v>711</v>
      </c>
      <c r="D104" s="80">
        <v>104</v>
      </c>
    </row>
    <row r="105" spans="1:4">
      <c r="A105" s="78">
        <v>82031</v>
      </c>
      <c r="B105" s="79" t="s">
        <v>1575</v>
      </c>
      <c r="C105" s="79" t="s">
        <v>1576</v>
      </c>
      <c r="D105" s="79">
        <v>652</v>
      </c>
    </row>
    <row r="106" spans="1:4">
      <c r="A106" s="78">
        <v>84031</v>
      </c>
      <c r="B106" s="79" t="s">
        <v>1577</v>
      </c>
      <c r="C106" s="79" t="s">
        <v>1578</v>
      </c>
      <c r="D106" s="79">
        <v>553</v>
      </c>
    </row>
    <row r="107" spans="1:4">
      <c r="A107" s="78">
        <v>88031</v>
      </c>
      <c r="B107" s="79" t="s">
        <v>742</v>
      </c>
      <c r="C107" s="79" t="s">
        <v>1579</v>
      </c>
      <c r="D107" s="79">
        <v>549</v>
      </c>
    </row>
    <row r="108" spans="1:4">
      <c r="A108" s="78">
        <v>89031</v>
      </c>
      <c r="B108" s="79" t="s">
        <v>1580</v>
      </c>
      <c r="C108" s="79" t="s">
        <v>1581</v>
      </c>
      <c r="D108" s="79">
        <v>332</v>
      </c>
    </row>
    <row r="109" spans="1:4">
      <c r="A109" s="78">
        <v>90031</v>
      </c>
      <c r="B109" s="79" t="s">
        <v>1582</v>
      </c>
      <c r="C109" s="79" t="s">
        <v>1583</v>
      </c>
      <c r="D109" s="79">
        <v>70</v>
      </c>
    </row>
    <row r="110" spans="1:4">
      <c r="A110" s="78">
        <v>91031</v>
      </c>
      <c r="B110" s="79" t="s">
        <v>1584</v>
      </c>
      <c r="C110" s="79" t="s">
        <v>1585</v>
      </c>
      <c r="D110" s="79">
        <v>144</v>
      </c>
    </row>
    <row r="112" spans="1:4">
      <c r="A112" s="78">
        <v>1001041</v>
      </c>
      <c r="B112" s="79" t="s">
        <v>1586</v>
      </c>
      <c r="C112" s="79" t="s">
        <v>1587</v>
      </c>
      <c r="D112" s="79">
        <v>124</v>
      </c>
    </row>
    <row r="113" spans="1:4">
      <c r="A113" s="78">
        <v>1002041</v>
      </c>
      <c r="B113" s="79" t="s">
        <v>128</v>
      </c>
      <c r="C113" s="79" t="s">
        <v>1588</v>
      </c>
      <c r="D113" s="79">
        <v>302</v>
      </c>
    </row>
    <row r="114" spans="1:4">
      <c r="A114" s="78">
        <v>1005041</v>
      </c>
      <c r="B114" s="79" t="s">
        <v>1589</v>
      </c>
      <c r="C114" s="79" t="s">
        <v>1590</v>
      </c>
      <c r="D114" s="79">
        <v>400</v>
      </c>
    </row>
    <row r="115" spans="1:4">
      <c r="A115" s="78">
        <v>1005042</v>
      </c>
      <c r="B115" s="79" t="s">
        <v>1591</v>
      </c>
      <c r="C115" s="79" t="s">
        <v>1592</v>
      </c>
      <c r="D115" s="79">
        <v>202</v>
      </c>
    </row>
    <row r="116" spans="1:4">
      <c r="A116" s="78">
        <v>1006042</v>
      </c>
      <c r="B116" s="79" t="s">
        <v>316</v>
      </c>
      <c r="C116" s="79" t="s">
        <v>462</v>
      </c>
      <c r="D116" s="79">
        <v>781</v>
      </c>
    </row>
    <row r="117" spans="1:4">
      <c r="A117" s="78">
        <v>41341</v>
      </c>
      <c r="B117" s="79" t="s">
        <v>365</v>
      </c>
      <c r="C117" s="79" t="s">
        <v>1593</v>
      </c>
      <c r="D117" s="79">
        <v>68</v>
      </c>
    </row>
    <row r="118" spans="1:4">
      <c r="A118" s="78">
        <v>1010041</v>
      </c>
      <c r="B118" s="79" t="s">
        <v>349</v>
      </c>
      <c r="C118" s="79" t="s">
        <v>357</v>
      </c>
      <c r="D118" s="79">
        <v>511</v>
      </c>
    </row>
    <row r="119" spans="1:4">
      <c r="A119" s="78">
        <v>1012041</v>
      </c>
      <c r="B119" s="79" t="s">
        <v>391</v>
      </c>
      <c r="C119" s="79" t="s">
        <v>1594</v>
      </c>
      <c r="D119" s="79">
        <v>581</v>
      </c>
    </row>
    <row r="120" spans="1:4">
      <c r="A120" s="78">
        <v>1013041</v>
      </c>
      <c r="B120" s="79" t="s">
        <v>1565</v>
      </c>
      <c r="C120" s="79" t="s">
        <v>1595</v>
      </c>
      <c r="D120" s="79">
        <v>72</v>
      </c>
    </row>
    <row r="121" spans="1:4">
      <c r="A121" s="78">
        <v>41041</v>
      </c>
      <c r="B121" s="79" t="s">
        <v>1275</v>
      </c>
      <c r="C121" s="79" t="s">
        <v>1596</v>
      </c>
      <c r="D121" s="79">
        <v>315</v>
      </c>
    </row>
    <row r="122" spans="1:4">
      <c r="A122" s="78">
        <v>41042</v>
      </c>
      <c r="B122" s="79" t="s">
        <v>1275</v>
      </c>
      <c r="C122" s="79" t="s">
        <v>1293</v>
      </c>
      <c r="D122" s="79">
        <v>289</v>
      </c>
    </row>
    <row r="123" spans="1:4">
      <c r="A123" s="78">
        <v>1017041</v>
      </c>
      <c r="B123" s="79" t="s">
        <v>504</v>
      </c>
      <c r="C123" s="79" t="s">
        <v>512</v>
      </c>
      <c r="D123" s="79">
        <v>714</v>
      </c>
    </row>
    <row r="124" spans="1:4">
      <c r="A124" s="78">
        <v>1018041</v>
      </c>
      <c r="B124" s="79" t="s">
        <v>1423</v>
      </c>
      <c r="C124" s="79" t="s">
        <v>1431</v>
      </c>
      <c r="D124" s="79">
        <v>693</v>
      </c>
    </row>
    <row r="125" spans="1:4">
      <c r="A125" s="78">
        <v>43541</v>
      </c>
      <c r="B125" s="79" t="s">
        <v>489</v>
      </c>
      <c r="C125" s="79" t="s">
        <v>497</v>
      </c>
      <c r="D125" s="79">
        <v>593</v>
      </c>
    </row>
    <row r="126" spans="1:4">
      <c r="A126" s="78">
        <v>42041</v>
      </c>
      <c r="B126" s="79" t="s">
        <v>172</v>
      </c>
      <c r="C126" s="79" t="s">
        <v>1597</v>
      </c>
      <c r="D126" s="79">
        <v>338</v>
      </c>
    </row>
    <row r="127" spans="1:4">
      <c r="A127" s="78">
        <v>42042</v>
      </c>
      <c r="B127" s="79" t="s">
        <v>172</v>
      </c>
      <c r="C127" s="79" t="s">
        <v>181</v>
      </c>
      <c r="D127" s="79">
        <v>201</v>
      </c>
    </row>
    <row r="128" spans="1:4">
      <c r="A128" s="78">
        <v>1021041</v>
      </c>
      <c r="B128" s="79" t="s">
        <v>529</v>
      </c>
      <c r="C128" s="79" t="s">
        <v>1598</v>
      </c>
      <c r="D128" s="79">
        <v>377</v>
      </c>
    </row>
    <row r="129" spans="1:4">
      <c r="A129" s="78">
        <v>42241</v>
      </c>
      <c r="B129" s="79" t="s">
        <v>564</v>
      </c>
      <c r="C129" s="79" t="s">
        <v>1599</v>
      </c>
      <c r="D129" s="79">
        <v>703</v>
      </c>
    </row>
    <row r="130" spans="1:4">
      <c r="A130" s="78">
        <v>42242</v>
      </c>
      <c r="B130" s="79" t="s">
        <v>564</v>
      </c>
      <c r="C130" s="79" t="s">
        <v>1600</v>
      </c>
      <c r="D130" s="79">
        <v>342</v>
      </c>
    </row>
    <row r="131" spans="1:4">
      <c r="A131" s="78">
        <v>42243</v>
      </c>
      <c r="B131" s="79" t="s">
        <v>564</v>
      </c>
      <c r="C131" s="79" t="s">
        <v>1601</v>
      </c>
      <c r="D131" s="79">
        <v>360</v>
      </c>
    </row>
    <row r="132" spans="1:4">
      <c r="A132" s="78">
        <v>42941</v>
      </c>
      <c r="B132" s="79" t="s">
        <v>651</v>
      </c>
      <c r="C132" s="79" t="s">
        <v>1602</v>
      </c>
      <c r="D132" s="79">
        <v>862</v>
      </c>
    </row>
    <row r="133" spans="1:4">
      <c r="A133" s="78">
        <v>1024041</v>
      </c>
      <c r="B133" s="79" t="s">
        <v>666</v>
      </c>
      <c r="C133" s="79" t="s">
        <v>675</v>
      </c>
      <c r="D133" s="79">
        <v>116</v>
      </c>
    </row>
    <row r="134" spans="1:4">
      <c r="A134" s="78">
        <v>42541</v>
      </c>
      <c r="B134" s="79" t="s">
        <v>275</v>
      </c>
      <c r="C134" s="79" t="s">
        <v>1603</v>
      </c>
      <c r="D134" s="79">
        <v>93</v>
      </c>
    </row>
    <row r="135" spans="1:4">
      <c r="A135" s="78">
        <v>40441</v>
      </c>
      <c r="B135" s="79" t="s">
        <v>712</v>
      </c>
      <c r="C135" s="79" t="s">
        <v>720</v>
      </c>
      <c r="D135" s="79">
        <v>177</v>
      </c>
    </row>
    <row r="136" spans="1:4">
      <c r="A136" s="78">
        <v>42841</v>
      </c>
      <c r="B136" s="79" t="s">
        <v>862</v>
      </c>
      <c r="C136" s="79" t="s">
        <v>870</v>
      </c>
      <c r="D136" s="79">
        <v>484</v>
      </c>
    </row>
    <row r="137" spans="1:4">
      <c r="A137" s="78">
        <v>1031041</v>
      </c>
      <c r="B137" s="79" t="s">
        <v>851</v>
      </c>
      <c r="C137" s="79" t="s">
        <v>885</v>
      </c>
      <c r="D137" s="79">
        <v>983</v>
      </c>
    </row>
    <row r="138" spans="1:4">
      <c r="A138" s="78">
        <v>1031043</v>
      </c>
      <c r="B138" s="79" t="s">
        <v>1604</v>
      </c>
      <c r="C138" s="79" t="s">
        <v>1605</v>
      </c>
      <c r="D138" s="79">
        <v>155</v>
      </c>
    </row>
    <row r="139" spans="1:4">
      <c r="A139" s="78">
        <v>43041</v>
      </c>
      <c r="B139" s="79" t="s">
        <v>913</v>
      </c>
      <c r="C139" s="79" t="s">
        <v>921</v>
      </c>
      <c r="D139" s="79">
        <v>239</v>
      </c>
    </row>
    <row r="140" spans="1:4">
      <c r="A140" s="78">
        <v>40241</v>
      </c>
      <c r="B140" s="79" t="s">
        <v>953</v>
      </c>
      <c r="C140" s="79" t="s">
        <v>960</v>
      </c>
      <c r="D140" s="79">
        <v>76</v>
      </c>
    </row>
    <row r="141" spans="1:4">
      <c r="A141" s="78">
        <v>41741</v>
      </c>
      <c r="B141" s="79" t="s">
        <v>969</v>
      </c>
      <c r="C141" s="79" t="s">
        <v>978</v>
      </c>
      <c r="D141" s="79">
        <v>93</v>
      </c>
    </row>
    <row r="142" spans="1:4">
      <c r="A142" s="78">
        <v>1038041</v>
      </c>
      <c r="B142" s="79" t="s">
        <v>1606</v>
      </c>
      <c r="C142" s="79" t="s">
        <v>1607</v>
      </c>
      <c r="D142" s="79">
        <v>196</v>
      </c>
    </row>
    <row r="143" spans="1:4">
      <c r="A143" s="78">
        <v>40941</v>
      </c>
      <c r="B143" s="79" t="s">
        <v>1016</v>
      </c>
      <c r="C143" s="79" t="s">
        <v>1608</v>
      </c>
      <c r="D143" s="79">
        <v>495</v>
      </c>
    </row>
    <row r="144" spans="1:4">
      <c r="A144" s="78">
        <v>1040041</v>
      </c>
      <c r="B144" s="79" t="s">
        <v>1041</v>
      </c>
      <c r="C144" s="79" t="s">
        <v>1049</v>
      </c>
      <c r="D144" s="79">
        <v>1054</v>
      </c>
    </row>
    <row r="145" spans="1:4">
      <c r="A145" s="78">
        <v>1041041</v>
      </c>
      <c r="B145" s="79" t="s">
        <v>1055</v>
      </c>
      <c r="C145" s="79" t="s">
        <v>1064</v>
      </c>
      <c r="D145" s="79">
        <v>835</v>
      </c>
    </row>
    <row r="146" spans="1:4">
      <c r="A146" s="78">
        <v>1042041</v>
      </c>
      <c r="B146" s="79" t="s">
        <v>774</v>
      </c>
      <c r="C146" s="79" t="s">
        <v>1609</v>
      </c>
      <c r="D146" s="79">
        <v>148</v>
      </c>
    </row>
    <row r="147" spans="1:4">
      <c r="A147" s="78">
        <v>1046041</v>
      </c>
      <c r="B147" s="79" t="s">
        <v>1093</v>
      </c>
      <c r="C147" s="79" t="s">
        <v>1101</v>
      </c>
      <c r="D147" s="79">
        <v>113</v>
      </c>
    </row>
    <row r="148" spans="1:4">
      <c r="A148" s="78">
        <v>1047041</v>
      </c>
      <c r="B148" s="79" t="s">
        <v>543</v>
      </c>
      <c r="C148" s="79" t="s">
        <v>552</v>
      </c>
      <c r="D148" s="79">
        <v>630</v>
      </c>
    </row>
    <row r="149" spans="1:4">
      <c r="A149" s="78">
        <v>1048041</v>
      </c>
      <c r="B149" s="79" t="s">
        <v>1610</v>
      </c>
      <c r="C149" s="79" t="s">
        <v>1137</v>
      </c>
      <c r="D149" s="79">
        <v>811</v>
      </c>
    </row>
    <row r="150" spans="1:4">
      <c r="A150" s="78">
        <v>42642</v>
      </c>
      <c r="B150" s="79" t="s">
        <v>292</v>
      </c>
      <c r="C150" s="79" t="s">
        <v>1611</v>
      </c>
      <c r="D150" s="79">
        <v>237</v>
      </c>
    </row>
    <row r="151" spans="1:4">
      <c r="A151" s="78">
        <v>41541</v>
      </c>
      <c r="B151" s="79" t="s">
        <v>1143</v>
      </c>
      <c r="C151" s="79" t="s">
        <v>1164</v>
      </c>
      <c r="D151" s="79">
        <v>765</v>
      </c>
    </row>
    <row r="152" spans="1:4">
      <c r="A152" s="78">
        <v>41542</v>
      </c>
      <c r="B152" s="79" t="s">
        <v>1143</v>
      </c>
      <c r="C152" s="79" t="s">
        <v>1612</v>
      </c>
      <c r="D152" s="79">
        <v>483</v>
      </c>
    </row>
    <row r="153" spans="1:4">
      <c r="A153" s="78">
        <v>1057041</v>
      </c>
      <c r="B153" s="79" t="s">
        <v>1186</v>
      </c>
      <c r="C153" s="79" t="s">
        <v>1194</v>
      </c>
      <c r="D153" s="79">
        <v>303</v>
      </c>
    </row>
    <row r="154" spans="1:4">
      <c r="A154" s="78">
        <v>1058041</v>
      </c>
      <c r="B154" s="79" t="s">
        <v>1200</v>
      </c>
      <c r="C154" s="79" t="s">
        <v>1199</v>
      </c>
      <c r="D154" s="79">
        <v>751</v>
      </c>
    </row>
    <row r="155" spans="1:4">
      <c r="A155" s="78">
        <v>1060041</v>
      </c>
      <c r="B155" s="79" t="s">
        <v>1551</v>
      </c>
      <c r="C155" s="79" t="s">
        <v>1613</v>
      </c>
      <c r="D155" s="79">
        <v>341</v>
      </c>
    </row>
    <row r="156" spans="1:4">
      <c r="A156" s="78">
        <v>1061041</v>
      </c>
      <c r="B156" s="79" t="s">
        <v>791</v>
      </c>
      <c r="C156" s="79" t="s">
        <v>799</v>
      </c>
      <c r="D156" s="79">
        <v>52</v>
      </c>
    </row>
    <row r="157" spans="1:4">
      <c r="A157" s="78">
        <v>1061043</v>
      </c>
      <c r="B157" s="79" t="s">
        <v>791</v>
      </c>
      <c r="C157" s="79" t="s">
        <v>835</v>
      </c>
      <c r="D157" s="79">
        <v>162</v>
      </c>
    </row>
    <row r="158" spans="1:4">
      <c r="A158" s="78">
        <v>42441</v>
      </c>
      <c r="B158" s="79" t="s">
        <v>405</v>
      </c>
      <c r="C158" s="79" t="s">
        <v>1614</v>
      </c>
      <c r="D158" s="79">
        <v>95</v>
      </c>
    </row>
    <row r="159" spans="1:4">
      <c r="A159" s="78">
        <v>42442</v>
      </c>
      <c r="B159" s="79" t="s">
        <v>405</v>
      </c>
      <c r="C159" s="79" t="s">
        <v>414</v>
      </c>
      <c r="D159" s="79">
        <v>73</v>
      </c>
    </row>
    <row r="160" spans="1:4">
      <c r="A160" s="78">
        <v>43941</v>
      </c>
      <c r="B160" s="79" t="s">
        <v>695</v>
      </c>
      <c r="C160" s="79" t="s">
        <v>703</v>
      </c>
      <c r="D160" s="79">
        <v>90</v>
      </c>
    </row>
    <row r="161" spans="1:4">
      <c r="A161" s="78">
        <v>1064041</v>
      </c>
      <c r="B161" s="79" t="s">
        <v>1261</v>
      </c>
      <c r="C161" s="79" t="s">
        <v>1269</v>
      </c>
      <c r="D161" s="79">
        <v>170</v>
      </c>
    </row>
    <row r="162" spans="1:4">
      <c r="A162" s="78">
        <v>41841</v>
      </c>
      <c r="B162" s="79" t="s">
        <v>1247</v>
      </c>
      <c r="C162" s="79" t="s">
        <v>1255</v>
      </c>
      <c r="D162" s="79">
        <v>249</v>
      </c>
    </row>
    <row r="163" spans="1:4">
      <c r="A163" s="78">
        <v>42141</v>
      </c>
      <c r="B163" s="79" t="s">
        <v>83</v>
      </c>
      <c r="C163" s="79" t="s">
        <v>1615</v>
      </c>
      <c r="D163" s="79">
        <v>160</v>
      </c>
    </row>
    <row r="164" spans="1:4">
      <c r="A164" s="78">
        <v>43441</v>
      </c>
      <c r="B164" s="79" t="s">
        <v>1323</v>
      </c>
      <c r="C164" s="79" t="s">
        <v>1616</v>
      </c>
      <c r="D164" s="79">
        <v>81</v>
      </c>
    </row>
    <row r="165" spans="1:4">
      <c r="A165" s="78">
        <v>1069041</v>
      </c>
      <c r="B165" s="79" t="s">
        <v>1369</v>
      </c>
      <c r="C165" s="79" t="s">
        <v>1377</v>
      </c>
      <c r="D165" s="79">
        <v>163</v>
      </c>
    </row>
    <row r="166" spans="1:4">
      <c r="A166" s="78">
        <v>40641</v>
      </c>
      <c r="B166" s="79" t="s">
        <v>1395</v>
      </c>
      <c r="C166" s="79" t="s">
        <v>1617</v>
      </c>
      <c r="D166" s="79">
        <v>155</v>
      </c>
    </row>
    <row r="167" spans="1:4">
      <c r="A167" s="78">
        <v>1074041</v>
      </c>
      <c r="B167" s="79" t="s">
        <v>1618</v>
      </c>
      <c r="C167" s="79" t="s">
        <v>1619</v>
      </c>
      <c r="D167" s="79">
        <v>360</v>
      </c>
    </row>
    <row r="168" spans="1:4">
      <c r="A168" s="78">
        <v>1076041</v>
      </c>
      <c r="B168" s="79" t="s">
        <v>1620</v>
      </c>
      <c r="C168" s="79" t="s">
        <v>1621</v>
      </c>
      <c r="D168" s="79">
        <v>96</v>
      </c>
    </row>
    <row r="169" spans="1:4">
      <c r="A169" s="78">
        <v>1077041</v>
      </c>
      <c r="B169" s="79" t="s">
        <v>1461</v>
      </c>
      <c r="C169" s="79" t="s">
        <v>1622</v>
      </c>
      <c r="D169" s="79">
        <v>326</v>
      </c>
    </row>
    <row r="170" spans="1:4">
      <c r="A170" s="78">
        <v>1078041</v>
      </c>
      <c r="B170" s="79" t="s">
        <v>803</v>
      </c>
      <c r="C170" s="79" t="s">
        <v>1639</v>
      </c>
      <c r="D170" s="79">
        <v>52</v>
      </c>
    </row>
    <row r="171" spans="1:4">
      <c r="A171" s="78">
        <v>1079041</v>
      </c>
      <c r="B171" s="79" t="s">
        <v>1559</v>
      </c>
      <c r="C171" s="79" t="s">
        <v>1623</v>
      </c>
      <c r="D171" s="79">
        <v>230</v>
      </c>
    </row>
    <row r="172" spans="1:4">
      <c r="A172" s="78">
        <v>1085041</v>
      </c>
      <c r="B172" s="79" t="s">
        <v>1561</v>
      </c>
      <c r="C172" s="79" t="s">
        <v>689</v>
      </c>
      <c r="D172" s="79">
        <v>586</v>
      </c>
    </row>
    <row r="173" spans="1:4">
      <c r="A173" s="78">
        <v>38061</v>
      </c>
      <c r="B173" s="79" t="s">
        <v>1624</v>
      </c>
      <c r="C173" s="79" t="s">
        <v>1625</v>
      </c>
      <c r="D173" s="79">
        <v>83</v>
      </c>
    </row>
    <row r="175" spans="1:4">
      <c r="A175" s="78">
        <v>41351</v>
      </c>
      <c r="B175" s="79" t="s">
        <v>365</v>
      </c>
      <c r="C175" s="79" t="s">
        <v>1626</v>
      </c>
      <c r="D175" s="79">
        <v>249</v>
      </c>
    </row>
    <row r="176" spans="1:4">
      <c r="A176" s="78">
        <v>41051</v>
      </c>
      <c r="B176" s="79" t="s">
        <v>1275</v>
      </c>
      <c r="C176" s="79" t="s">
        <v>1627</v>
      </c>
      <c r="D176" s="79">
        <v>521</v>
      </c>
    </row>
    <row r="177" spans="1:4">
      <c r="A177" s="78">
        <v>42051</v>
      </c>
      <c r="B177" s="79" t="s">
        <v>172</v>
      </c>
      <c r="C177" s="79" t="s">
        <v>1628</v>
      </c>
      <c r="D177" s="79">
        <v>882</v>
      </c>
    </row>
    <row r="178" spans="1:4">
      <c r="A178" s="78">
        <v>42253</v>
      </c>
      <c r="B178" s="79" t="s">
        <v>1629</v>
      </c>
      <c r="C178" s="79" t="s">
        <v>1630</v>
      </c>
      <c r="D178" s="79">
        <v>362</v>
      </c>
    </row>
    <row r="179" spans="1:4">
      <c r="A179" s="78">
        <v>40451</v>
      </c>
      <c r="B179" s="79" t="s">
        <v>712</v>
      </c>
      <c r="C179" s="79" t="s">
        <v>723</v>
      </c>
      <c r="D179" s="79">
        <v>319</v>
      </c>
    </row>
    <row r="180" spans="1:4">
      <c r="A180" s="78">
        <v>42851</v>
      </c>
      <c r="B180" s="79" t="s">
        <v>862</v>
      </c>
      <c r="C180" s="79" t="s">
        <v>874</v>
      </c>
      <c r="D180" s="79">
        <v>564</v>
      </c>
    </row>
    <row r="181" spans="1:4">
      <c r="A181" s="78">
        <v>1031051</v>
      </c>
      <c r="B181" s="79" t="s">
        <v>1631</v>
      </c>
      <c r="C181" s="79" t="s">
        <v>1632</v>
      </c>
      <c r="D181" s="79">
        <v>245</v>
      </c>
    </row>
    <row r="182" spans="1:4">
      <c r="A182" s="78">
        <v>40251</v>
      </c>
      <c r="B182" s="79" t="s">
        <v>953</v>
      </c>
      <c r="C182" s="79" t="s">
        <v>963</v>
      </c>
      <c r="D182" s="79">
        <v>595</v>
      </c>
    </row>
    <row r="183" spans="1:4">
      <c r="A183" s="78">
        <v>41751</v>
      </c>
      <c r="B183" s="79" t="s">
        <v>969</v>
      </c>
      <c r="C183" s="79" t="s">
        <v>983</v>
      </c>
      <c r="D183" s="79">
        <v>255</v>
      </c>
    </row>
    <row r="184" spans="1:4">
      <c r="A184" s="78">
        <v>1042051</v>
      </c>
      <c r="B184" s="79" t="s">
        <v>774</v>
      </c>
      <c r="C184" s="79" t="s">
        <v>1633</v>
      </c>
      <c r="D184" s="79">
        <v>513</v>
      </c>
    </row>
    <row r="185" spans="1:4">
      <c r="A185" s="78">
        <v>1047051</v>
      </c>
      <c r="B185" s="79" t="s">
        <v>543</v>
      </c>
      <c r="C185" s="79" t="s">
        <v>555</v>
      </c>
      <c r="D185" s="79">
        <v>572</v>
      </c>
    </row>
    <row r="186" spans="1:4">
      <c r="A186" s="78">
        <v>41551</v>
      </c>
      <c r="B186" s="79" t="s">
        <v>1143</v>
      </c>
      <c r="C186" s="79" t="s">
        <v>1142</v>
      </c>
      <c r="D186" s="79">
        <v>673</v>
      </c>
    </row>
    <row r="187" spans="1:4">
      <c r="A187" s="78">
        <v>43951</v>
      </c>
      <c r="B187" s="79" t="s">
        <v>695</v>
      </c>
      <c r="C187" s="79" t="s">
        <v>706</v>
      </c>
      <c r="D187" s="79">
        <v>164</v>
      </c>
    </row>
    <row r="188" spans="1:4">
      <c r="A188" s="78">
        <v>42151</v>
      </c>
      <c r="B188" s="79" t="s">
        <v>83</v>
      </c>
      <c r="C188" s="79" t="s">
        <v>1634</v>
      </c>
      <c r="D188" s="79">
        <v>303</v>
      </c>
    </row>
    <row r="189" spans="1:4">
      <c r="A189" s="78">
        <v>43451</v>
      </c>
      <c r="B189" s="79" t="s">
        <v>1323</v>
      </c>
      <c r="C189" s="79" t="s">
        <v>1635</v>
      </c>
      <c r="D189" s="79">
        <v>30</v>
      </c>
    </row>
    <row r="190" spans="1:4">
      <c r="A190" s="78">
        <v>40651</v>
      </c>
      <c r="B190" s="79" t="s">
        <v>1395</v>
      </c>
      <c r="C190" s="79" t="s">
        <v>1636</v>
      </c>
      <c r="D190" s="79">
        <v>130</v>
      </c>
    </row>
    <row r="191" spans="1:4">
      <c r="A191" s="78">
        <v>1078051</v>
      </c>
      <c r="B191" s="79" t="s">
        <v>803</v>
      </c>
      <c r="C191" s="79" t="s">
        <v>1640</v>
      </c>
      <c r="D191" s="79">
        <v>94</v>
      </c>
    </row>
  </sheetData>
  <phoneticPr fontId="1"/>
  <conditionalFormatting sqref="A174:A191 A1:A172">
    <cfRule type="duplicateValues" dxfId="1" priority="2"/>
  </conditionalFormatting>
  <conditionalFormatting sqref="A173">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別添１（様式１－５－１）_</vt:lpstr>
      <vt:lpstr>記入例</vt:lpstr>
      <vt:lpstr>学校番号一覧</vt:lpstr>
      <vt:lpstr>R2生徒数</vt:lpstr>
      <vt:lpstr>記入例!Print_Area</vt:lpstr>
      <vt:lpstr>'別添１（様式１－５－１）_'!Print_Area</vt:lpstr>
      <vt:lpstr>学校番号一覧!Print_Titles</vt:lpstr>
      <vt:lpstr>学校番号一覧!学校台帳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大阪府</cp:lastModifiedBy>
  <cp:lastPrinted>2021-04-14T13:17:53Z</cp:lastPrinted>
  <dcterms:created xsi:type="dcterms:W3CDTF">2011-06-14T05:32:50Z</dcterms:created>
  <dcterms:modified xsi:type="dcterms:W3CDTF">2021-04-15T11:38:59Z</dcterms:modified>
</cp:coreProperties>
</file>