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tomi\Desktop\R7施設・設備\01依頼\送付資料 （改正後）\"/>
    </mc:Choice>
  </mc:AlternateContent>
  <xr:revisionPtr revIDLastSave="0" documentId="13_ncr:1_{68BE5FB8-8BBA-4AF4-B9B2-A985CF9D7E5A}" xr6:coauthVersionLast="47" xr6:coauthVersionMax="47" xr10:uidLastSave="{00000000-0000-0000-0000-000000000000}"/>
  <bookViews>
    <workbookView xWindow="1620" yWindow="240" windowWidth="26385" windowHeight="15600" xr2:uid="{00000000-000D-0000-FFFF-FFFF00000000}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J10" i="6" s="1"/>
  <c r="H17" i="6"/>
  <c r="J17" i="6" s="1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 l="1"/>
  <c r="J20" i="6" s="1"/>
  <c r="H12" i="6"/>
  <c r="J12" i="6" s="1"/>
  <c r="J13" i="6" s="1"/>
  <c r="J19" i="6" s="1"/>
  <c r="H13" i="6"/>
  <c r="H19" i="6" s="1"/>
  <c r="H21" i="6" l="1"/>
  <c r="J21" i="6"/>
</calcChain>
</file>

<file path=xl/sharedStrings.xml><?xml version="1.0" encoding="utf-8"?>
<sst xmlns="http://schemas.openxmlformats.org/spreadsheetml/2006/main" count="188" uniqueCount="83">
  <si>
    <t>都道府県名</t>
    <rPh sb="0" eb="4">
      <t>トドウフケン</t>
    </rPh>
    <rPh sb="4" eb="5">
      <t>メイ</t>
    </rPh>
    <phoneticPr fontId="2"/>
  </si>
  <si>
    <t>【施設関係】</t>
    <rPh sb="1" eb="3">
      <t>シセツ</t>
    </rPh>
    <rPh sb="3" eb="5">
      <t>カンケイ</t>
    </rPh>
    <phoneticPr fontId="2"/>
  </si>
  <si>
    <t>担当者名</t>
    <rPh sb="0" eb="3">
      <t>タントウシャ</t>
    </rPh>
    <rPh sb="3" eb="4">
      <t>メイ</t>
    </rPh>
    <phoneticPr fontId="2"/>
  </si>
  <si>
    <t>連絡先
（電話、E-mail）</t>
    <rPh sb="0" eb="3">
      <t>レンラクサキ</t>
    </rPh>
    <rPh sb="5" eb="7">
      <t>デンワ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</si>
  <si>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</si>
  <si>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</si>
  <si>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</si>
  <si>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</si>
  <si>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面積
（㎡）</t>
    <rPh sb="0" eb="2">
      <t>メンセキ</t>
    </rPh>
    <phoneticPr fontId="2"/>
  </si>
  <si>
    <t>構造</t>
    <rPh sb="0" eb="2">
      <t>コウゾウ</t>
    </rPh>
    <phoneticPr fontId="2"/>
  </si>
  <si>
    <t>単価
（円）</t>
    <rPh sb="0" eb="2">
      <t>タンカ</t>
    </rPh>
    <rPh sb="4" eb="5">
      <t>エン</t>
    </rPh>
    <phoneticPr fontId="2"/>
  </si>
  <si>
    <t>事業費
（円）</t>
    <rPh sb="0" eb="3">
      <t>ジギョウヒ</t>
    </rPh>
    <rPh sb="5" eb="6">
      <t>エン</t>
    </rPh>
    <phoneticPr fontId="2"/>
  </si>
  <si>
    <t>補助率</t>
    <rPh sb="0" eb="3">
      <t>ホジョリツ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</si>
  <si>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</si>
  <si>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</si>
  <si>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設置者　計</t>
    <phoneticPr fontId="2"/>
  </si>
  <si>
    <t>都道府県事務費</t>
    <phoneticPr fontId="2"/>
  </si>
  <si>
    <t>合　　　　計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</si>
  <si>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</si>
  <si>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</si>
  <si>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rPh sb="0" eb="2">
      <t>イッパン</t>
    </rPh>
    <phoneticPr fontId="2"/>
  </si>
  <si>
    <t>Ｒ</t>
    <phoneticPr fontId="2"/>
  </si>
  <si>
    <t>家庭</t>
    <rPh sb="0" eb="2">
      <t>カテイ</t>
    </rPh>
    <phoneticPr fontId="2"/>
  </si>
  <si>
    <t>Ｓ</t>
    <phoneticPr fontId="2"/>
  </si>
  <si>
    <t>専攻</t>
    <rPh sb="0" eb="2">
      <t>センコウ</t>
    </rPh>
    <phoneticPr fontId="2"/>
  </si>
  <si>
    <t>Ｗ</t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</si>
  <si>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</si>
  <si>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</si>
  <si>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【設備関係】</t>
    <rPh sb="1" eb="3">
      <t>セツビ</t>
    </rPh>
    <rPh sb="3" eb="5">
      <t>カンケイ</t>
    </rPh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</si>
  <si>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</si>
  <si>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</si>
  <si>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</si>
  <si>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</si>
  <si>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</si>
  <si>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</si>
  <si>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合　　　　　　　　　計</t>
    <rPh sb="0" eb="1">
      <t>ゴウ</t>
    </rPh>
    <rPh sb="10" eb="11">
      <t>ケイ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</si>
  <si>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</si>
  <si>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</si>
  <si>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</si>
  <si>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</si>
  <si>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</si>
  <si>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</si>
  <si>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</si>
  <si>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</si>
  <si>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</si>
  <si>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《記入例》</t>
    <rPh sb="1" eb="3">
      <t>キニュウ</t>
    </rPh>
    <rPh sb="3" eb="4">
      <t>レイ</t>
    </rPh>
    <phoneticPr fontId="2"/>
  </si>
  <si>
    <t>○○○○</t>
    <phoneticPr fontId="2"/>
  </si>
  <si>
    <t>文部　太郎</t>
    <rPh sb="0" eb="2">
      <t>モンブ</t>
    </rPh>
    <rPh sb="3" eb="5">
      <t>タロウ</t>
    </rPh>
    <phoneticPr fontId="2"/>
  </si>
  <si>
    <t>０３－６７３４－２３８０
syosanji@mext.go.jp</t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</si>
  <si>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</si>
  <si>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</si>
  <si>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</si>
  <si>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</si>
  <si>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</si>
  <si>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</si>
  <si>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</si>
  <si>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</si>
  <si>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</si>
  <si>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</si>
  <si>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</si>
  <si>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</si>
  <si>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</si>
  <si>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都道府県事務費</t>
    <rPh sb="0" eb="4">
      <t>トドウフケン</t>
    </rPh>
    <rPh sb="4" eb="7">
      <t>ジムヒ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</si>
  <si>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</si>
  <si>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</si>
  <si>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</si>
  <si>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基準設備</t>
    <rPh sb="0" eb="2">
      <t>キジュン</t>
    </rPh>
    <rPh sb="2" eb="4">
      <t>セツビ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</si>
  <si>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</si>
  <si>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合　　　　　　　　計</t>
    <rPh sb="0" eb="1">
      <t>ゴウ</t>
    </rPh>
    <rPh sb="9" eb="10">
      <t>ケイ</t>
    </rPh>
    <phoneticPr fontId="2"/>
  </si>
  <si>
    <r>
      <t>【</t>
    </r>
    <r>
      <rPr>
        <b/>
        <sz val="18"/>
        <color rgb="FFFF0000"/>
        <rFont val="ＭＳ Ｐゴシック"/>
        <family val="3"/>
        <charset val="128"/>
      </rPr>
      <t>施設</t>
    </r>
    <r>
      <rPr>
        <b/>
        <sz val="18"/>
        <rFont val="ＭＳ Ｐゴシック"/>
        <family val="3"/>
        <charset val="128"/>
      </rPr>
      <t>関係】</t>
    </r>
    <rPh sb="1" eb="3">
      <t>シセツ</t>
    </rPh>
    <rPh sb="3" eb="5">
      <t>カンケイ</t>
    </rPh>
    <phoneticPr fontId="2"/>
  </si>
  <si>
    <r>
      <t>【</t>
    </r>
    <r>
      <rPr>
        <b/>
        <sz val="18"/>
        <color rgb="FF0070C0"/>
        <rFont val="ＭＳ Ｐゴシック"/>
        <family val="3"/>
        <charset val="128"/>
      </rPr>
      <t>設備</t>
    </r>
    <r>
      <rPr>
        <b/>
        <sz val="18"/>
        <rFont val="ＭＳ Ｐゴシック"/>
        <family val="3"/>
        <charset val="128"/>
      </rPr>
      <t>関係】</t>
    </r>
    <rPh sb="1" eb="3">
      <t>セツビ</t>
    </rPh>
    <rPh sb="3" eb="5">
      <t>カンケイ</t>
    </rPh>
    <phoneticPr fontId="2"/>
  </si>
  <si>
    <t>私立高等学校産業教育施設整備費施設整備計画（令和8年度から令和10年度）</t>
    <phoneticPr fontId="2"/>
  </si>
  <si>
    <t>（令和8年度）</t>
    <phoneticPr fontId="2"/>
  </si>
  <si>
    <t>（令和9年度）</t>
    <phoneticPr fontId="2"/>
  </si>
  <si>
    <t>（令和10年度）</t>
    <phoneticPr fontId="2"/>
  </si>
  <si>
    <t>高等学校産業教育設備整備費整備計画（令和8年度から令和10年度）</t>
    <phoneticPr fontId="2"/>
  </si>
  <si>
    <t>R8.7</t>
    <phoneticPr fontId="2"/>
  </si>
  <si>
    <t>R8.9～R8.11</t>
    <phoneticPr fontId="2"/>
  </si>
  <si>
    <t>R8.7～R9.3</t>
    <phoneticPr fontId="2"/>
  </si>
  <si>
    <t>R8.7～R8.9</t>
    <phoneticPr fontId="2"/>
  </si>
  <si>
    <t>R8.6～R8.7</t>
    <phoneticPr fontId="2"/>
  </si>
  <si>
    <t>R8.10～R8.12</t>
    <phoneticPr fontId="2"/>
  </si>
  <si>
    <t>R8.8～R9.1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</si>
</sst>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8" fillId="0" borderId="0" xfId="0" applyFont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2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2" fontId="5" fillId="0" borderId="0" xfId="0" applyNumberFormat="1" applyFont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BreakPreview" zoomScale="85" zoomScaleNormal="85" zoomScaleSheetLayoutView="85" zoomScalePageLayoutView="85" workbookViewId="0">
      <selection sqref="A1:L1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62" t="s">
        <v>71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0</v>
      </c>
      <c r="K3" s="163"/>
      <c r="L3" s="164"/>
    </row>
    <row r="4" spans="1:12" ht="14.25" thickBot="1" x14ac:dyDescent="0.2">
      <c r="J4" s="6"/>
    </row>
    <row r="5" spans="1:12" ht="28.5" customHeight="1" x14ac:dyDescent="0.15">
      <c r="A5" s="109" t="s">
        <v>69</v>
      </c>
      <c r="J5" s="7" t="s">
        <v>2</v>
      </c>
      <c r="K5" s="165"/>
      <c r="L5" s="166"/>
    </row>
    <row r="6" spans="1:12" ht="43.5" customHeight="1" thickBot="1" x14ac:dyDescent="0.2">
      <c r="A6" s="110" t="s">
        <v>72</v>
      </c>
      <c r="J6" s="104" t="s">
        <v>3</v>
      </c>
      <c r="K6" s="167"/>
      <c r="L6" s="168"/>
    </row>
    <row r="7" spans="1:12" ht="18" customHeight="1" x14ac:dyDescent="0.15">
      <c r="A7" s="148" t="s">
        <v>4</v>
      </c>
      <c r="B7" s="144" t="s">
        <v>5</v>
      </c>
      <c r="C7" s="144" t="s">
        <v>6</v>
      </c>
      <c r="D7" s="150" t="s">
        <v>7</v>
      </c>
      <c r="E7" s="152" t="s">
        <v>8</v>
      </c>
      <c r="F7" s="144" t="s">
        <v>9</v>
      </c>
      <c r="G7" s="153" t="s">
        <v>10</v>
      </c>
      <c r="H7" s="153" t="s">
        <v>11</v>
      </c>
      <c r="I7" s="155" t="s">
        <v>12</v>
      </c>
      <c r="J7" s="153" t="s">
        <v>13</v>
      </c>
      <c r="K7" s="158" t="s">
        <v>14</v>
      </c>
      <c r="L7" s="159"/>
    </row>
    <row r="8" spans="1:12" ht="18" customHeight="1" thickBot="1" x14ac:dyDescent="0.2">
      <c r="A8" s="149"/>
      <c r="B8" s="145"/>
      <c r="C8" s="145"/>
      <c r="D8" s="151"/>
      <c r="E8" s="145"/>
      <c r="F8" s="145"/>
      <c r="G8" s="154"/>
      <c r="H8" s="154"/>
      <c r="I8" s="156"/>
      <c r="J8" s="157"/>
      <c r="K8" s="160"/>
      <c r="L8" s="161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28"/>
      <c r="L9" s="129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46"/>
      <c r="L10" s="147"/>
    </row>
    <row r="11" spans="1:12" ht="24.95" customHeight="1" thickBot="1" x14ac:dyDescent="0.2">
      <c r="A11" s="113"/>
      <c r="B11" s="114"/>
      <c r="C11" s="115"/>
      <c r="D11" s="114"/>
      <c r="E11" s="116"/>
      <c r="F11" s="117"/>
      <c r="G11" s="118"/>
      <c r="H11" s="70">
        <f>SUM(E11*G11)</f>
        <v>0</v>
      </c>
      <c r="I11" s="74">
        <v>0.33333333333332998</v>
      </c>
      <c r="J11" s="70">
        <f>ROUNDDOWN((H11/3)/1000,0)</f>
        <v>0</v>
      </c>
      <c r="K11" s="135"/>
      <c r="L11" s="136"/>
    </row>
    <row r="12" spans="1:12" ht="24.95" customHeight="1" thickTop="1" thickBot="1" x14ac:dyDescent="0.2">
      <c r="A12" s="137" t="s">
        <v>15</v>
      </c>
      <c r="B12" s="138"/>
      <c r="C12" s="139"/>
      <c r="D12" s="119"/>
      <c r="E12" s="120"/>
      <c r="F12" s="119"/>
      <c r="G12" s="121"/>
      <c r="H12" s="122"/>
      <c r="I12" s="123"/>
      <c r="J12" s="124"/>
      <c r="K12" s="140"/>
      <c r="L12" s="141"/>
    </row>
    <row r="13" spans="1:12" ht="24.95" customHeight="1" thickBot="1" x14ac:dyDescent="0.2">
      <c r="A13" s="76"/>
      <c r="B13" s="86"/>
      <c r="C13" s="78" t="s">
        <v>16</v>
      </c>
      <c r="D13" s="24"/>
      <c r="E13" s="21"/>
      <c r="F13" s="22"/>
      <c r="G13" s="23"/>
      <c r="H13" s="81"/>
      <c r="I13" s="82">
        <v>0.33333333333333331</v>
      </c>
      <c r="J13" s="79"/>
      <c r="K13" s="142"/>
      <c r="L13" s="143"/>
    </row>
    <row r="14" spans="1:12" ht="24.95" customHeight="1" thickBot="1" x14ac:dyDescent="0.2">
      <c r="A14" s="130" t="s">
        <v>17</v>
      </c>
      <c r="B14" s="131"/>
      <c r="C14" s="132"/>
      <c r="D14" s="18"/>
      <c r="E14" s="17"/>
      <c r="F14" s="18"/>
      <c r="G14" s="19"/>
      <c r="H14" s="97"/>
      <c r="I14" s="45"/>
      <c r="J14" s="44"/>
      <c r="K14" s="133"/>
      <c r="L14" s="134"/>
    </row>
    <row r="15" spans="1:12" ht="24.95" customHeight="1" x14ac:dyDescent="0.15">
      <c r="A15" s="105"/>
      <c r="B15" s="105"/>
      <c r="C15" s="105"/>
      <c r="D15" s="106"/>
      <c r="E15" s="107"/>
      <c r="F15" s="106"/>
      <c r="G15" s="107"/>
      <c r="H15" s="73"/>
      <c r="I15" s="108"/>
      <c r="J15" s="73"/>
      <c r="K15" s="106"/>
      <c r="L15" s="106"/>
    </row>
    <row r="16" spans="1:12" ht="30" customHeight="1" thickBot="1" x14ac:dyDescent="0.2">
      <c r="A16" s="110" t="s">
        <v>73</v>
      </c>
      <c r="B16" s="105"/>
      <c r="C16" s="105"/>
      <c r="D16" s="106"/>
      <c r="E16" s="107"/>
      <c r="F16" s="106"/>
      <c r="G16" s="107"/>
      <c r="H16" s="73"/>
      <c r="I16" s="108"/>
      <c r="J16" s="73"/>
      <c r="K16" s="106"/>
      <c r="L16" s="106"/>
    </row>
    <row r="17" spans="1:12" ht="18" customHeight="1" x14ac:dyDescent="0.15">
      <c r="A17" s="148" t="s">
        <v>4</v>
      </c>
      <c r="B17" s="144" t="s">
        <v>5</v>
      </c>
      <c r="C17" s="144" t="s">
        <v>6</v>
      </c>
      <c r="D17" s="150" t="s">
        <v>7</v>
      </c>
      <c r="E17" s="152" t="s">
        <v>8</v>
      </c>
      <c r="F17" s="144" t="s">
        <v>9</v>
      </c>
      <c r="G17" s="153" t="s">
        <v>10</v>
      </c>
      <c r="H17" s="153" t="s">
        <v>11</v>
      </c>
      <c r="I17" s="155" t="s">
        <v>12</v>
      </c>
      <c r="J17" s="153" t="s">
        <v>13</v>
      </c>
      <c r="K17" s="158" t="s">
        <v>14</v>
      </c>
      <c r="L17" s="159"/>
    </row>
    <row r="18" spans="1:12" ht="18" customHeight="1" thickBot="1" x14ac:dyDescent="0.2">
      <c r="A18" s="149"/>
      <c r="B18" s="145"/>
      <c r="C18" s="145"/>
      <c r="D18" s="151"/>
      <c r="E18" s="145"/>
      <c r="F18" s="145"/>
      <c r="G18" s="154"/>
      <c r="H18" s="154"/>
      <c r="I18" s="156"/>
      <c r="J18" s="157"/>
      <c r="K18" s="160"/>
      <c r="L18" s="161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28"/>
      <c r="L19" s="129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46"/>
      <c r="L20" s="147"/>
    </row>
    <row r="21" spans="1:12" ht="24.95" customHeight="1" thickBot="1" x14ac:dyDescent="0.2">
      <c r="A21" s="113"/>
      <c r="B21" s="114"/>
      <c r="C21" s="115"/>
      <c r="D21" s="114"/>
      <c r="E21" s="116"/>
      <c r="F21" s="117"/>
      <c r="G21" s="118"/>
      <c r="H21" s="70">
        <f>SUM(E21*G21)</f>
        <v>0</v>
      </c>
      <c r="I21" s="74">
        <v>0.33333333333332998</v>
      </c>
      <c r="J21" s="70">
        <f>ROUNDDOWN((H21/3)/1000,0)</f>
        <v>0</v>
      </c>
      <c r="K21" s="135"/>
      <c r="L21" s="136"/>
    </row>
    <row r="22" spans="1:12" ht="24.95" customHeight="1" thickTop="1" thickBot="1" x14ac:dyDescent="0.2">
      <c r="A22" s="137" t="s">
        <v>15</v>
      </c>
      <c r="B22" s="138"/>
      <c r="C22" s="139"/>
      <c r="D22" s="119"/>
      <c r="E22" s="120"/>
      <c r="F22" s="119"/>
      <c r="G22" s="121"/>
      <c r="H22" s="122"/>
      <c r="I22" s="123"/>
      <c r="J22" s="124"/>
      <c r="K22" s="140"/>
      <c r="L22" s="141"/>
    </row>
    <row r="23" spans="1:12" ht="24.95" customHeight="1" thickBot="1" x14ac:dyDescent="0.2">
      <c r="A23" s="76"/>
      <c r="B23" s="86"/>
      <c r="C23" s="78" t="s">
        <v>16</v>
      </c>
      <c r="D23" s="24"/>
      <c r="E23" s="21"/>
      <c r="F23" s="22"/>
      <c r="G23" s="23"/>
      <c r="H23" s="81"/>
      <c r="I23" s="82">
        <v>0.33333333333333331</v>
      </c>
      <c r="J23" s="79"/>
      <c r="K23" s="142"/>
      <c r="L23" s="143"/>
    </row>
    <row r="24" spans="1:12" ht="24.95" customHeight="1" thickBot="1" x14ac:dyDescent="0.2">
      <c r="A24" s="130" t="s">
        <v>17</v>
      </c>
      <c r="B24" s="131"/>
      <c r="C24" s="132"/>
      <c r="D24" s="18"/>
      <c r="E24" s="17"/>
      <c r="F24" s="18"/>
      <c r="G24" s="19"/>
      <c r="H24" s="97"/>
      <c r="I24" s="45"/>
      <c r="J24" s="44"/>
      <c r="K24" s="133"/>
      <c r="L24" s="134"/>
    </row>
    <row r="25" spans="1:12" ht="24.95" customHeight="1" x14ac:dyDescent="0.15">
      <c r="A25" s="105"/>
      <c r="B25" s="105"/>
      <c r="C25" s="105"/>
      <c r="D25" s="106"/>
      <c r="E25" s="107"/>
      <c r="F25" s="106"/>
      <c r="G25" s="107"/>
      <c r="H25" s="73"/>
      <c r="I25" s="108"/>
      <c r="J25" s="73"/>
      <c r="K25" s="106"/>
      <c r="L25" s="106"/>
    </row>
    <row r="26" spans="1:12" ht="30" customHeight="1" thickBot="1" x14ac:dyDescent="0.2">
      <c r="A26" s="110" t="s">
        <v>74</v>
      </c>
      <c r="B26" s="105"/>
      <c r="C26" s="105"/>
      <c r="D26" s="106"/>
      <c r="E26" s="107"/>
      <c r="F26" s="106"/>
      <c r="G26" s="107"/>
      <c r="H26" s="73"/>
      <c r="I26" s="108"/>
      <c r="J26" s="73"/>
      <c r="K26" s="106"/>
      <c r="L26" s="106"/>
    </row>
    <row r="27" spans="1:12" ht="18" customHeight="1" x14ac:dyDescent="0.15">
      <c r="A27" s="148" t="s">
        <v>4</v>
      </c>
      <c r="B27" s="144" t="s">
        <v>5</v>
      </c>
      <c r="C27" s="144" t="s">
        <v>6</v>
      </c>
      <c r="D27" s="150" t="s">
        <v>7</v>
      </c>
      <c r="E27" s="152" t="s">
        <v>8</v>
      </c>
      <c r="F27" s="144" t="s">
        <v>9</v>
      </c>
      <c r="G27" s="153" t="s">
        <v>10</v>
      </c>
      <c r="H27" s="153" t="s">
        <v>11</v>
      </c>
      <c r="I27" s="155" t="s">
        <v>12</v>
      </c>
      <c r="J27" s="153" t="s">
        <v>13</v>
      </c>
      <c r="K27" s="158" t="s">
        <v>14</v>
      </c>
      <c r="L27" s="159"/>
    </row>
    <row r="28" spans="1:12" ht="18" customHeight="1" thickBot="1" x14ac:dyDescent="0.2">
      <c r="A28" s="149"/>
      <c r="B28" s="145"/>
      <c r="C28" s="145"/>
      <c r="D28" s="151"/>
      <c r="E28" s="145"/>
      <c r="F28" s="145"/>
      <c r="G28" s="154"/>
      <c r="H28" s="154"/>
      <c r="I28" s="156"/>
      <c r="J28" s="157"/>
      <c r="K28" s="160"/>
      <c r="L28" s="161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28"/>
      <c r="L29" s="129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46"/>
      <c r="L30" s="147"/>
    </row>
    <row r="31" spans="1:12" ht="24.95" customHeight="1" thickBot="1" x14ac:dyDescent="0.2">
      <c r="A31" s="113"/>
      <c r="B31" s="114"/>
      <c r="C31" s="115"/>
      <c r="D31" s="114"/>
      <c r="E31" s="116"/>
      <c r="F31" s="117"/>
      <c r="G31" s="118"/>
      <c r="H31" s="70">
        <f>SUM(E31*G31)</f>
        <v>0</v>
      </c>
      <c r="I31" s="74">
        <v>0.33333333333332998</v>
      </c>
      <c r="J31" s="70">
        <f>ROUNDDOWN((H31/3)/1000,0)</f>
        <v>0</v>
      </c>
      <c r="K31" s="135"/>
      <c r="L31" s="136"/>
    </row>
    <row r="32" spans="1:12" ht="24.95" customHeight="1" thickTop="1" thickBot="1" x14ac:dyDescent="0.2">
      <c r="A32" s="137" t="s">
        <v>15</v>
      </c>
      <c r="B32" s="138"/>
      <c r="C32" s="139"/>
      <c r="D32" s="119"/>
      <c r="E32" s="120"/>
      <c r="F32" s="119"/>
      <c r="G32" s="121"/>
      <c r="H32" s="122"/>
      <c r="I32" s="123"/>
      <c r="J32" s="124"/>
      <c r="K32" s="140"/>
      <c r="L32" s="141"/>
    </row>
    <row r="33" spans="1:12" ht="24.95" customHeight="1" thickBot="1" x14ac:dyDescent="0.2">
      <c r="A33" s="76"/>
      <c r="B33" s="86"/>
      <c r="C33" s="78" t="s">
        <v>16</v>
      </c>
      <c r="D33" s="24"/>
      <c r="E33" s="21"/>
      <c r="F33" s="22"/>
      <c r="G33" s="23"/>
      <c r="H33" s="81"/>
      <c r="I33" s="82">
        <v>0.33333333333333331</v>
      </c>
      <c r="J33" s="79"/>
      <c r="K33" s="142"/>
      <c r="L33" s="143"/>
    </row>
    <row r="34" spans="1:12" ht="24.95" customHeight="1" thickBot="1" x14ac:dyDescent="0.2">
      <c r="A34" s="130" t="s">
        <v>17</v>
      </c>
      <c r="B34" s="131"/>
      <c r="C34" s="132"/>
      <c r="D34" s="18"/>
      <c r="E34" s="17"/>
      <c r="F34" s="18"/>
      <c r="G34" s="19"/>
      <c r="H34" s="97"/>
      <c r="I34" s="45"/>
      <c r="J34" s="44"/>
      <c r="K34" s="133"/>
      <c r="L34" s="134"/>
    </row>
    <row r="35" spans="1:12" ht="24.95" customHeight="1" x14ac:dyDescent="0.15">
      <c r="A35" s="105"/>
      <c r="B35" s="105"/>
      <c r="C35" s="105"/>
      <c r="D35" s="106"/>
      <c r="E35" s="107"/>
      <c r="F35" s="106"/>
      <c r="G35" s="107"/>
      <c r="H35" s="73"/>
      <c r="I35" s="108"/>
      <c r="J35" s="73"/>
      <c r="K35" s="106"/>
      <c r="L35" s="106"/>
    </row>
    <row r="36" spans="1:12" ht="18.75" customHeight="1" x14ac:dyDescent="0.15">
      <c r="A36" t="s">
        <v>18</v>
      </c>
    </row>
    <row r="37" spans="1:12" ht="18.75" customHeight="1" x14ac:dyDescent="0.15">
      <c r="A37" t="s">
        <v>19</v>
      </c>
    </row>
    <row r="38" spans="1:12" ht="18.75" customHeight="1" x14ac:dyDescent="0.15"/>
    <row r="40" spans="1:12" ht="17.25" x14ac:dyDescent="0.15">
      <c r="C40" s="100" t="s">
        <v>20</v>
      </c>
      <c r="F40" t="s">
        <v>21</v>
      </c>
    </row>
    <row r="41" spans="1:12" ht="17.25" x14ac:dyDescent="0.15">
      <c r="C41" s="100" t="s">
        <v>22</v>
      </c>
      <c r="F41" t="s">
        <v>23</v>
      </c>
    </row>
    <row r="42" spans="1:12" ht="17.25" x14ac:dyDescent="0.15">
      <c r="C42" s="100" t="s">
        <v>24</v>
      </c>
      <c r="F42" t="s">
        <v>25</v>
      </c>
    </row>
    <row r="43" spans="1:12" ht="17.25" x14ac:dyDescent="0.15">
      <c r="C43" s="100" t="s">
        <v>26</v>
      </c>
    </row>
    <row r="44" spans="1:12" ht="17.25" x14ac:dyDescent="0.15">
      <c r="C44" s="100" t="s">
        <v>27</v>
      </c>
    </row>
  </sheetData>
  <mergeCells count="61"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  <mergeCell ref="I7:I8"/>
    <mergeCell ref="G7:G8"/>
    <mergeCell ref="A1:L1"/>
    <mergeCell ref="K3:L3"/>
    <mergeCell ref="K5:L5"/>
    <mergeCell ref="K6:L6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29:L29"/>
    <mergeCell ref="A34:C34"/>
    <mergeCell ref="K34:L34"/>
    <mergeCell ref="K31:L31"/>
    <mergeCell ref="A32:C32"/>
    <mergeCell ref="K32:L32"/>
    <mergeCell ref="K33:L33"/>
  </mergeCells>
  <phoneticPr fontId="2"/>
  <dataValidations count="2">
    <dataValidation type="list" allowBlank="1" showInputMessage="1" showErrorMessage="1" sqref="C9:C11 C19:C21 C29:C31" xr:uid="{00000000-0002-0000-0000-000000000000}">
      <formula1>$C$40:$C$44</formula1>
    </dataValidation>
    <dataValidation type="list" allowBlank="1" showInputMessage="1" showErrorMessage="1" sqref="F9:F11 F19:F21 F29:F31" xr:uid="{00000000-0002-0000-0000-000001000000}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view="pageBreakPreview" zoomScale="85" zoomScaleNormal="70" zoomScaleSheetLayoutView="85" zoomScalePageLayoutView="70" workbookViewId="0">
      <selection sqref="A1:I1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62" t="s">
        <v>75</v>
      </c>
      <c r="B1" s="162"/>
      <c r="C1" s="162"/>
      <c r="D1" s="162"/>
      <c r="E1" s="162"/>
      <c r="F1" s="162"/>
      <c r="G1" s="162"/>
      <c r="H1" s="162"/>
      <c r="I1" s="162"/>
      <c r="J1" s="27"/>
      <c r="K1" s="27"/>
      <c r="L1" s="3"/>
      <c r="M1" s="3"/>
    </row>
    <row r="2" spans="1:13" ht="12.75" customHeight="1" thickBot="1" x14ac:dyDescent="0.2"/>
    <row r="3" spans="1:13" ht="30" customHeight="1" thickBot="1" x14ac:dyDescent="0.2">
      <c r="G3" s="5" t="s">
        <v>0</v>
      </c>
      <c r="H3" s="163"/>
      <c r="I3" s="164"/>
    </row>
    <row r="4" spans="1:13" ht="13.5" customHeight="1" thickBot="1" x14ac:dyDescent="0.2">
      <c r="G4" s="6"/>
    </row>
    <row r="5" spans="1:13" ht="30" customHeight="1" x14ac:dyDescent="0.15">
      <c r="A5" s="127" t="s">
        <v>70</v>
      </c>
      <c r="G5" s="7" t="s">
        <v>2</v>
      </c>
      <c r="H5" s="165"/>
      <c r="I5" s="166"/>
    </row>
    <row r="6" spans="1:13" ht="45" customHeight="1" thickBot="1" x14ac:dyDescent="0.2">
      <c r="A6" s="110" t="s">
        <v>72</v>
      </c>
      <c r="G6" s="104" t="s">
        <v>3</v>
      </c>
      <c r="H6" s="167"/>
      <c r="I6" s="168"/>
    </row>
    <row r="7" spans="1:13" s="31" customFormat="1" ht="18" customHeight="1" x14ac:dyDescent="0.15">
      <c r="A7" s="177" t="s">
        <v>4</v>
      </c>
      <c r="B7" s="172" t="s">
        <v>29</v>
      </c>
      <c r="C7" s="172" t="s">
        <v>30</v>
      </c>
      <c r="D7" s="172" t="s">
        <v>31</v>
      </c>
      <c r="E7" s="175" t="s">
        <v>32</v>
      </c>
      <c r="F7" s="174" t="s">
        <v>12</v>
      </c>
      <c r="G7" s="175" t="s">
        <v>33</v>
      </c>
      <c r="H7" s="158" t="s">
        <v>34</v>
      </c>
      <c r="I7" s="159"/>
      <c r="J7" s="29"/>
      <c r="K7" s="30"/>
      <c r="L7" s="30"/>
      <c r="M7" s="30"/>
    </row>
    <row r="8" spans="1:13" s="31" customFormat="1" ht="18" customHeight="1" thickBot="1" x14ac:dyDescent="0.2">
      <c r="A8" s="178"/>
      <c r="B8" s="173"/>
      <c r="C8" s="173"/>
      <c r="D8" s="173"/>
      <c r="E8" s="176"/>
      <c r="F8" s="154"/>
      <c r="G8" s="176"/>
      <c r="H8" s="160"/>
      <c r="I8" s="161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69"/>
      <c r="I9" s="166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0"/>
      <c r="I10" s="171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79"/>
      <c r="I11" s="180"/>
    </row>
    <row r="12" spans="1:13" ht="24.95" customHeight="1" thickTop="1" thickBot="1" x14ac:dyDescent="0.2">
      <c r="A12" s="137" t="s">
        <v>35</v>
      </c>
      <c r="B12" s="138"/>
      <c r="C12" s="139"/>
      <c r="D12" s="36"/>
      <c r="E12" s="36">
        <f>SUM(E9:E11)</f>
        <v>0</v>
      </c>
      <c r="F12" s="20"/>
      <c r="G12" s="101">
        <f>SUM(G9:G11)</f>
        <v>0</v>
      </c>
      <c r="H12" s="181"/>
      <c r="I12" s="168"/>
    </row>
    <row r="13" spans="1:13" ht="24.95" customHeight="1" x14ac:dyDescent="0.15">
      <c r="A13" s="105"/>
      <c r="B13" s="105"/>
      <c r="C13" s="105"/>
      <c r="F13" s="112"/>
      <c r="G13" s="73"/>
      <c r="H13" s="27"/>
      <c r="I13" s="27"/>
    </row>
    <row r="14" spans="1:13" ht="30" customHeight="1" thickBot="1" x14ac:dyDescent="0.2">
      <c r="A14" s="110" t="s">
        <v>73</v>
      </c>
      <c r="B14" s="105"/>
      <c r="C14" s="105"/>
      <c r="F14" s="112"/>
      <c r="G14" s="73"/>
      <c r="H14" s="27"/>
      <c r="I14" s="27"/>
    </row>
    <row r="15" spans="1:13" ht="30" customHeight="1" x14ac:dyDescent="0.15">
      <c r="A15" s="177" t="s">
        <v>4</v>
      </c>
      <c r="B15" s="172" t="s">
        <v>29</v>
      </c>
      <c r="C15" s="172" t="s">
        <v>30</v>
      </c>
      <c r="D15" s="172" t="s">
        <v>31</v>
      </c>
      <c r="E15" s="175" t="s">
        <v>32</v>
      </c>
      <c r="F15" s="174" t="s">
        <v>12</v>
      </c>
      <c r="G15" s="175" t="s">
        <v>33</v>
      </c>
      <c r="H15" s="158" t="s">
        <v>34</v>
      </c>
      <c r="I15" s="159"/>
    </row>
    <row r="16" spans="1:13" ht="30" customHeight="1" thickBot="1" x14ac:dyDescent="0.2">
      <c r="A16" s="178"/>
      <c r="B16" s="173"/>
      <c r="C16" s="173"/>
      <c r="D16" s="173"/>
      <c r="E16" s="176"/>
      <c r="F16" s="154"/>
      <c r="G16" s="176"/>
      <c r="H16" s="160"/>
      <c r="I16" s="161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69"/>
      <c r="I17" s="166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0"/>
      <c r="I18" s="171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79"/>
      <c r="I19" s="180"/>
    </row>
    <row r="20" spans="1:9" ht="24.95" customHeight="1" thickTop="1" thickBot="1" x14ac:dyDescent="0.2">
      <c r="A20" s="137" t="s">
        <v>35</v>
      </c>
      <c r="B20" s="138"/>
      <c r="C20" s="139"/>
      <c r="D20" s="36"/>
      <c r="E20" s="36">
        <f>SUM(E17:E19)</f>
        <v>0</v>
      </c>
      <c r="F20" s="20"/>
      <c r="G20" s="101">
        <f>SUM(G17:G19)</f>
        <v>0</v>
      </c>
      <c r="H20" s="181"/>
      <c r="I20" s="168"/>
    </row>
    <row r="21" spans="1:9" ht="24.95" customHeight="1" x14ac:dyDescent="0.15">
      <c r="A21" s="105"/>
      <c r="B21" s="105"/>
      <c r="C21" s="105"/>
      <c r="F21" s="112"/>
      <c r="G21" s="73"/>
      <c r="H21" s="27"/>
      <c r="I21" s="27"/>
    </row>
    <row r="22" spans="1:9" ht="30" customHeight="1" thickBot="1" x14ac:dyDescent="0.2">
      <c r="A22" s="110" t="s">
        <v>74</v>
      </c>
      <c r="B22" s="105"/>
      <c r="C22" s="105"/>
      <c r="F22" s="112"/>
      <c r="G22" s="73"/>
      <c r="H22" s="27"/>
      <c r="I22" s="27"/>
    </row>
    <row r="23" spans="1:9" ht="30" customHeight="1" x14ac:dyDescent="0.15">
      <c r="A23" s="177" t="s">
        <v>4</v>
      </c>
      <c r="B23" s="172" t="s">
        <v>29</v>
      </c>
      <c r="C23" s="172" t="s">
        <v>30</v>
      </c>
      <c r="D23" s="172" t="s">
        <v>31</v>
      </c>
      <c r="E23" s="175" t="s">
        <v>32</v>
      </c>
      <c r="F23" s="174" t="s">
        <v>12</v>
      </c>
      <c r="G23" s="175" t="s">
        <v>33</v>
      </c>
      <c r="H23" s="158" t="s">
        <v>34</v>
      </c>
      <c r="I23" s="159"/>
    </row>
    <row r="24" spans="1:9" ht="30" customHeight="1" thickBot="1" x14ac:dyDescent="0.2">
      <c r="A24" s="178"/>
      <c r="B24" s="173"/>
      <c r="C24" s="173"/>
      <c r="D24" s="173"/>
      <c r="E24" s="176"/>
      <c r="F24" s="154"/>
      <c r="G24" s="176"/>
      <c r="H24" s="160"/>
      <c r="I24" s="161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69"/>
      <c r="I25" s="166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0"/>
      <c r="I26" s="171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79"/>
      <c r="I27" s="180"/>
    </row>
    <row r="28" spans="1:9" ht="24.95" customHeight="1" thickTop="1" thickBot="1" x14ac:dyDescent="0.2">
      <c r="A28" s="137" t="s">
        <v>35</v>
      </c>
      <c r="B28" s="138"/>
      <c r="C28" s="139"/>
      <c r="D28" s="36"/>
      <c r="E28" s="36">
        <f>SUM(E25:E27)</f>
        <v>0</v>
      </c>
      <c r="F28" s="20"/>
      <c r="G28" s="101">
        <f>SUM(G25:G27)</f>
        <v>0</v>
      </c>
      <c r="H28" s="181"/>
      <c r="I28" s="168"/>
    </row>
    <row r="29" spans="1:9" ht="24.95" customHeight="1" x14ac:dyDescent="0.15">
      <c r="A29" s="105"/>
      <c r="B29" s="105"/>
      <c r="C29" s="105"/>
      <c r="F29" s="112"/>
      <c r="G29" s="73"/>
      <c r="H29" s="27"/>
      <c r="I29" s="27"/>
    </row>
    <row r="30" spans="1:9" ht="18.75" customHeight="1" x14ac:dyDescent="0.15">
      <c r="A30" t="s">
        <v>18</v>
      </c>
    </row>
    <row r="31" spans="1:9" ht="18.75" customHeight="1" x14ac:dyDescent="0.15">
      <c r="A31" t="s">
        <v>36</v>
      </c>
    </row>
    <row r="32" spans="1:9" ht="18.75" customHeight="1" x14ac:dyDescent="0.15"/>
    <row r="39" spans="3:3" ht="17.25" x14ac:dyDescent="0.15">
      <c r="C39" s="100" t="s">
        <v>37</v>
      </c>
    </row>
    <row r="40" spans="3:3" ht="17.25" x14ac:dyDescent="0.15">
      <c r="C40" s="100" t="s">
        <v>38</v>
      </c>
    </row>
    <row r="41" spans="3:3" ht="17.25" x14ac:dyDescent="0.15">
      <c r="C41" s="100" t="s">
        <v>39</v>
      </c>
    </row>
    <row r="42" spans="3:3" ht="17.25" x14ac:dyDescent="0.15">
      <c r="C42" s="100" t="s">
        <v>40</v>
      </c>
    </row>
    <row r="43" spans="3:3" ht="17.25" x14ac:dyDescent="0.15">
      <c r="C43" s="100" t="s">
        <v>41</v>
      </c>
    </row>
    <row r="44" spans="3:3" ht="17.25" x14ac:dyDescent="0.15">
      <c r="C44" s="100" t="s">
        <v>42</v>
      </c>
    </row>
    <row r="45" spans="3:3" ht="17.25" x14ac:dyDescent="0.15">
      <c r="C45" s="100" t="s">
        <v>43</v>
      </c>
    </row>
    <row r="46" spans="3:3" ht="17.25" x14ac:dyDescent="0.15">
      <c r="C46" s="100" t="s">
        <v>44</v>
      </c>
    </row>
  </sheetData>
  <mergeCells count="43">
    <mergeCell ref="A28:C28"/>
    <mergeCell ref="H28:I28"/>
    <mergeCell ref="F23:F24"/>
    <mergeCell ref="G23:G24"/>
    <mergeCell ref="H23:I24"/>
    <mergeCell ref="H25:I25"/>
    <mergeCell ref="H26:I26"/>
    <mergeCell ref="H27:I27"/>
    <mergeCell ref="H19:I19"/>
    <mergeCell ref="A20:C20"/>
    <mergeCell ref="H20:I20"/>
    <mergeCell ref="A23:A24"/>
    <mergeCell ref="B23:B24"/>
    <mergeCell ref="C23:C24"/>
    <mergeCell ref="D23:D24"/>
    <mergeCell ref="E23:E24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</mergeCells>
  <phoneticPr fontId="2"/>
  <dataValidations disablePrompts="1" count="1">
    <dataValidation type="list" allowBlank="1" showInputMessage="1" showErrorMessage="1" sqref="C9:C11 C17:C19 C25:C27" xr:uid="{00000000-0002-0000-0100-000000000000}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view="pageBreakPreview" zoomScale="85" zoomScaleNormal="100" zoomScaleSheetLayoutView="85" workbookViewId="0">
      <selection activeCell="K18" sqref="K18:L18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45</v>
      </c>
    </row>
    <row r="2" spans="1:12" ht="28.5" x14ac:dyDescent="0.15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0</v>
      </c>
      <c r="L4" s="2" t="s">
        <v>46</v>
      </c>
    </row>
    <row r="5" spans="1:12" ht="14.25" thickBot="1" x14ac:dyDescent="0.2">
      <c r="K5" s="6"/>
    </row>
    <row r="6" spans="1:12" ht="26.25" customHeight="1" x14ac:dyDescent="0.15">
      <c r="A6" s="111" t="s">
        <v>1</v>
      </c>
      <c r="K6" s="7" t="s">
        <v>2</v>
      </c>
      <c r="L6" s="4" t="s">
        <v>47</v>
      </c>
    </row>
    <row r="7" spans="1:12" ht="37.5" customHeight="1" thickBot="1" x14ac:dyDescent="0.2">
      <c r="A7" s="110" t="s">
        <v>72</v>
      </c>
      <c r="K7" s="104" t="s">
        <v>3</v>
      </c>
      <c r="L7" s="103" t="s">
        <v>48</v>
      </c>
    </row>
    <row r="8" spans="1:12" ht="18" customHeight="1" x14ac:dyDescent="0.15">
      <c r="A8" s="148" t="s">
        <v>4</v>
      </c>
      <c r="B8" s="144" t="s">
        <v>5</v>
      </c>
      <c r="C8" s="144" t="s">
        <v>6</v>
      </c>
      <c r="D8" s="150" t="s">
        <v>7</v>
      </c>
      <c r="E8" s="152" t="s">
        <v>8</v>
      </c>
      <c r="F8" s="144" t="s">
        <v>9</v>
      </c>
      <c r="G8" s="153" t="s">
        <v>10</v>
      </c>
      <c r="H8" s="153" t="s">
        <v>11</v>
      </c>
      <c r="I8" s="155" t="s">
        <v>12</v>
      </c>
      <c r="J8" s="153" t="s">
        <v>13</v>
      </c>
      <c r="K8" s="158" t="s">
        <v>49</v>
      </c>
      <c r="L8" s="159"/>
    </row>
    <row r="9" spans="1:12" ht="18" customHeight="1" thickBot="1" x14ac:dyDescent="0.2">
      <c r="A9" s="149"/>
      <c r="B9" s="145"/>
      <c r="C9" s="145"/>
      <c r="D9" s="151"/>
      <c r="E9" s="145"/>
      <c r="F9" s="145"/>
      <c r="G9" s="154"/>
      <c r="H9" s="154"/>
      <c r="I9" s="156"/>
      <c r="J9" s="157"/>
      <c r="K9" s="160"/>
      <c r="L9" s="161"/>
    </row>
    <row r="10" spans="1:12" ht="30" customHeight="1" x14ac:dyDescent="0.15">
      <c r="A10" s="57" t="s">
        <v>50</v>
      </c>
      <c r="B10" s="58" t="s">
        <v>51</v>
      </c>
      <c r="C10" s="41" t="s">
        <v>20</v>
      </c>
      <c r="D10" s="40" t="s">
        <v>52</v>
      </c>
      <c r="E10" s="42">
        <v>1500</v>
      </c>
      <c r="F10" s="59" t="s">
        <v>23</v>
      </c>
      <c r="G10" s="102">
        <v>197800</v>
      </c>
      <c r="H10" s="60">
        <f>SUM(E10*G10)</f>
        <v>296700000</v>
      </c>
      <c r="I10" s="46">
        <v>0.33333333333333331</v>
      </c>
      <c r="J10" s="42">
        <f>ROUNDDOWN(H10/3000,0)</f>
        <v>98900</v>
      </c>
      <c r="K10" s="198" t="s">
        <v>78</v>
      </c>
      <c r="L10" s="199"/>
    </row>
    <row r="11" spans="1:12" ht="30" customHeight="1" x14ac:dyDescent="0.15">
      <c r="A11" s="61"/>
      <c r="B11" s="62"/>
      <c r="C11" s="63" t="s">
        <v>26</v>
      </c>
      <c r="D11" s="64" t="s">
        <v>53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92" t="s">
        <v>79</v>
      </c>
      <c r="L11" s="193"/>
    </row>
    <row r="12" spans="1:12" ht="30" customHeight="1" thickBot="1" x14ac:dyDescent="0.2">
      <c r="A12" s="61"/>
      <c r="B12" s="62"/>
      <c r="C12" s="68" t="s">
        <v>27</v>
      </c>
      <c r="D12" s="69"/>
      <c r="E12" s="70"/>
      <c r="F12" s="71"/>
      <c r="G12" s="72"/>
      <c r="H12" s="73">
        <f>ROUNDDOWN(H10*0.01,-3)</f>
        <v>2967000</v>
      </c>
      <c r="I12" s="74">
        <v>0.33333333333333331</v>
      </c>
      <c r="J12" s="75">
        <f>ROUNDDOWN(H12/3000,0)</f>
        <v>989</v>
      </c>
      <c r="K12" s="196"/>
      <c r="L12" s="197"/>
    </row>
    <row r="13" spans="1:12" ht="30" customHeight="1" thickBot="1" x14ac:dyDescent="0.2">
      <c r="A13" s="76"/>
      <c r="B13" s="77"/>
      <c r="C13" s="78"/>
      <c r="D13" s="77" t="s">
        <v>54</v>
      </c>
      <c r="E13" s="79"/>
      <c r="F13" s="77"/>
      <c r="G13" s="80"/>
      <c r="H13" s="81">
        <f>SUM(H10:H12)</f>
        <v>322667000</v>
      </c>
      <c r="I13" s="82"/>
      <c r="J13" s="79">
        <f>SUM(J10:J12)</f>
        <v>107555</v>
      </c>
      <c r="K13" s="190"/>
      <c r="L13" s="191"/>
    </row>
    <row r="14" spans="1:12" ht="30" customHeight="1" x14ac:dyDescent="0.15">
      <c r="A14" s="61" t="s">
        <v>55</v>
      </c>
      <c r="B14" s="83" t="s">
        <v>56</v>
      </c>
      <c r="C14" s="51" t="s">
        <v>26</v>
      </c>
      <c r="D14" s="50" t="s">
        <v>57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86" t="s">
        <v>80</v>
      </c>
      <c r="L14" s="187"/>
    </row>
    <row r="15" spans="1:12" ht="30" customHeight="1" thickBot="1" x14ac:dyDescent="0.2">
      <c r="A15" s="84"/>
      <c r="B15" s="43"/>
      <c r="C15" s="68" t="s">
        <v>26</v>
      </c>
      <c r="D15" s="69" t="s">
        <v>58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94" t="s">
        <v>81</v>
      </c>
      <c r="L15" s="195"/>
    </row>
    <row r="16" spans="1:12" ht="30" customHeight="1" thickBot="1" x14ac:dyDescent="0.2">
      <c r="A16" s="76"/>
      <c r="B16" s="86"/>
      <c r="C16" s="78"/>
      <c r="D16" s="77" t="s">
        <v>54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90"/>
      <c r="L16" s="191"/>
    </row>
    <row r="17" spans="1:12" ht="30" customHeight="1" x14ac:dyDescent="0.15">
      <c r="A17" s="49" t="s">
        <v>59</v>
      </c>
      <c r="B17" s="50" t="s">
        <v>60</v>
      </c>
      <c r="C17" s="51" t="s">
        <v>24</v>
      </c>
      <c r="D17" s="50" t="s">
        <v>61</v>
      </c>
      <c r="E17" s="52">
        <v>500</v>
      </c>
      <c r="F17" s="53" t="s">
        <v>21</v>
      </c>
      <c r="G17" s="54">
        <v>218000</v>
      </c>
      <c r="H17" s="55">
        <f>SUM(E17*G17)</f>
        <v>109000000</v>
      </c>
      <c r="I17" s="56">
        <v>0.33333333333333331</v>
      </c>
      <c r="J17" s="52">
        <f>ROUNDDOWN(H17/3000,0)</f>
        <v>36333</v>
      </c>
      <c r="K17" s="186" t="s">
        <v>82</v>
      </c>
      <c r="L17" s="187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184"/>
      <c r="L18" s="185"/>
    </row>
    <row r="19" spans="1:12" ht="30" customHeight="1" thickTop="1" thickBot="1" x14ac:dyDescent="0.2">
      <c r="A19" s="137" t="s">
        <v>15</v>
      </c>
      <c r="B19" s="138"/>
      <c r="C19" s="139"/>
      <c r="D19" s="62"/>
      <c r="E19" s="75"/>
      <c r="F19" s="62"/>
      <c r="G19" s="94"/>
      <c r="H19" s="73">
        <f>H13+H16+H17</f>
        <v>458667000</v>
      </c>
      <c r="I19" s="75"/>
      <c r="J19" s="73">
        <f>J13+J16+J17</f>
        <v>152888</v>
      </c>
      <c r="K19" s="182"/>
      <c r="L19" s="183"/>
    </row>
    <row r="20" spans="1:12" ht="30" customHeight="1" thickBot="1" x14ac:dyDescent="0.2">
      <c r="A20" s="76"/>
      <c r="B20" s="86"/>
      <c r="C20" s="78" t="s">
        <v>62</v>
      </c>
      <c r="D20" s="86"/>
      <c r="E20" s="79"/>
      <c r="F20" s="77"/>
      <c r="G20" s="80"/>
      <c r="H20" s="81">
        <f>ROUNDDOWN((H10+H17)*0.003,-3)</f>
        <v>1217000</v>
      </c>
      <c r="I20" s="82">
        <v>0.33333333333333331</v>
      </c>
      <c r="J20" s="80">
        <f>ROUNDDOWN(H20/3000,0)</f>
        <v>405</v>
      </c>
      <c r="K20" s="190"/>
      <c r="L20" s="191"/>
    </row>
    <row r="21" spans="1:12" ht="30" customHeight="1" thickBot="1" x14ac:dyDescent="0.2">
      <c r="A21" s="130" t="s">
        <v>17</v>
      </c>
      <c r="B21" s="131"/>
      <c r="C21" s="132"/>
      <c r="D21" s="95"/>
      <c r="E21" s="44"/>
      <c r="F21" s="95"/>
      <c r="G21" s="96"/>
      <c r="H21" s="97">
        <f>SUM(H19+H20)</f>
        <v>459884000</v>
      </c>
      <c r="I21" s="45">
        <v>0.33333333333333331</v>
      </c>
      <c r="J21" s="44">
        <f>SUM(J19+J20)</f>
        <v>153293</v>
      </c>
      <c r="K21" s="188"/>
      <c r="L21" s="189"/>
    </row>
    <row r="22" spans="1:12" ht="30" customHeight="1" x14ac:dyDescent="0.15">
      <c r="A22" s="105"/>
      <c r="B22" s="105"/>
      <c r="C22" s="105"/>
      <c r="D22" s="105"/>
      <c r="E22" s="73"/>
      <c r="F22" s="105"/>
      <c r="G22" s="73"/>
      <c r="H22" s="73"/>
      <c r="I22" s="108"/>
      <c r="J22" s="73"/>
      <c r="K22" s="125"/>
      <c r="L22" s="125"/>
    </row>
    <row r="23" spans="1:12" ht="18.75" customHeight="1" x14ac:dyDescent="0.15">
      <c r="A23" t="s">
        <v>18</v>
      </c>
    </row>
    <row r="24" spans="1:12" ht="18.75" customHeight="1" x14ac:dyDescent="0.15">
      <c r="A24" t="s">
        <v>19</v>
      </c>
    </row>
    <row r="25" spans="1:12" ht="18.75" customHeight="1" x14ac:dyDescent="0.15"/>
  </sheetData>
  <mergeCells count="26"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  <mergeCell ref="K19:L19"/>
    <mergeCell ref="K18:L18"/>
    <mergeCell ref="K14:L14"/>
    <mergeCell ref="K21:L21"/>
    <mergeCell ref="K20:L20"/>
    <mergeCell ref="F8:F9"/>
    <mergeCell ref="G8:G9"/>
    <mergeCell ref="D8:D9"/>
    <mergeCell ref="A21:C21"/>
    <mergeCell ref="A19:C1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view="pageBreakPreview" zoomScale="75" zoomScaleNormal="100" workbookViewId="0">
      <selection activeCell="H12" sqref="H12:I12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45</v>
      </c>
    </row>
    <row r="2" spans="1:13" ht="28.5" x14ac:dyDescent="0.15">
      <c r="A2" s="162" t="s">
        <v>75</v>
      </c>
      <c r="B2" s="162"/>
      <c r="C2" s="162"/>
      <c r="D2" s="162"/>
      <c r="E2" s="162"/>
      <c r="F2" s="162"/>
      <c r="G2" s="162"/>
      <c r="H2" s="162"/>
      <c r="I2" s="162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0</v>
      </c>
      <c r="I4" s="2" t="s">
        <v>46</v>
      </c>
    </row>
    <row r="5" spans="1:13" ht="13.5" customHeight="1" thickBot="1" x14ac:dyDescent="0.2">
      <c r="H5" s="6"/>
    </row>
    <row r="6" spans="1:13" ht="22.5" customHeight="1" x14ac:dyDescent="0.15">
      <c r="A6" s="28" t="s">
        <v>28</v>
      </c>
      <c r="H6" s="7" t="s">
        <v>2</v>
      </c>
      <c r="I6" s="4" t="s">
        <v>47</v>
      </c>
    </row>
    <row r="7" spans="1:13" ht="42.75" customHeight="1" thickBot="1" x14ac:dyDescent="0.2">
      <c r="A7" s="110" t="s">
        <v>72</v>
      </c>
      <c r="H7" s="104" t="s">
        <v>3</v>
      </c>
      <c r="I7" s="103" t="s">
        <v>48</v>
      </c>
    </row>
    <row r="8" spans="1:13" s="31" customFormat="1" ht="18" customHeight="1" x14ac:dyDescent="0.15">
      <c r="A8" s="177" t="s">
        <v>4</v>
      </c>
      <c r="B8" s="172" t="s">
        <v>29</v>
      </c>
      <c r="C8" s="172" t="s">
        <v>30</v>
      </c>
      <c r="D8" s="172" t="s">
        <v>31</v>
      </c>
      <c r="E8" s="175" t="s">
        <v>32</v>
      </c>
      <c r="F8" s="174" t="s">
        <v>12</v>
      </c>
      <c r="G8" s="175" t="s">
        <v>33</v>
      </c>
      <c r="H8" s="158" t="s">
        <v>63</v>
      </c>
      <c r="I8" s="159"/>
      <c r="J8" s="29"/>
      <c r="K8" s="30"/>
      <c r="L8" s="30"/>
      <c r="M8" s="30"/>
    </row>
    <row r="9" spans="1:13" s="31" customFormat="1" ht="18" customHeight="1" thickBot="1" x14ac:dyDescent="0.2">
      <c r="A9" s="178"/>
      <c r="B9" s="173"/>
      <c r="C9" s="173"/>
      <c r="D9" s="173"/>
      <c r="E9" s="176"/>
      <c r="F9" s="154"/>
      <c r="G9" s="176"/>
      <c r="H9" s="160"/>
      <c r="I9" s="161"/>
      <c r="J9" s="29"/>
      <c r="K9" s="30"/>
      <c r="L9" s="30"/>
      <c r="M9" s="30"/>
    </row>
    <row r="10" spans="1:13" ht="30" customHeight="1" x14ac:dyDescent="0.15">
      <c r="A10" s="57" t="s">
        <v>64</v>
      </c>
      <c r="B10" s="58" t="s">
        <v>65</v>
      </c>
      <c r="C10" s="41" t="s">
        <v>66</v>
      </c>
      <c r="D10" s="40" t="s">
        <v>67</v>
      </c>
      <c r="E10" s="42">
        <v>1800000</v>
      </c>
      <c r="F10" s="46">
        <v>0.33333333333333331</v>
      </c>
      <c r="G10" s="99">
        <f>ROUNDDOWN(E10/3000,0)</f>
        <v>600</v>
      </c>
      <c r="H10" s="200" t="s">
        <v>76</v>
      </c>
      <c r="I10" s="199"/>
    </row>
    <row r="11" spans="1:13" ht="30" customHeight="1" x14ac:dyDescent="0.15">
      <c r="A11" s="98" t="s">
        <v>50</v>
      </c>
      <c r="B11" s="64" t="s">
        <v>51</v>
      </c>
      <c r="C11" s="63" t="s">
        <v>66</v>
      </c>
      <c r="D11" s="64" t="s">
        <v>58</v>
      </c>
      <c r="E11" s="65">
        <v>4500000</v>
      </c>
      <c r="F11" s="47">
        <v>0.33333333333333331</v>
      </c>
      <c r="G11" s="65">
        <f>ROUNDDOWN(E11/3000,0)</f>
        <v>1500</v>
      </c>
      <c r="H11" s="192" t="s">
        <v>77</v>
      </c>
      <c r="I11" s="193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79"/>
      <c r="I12" s="180"/>
    </row>
    <row r="13" spans="1:13" ht="30" customHeight="1" thickTop="1" thickBot="1" x14ac:dyDescent="0.2">
      <c r="A13" s="137" t="s">
        <v>68</v>
      </c>
      <c r="B13" s="138"/>
      <c r="C13" s="139"/>
      <c r="D13" s="43"/>
      <c r="E13" s="44">
        <f>SUM(E10:E12)</f>
        <v>6300000</v>
      </c>
      <c r="F13" s="45"/>
      <c r="G13" s="44">
        <f>SUM(G10:G12)</f>
        <v>2100</v>
      </c>
      <c r="H13" s="181"/>
      <c r="I13" s="168"/>
    </row>
    <row r="14" spans="1:13" ht="30" customHeight="1" x14ac:dyDescent="0.15">
      <c r="A14" s="105"/>
      <c r="B14" s="105"/>
      <c r="C14" s="105"/>
      <c r="D14" s="126"/>
      <c r="E14" s="73"/>
      <c r="F14" s="108"/>
      <c r="G14" s="73"/>
      <c r="H14" s="27"/>
      <c r="I14" s="27"/>
    </row>
    <row r="15" spans="1:13" ht="18.75" customHeight="1" x14ac:dyDescent="0.15">
      <c r="A15" t="s">
        <v>18</v>
      </c>
    </row>
    <row r="16" spans="1:13" ht="18.75" customHeight="1" x14ac:dyDescent="0.15">
      <c r="A16" t="s">
        <v>36</v>
      </c>
    </row>
    <row r="17" ht="18.75" customHeight="1" x14ac:dyDescent="0.15"/>
  </sheetData>
  <mergeCells count="14">
    <mergeCell ref="H13:I13"/>
    <mergeCell ref="A13:C13"/>
    <mergeCell ref="G8:G9"/>
    <mergeCell ref="F8:F9"/>
    <mergeCell ref="E8:E9"/>
    <mergeCell ref="B8:B9"/>
    <mergeCell ref="C8:C9"/>
    <mergeCell ref="D8:D9"/>
    <mergeCell ref="A2:I2"/>
    <mergeCell ref="H8:I9"/>
    <mergeCell ref="H10:I10"/>
    <mergeCell ref="H11:I11"/>
    <mergeCell ref="H12:I12"/>
    <mergeCell ref="A8:A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te-nishi</dc:creator>
  <cp:keywords/>
  <dc:description/>
  <cp:lastModifiedBy>松村聖美</cp:lastModifiedBy>
  <cp:revision/>
  <dcterms:created xsi:type="dcterms:W3CDTF">2006-01-20T15:08:25Z</dcterms:created>
  <dcterms:modified xsi:type="dcterms:W3CDTF">2025-03-31T01:21:16Z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2025-03-31T01:21:16Z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7973512e-bf7c-4674-9f18-ac2f93d6777c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