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landisk-c50374\小中高振興Ｇ\37_R7年度フォルダ\ほ_R7補助金\あ_ＩＣＴ教育設備整備推進事業費\01_事業募集\02_府→学校\HP用\"/>
    </mc:Choice>
  </mc:AlternateContent>
  <xr:revisionPtr revIDLastSave="0" documentId="13_ncr:1_{55F3604C-7FFE-454B-B624-597C40E1E150}" xr6:coauthVersionLast="47" xr6:coauthVersionMax="47" xr10:uidLastSave="{00000000-0000-0000-0000-000000000000}"/>
  <bookViews>
    <workbookView xWindow="-108" yWindow="-108" windowWidth="23256" windowHeight="14160" tabRatio="647" xr2:uid="{00000000-000D-0000-FFFF-FFFF00000000}"/>
  </bookViews>
  <sheets>
    <sheet name="様式１-１" sheetId="22" r:id="rId1"/>
    <sheet name="様式１-１ (記入例)" sheetId="25" r:id="rId2"/>
    <sheet name="様式１-２" sheetId="13" r:id="rId3"/>
    <sheet name="様式１-２ (記載例)" sheetId="24" r:id="rId4"/>
    <sheet name="様式２ー１ " sheetId="27" r:id="rId5"/>
    <sheet name="様式２ー２" sheetId="5" r:id="rId6"/>
    <sheet name="様式３－１" sheetId="28" r:id="rId7"/>
    <sheet name="様式３－２" sheetId="6" r:id="rId8"/>
    <sheet name="様式４（チェックシート）" sheetId="7" r:id="rId9"/>
    <sheet name="チェックリスト" sheetId="18" r:id="rId10"/>
    <sheet name="【都道府県用】別紙１貼り付け" sheetId="19" r:id="rId11"/>
    <sheet name="上限単価" sheetId="14" state="hidden" r:id="rId12"/>
  </sheets>
  <externalReferences>
    <externalReference r:id="rId13"/>
  </externalReferences>
  <definedNames>
    <definedName name="_xlnm.Print_Area" localSheetId="10">【都道府県用】別紙１貼り付け!$A$1:$G$4</definedName>
    <definedName name="_xlnm.Print_Area" localSheetId="9">チェックリスト!$B$1:$F$33</definedName>
    <definedName name="_xlnm.Print_Area" localSheetId="0">'様式１-１'!$A$1:$G$38</definedName>
    <definedName name="_xlnm.Print_Area" localSheetId="1">'様式１-１ (記入例)'!$A$1:$G$38</definedName>
    <definedName name="_xlnm.Print_Area" localSheetId="2">'様式１-２'!$A$1:$O$47</definedName>
    <definedName name="_xlnm.Print_Area" localSheetId="3">'様式１-２ (記載例)'!$A$1:$O$47</definedName>
    <definedName name="_xlnm.Print_Area" localSheetId="4">'様式２ー１ '!$A$1:$H$29</definedName>
    <definedName name="_xlnm.Print_Area" localSheetId="5">様式２ー２!$A$1:$H$29</definedName>
    <definedName name="_xlnm.Print_Area" localSheetId="6">'様式３－１'!$A$1:$G$26</definedName>
    <definedName name="_xlnm.Print_Area" localSheetId="7">'様式３－２'!$A$1:$G$26</definedName>
    <definedName name="_xlnm.Print_Area" localSheetId="8">'様式４（チェックシート）'!$A$1:$L$42</definedName>
    <definedName name="事業種">[1]様式1!#REF!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9" l="1"/>
  <c r="D8" i="19"/>
  <c r="F4" i="19" s="1"/>
  <c r="D12" i="19"/>
  <c r="G36" i="22"/>
  <c r="J36" i="25"/>
  <c r="I36" i="25"/>
  <c r="H36" i="25"/>
  <c r="G36" i="25" s="1"/>
  <c r="I3" i="22"/>
  <c r="J36" i="22"/>
  <c r="B6" i="28" l="1"/>
  <c r="O37" i="13"/>
  <c r="M28" i="24"/>
  <c r="D11" i="19"/>
  <c r="D13" i="19"/>
  <c r="G4" i="19" a="1"/>
  <c r="G4" i="19" s="1"/>
  <c r="D9" i="19"/>
  <c r="G34" i="25" l="1"/>
  <c r="G33" i="25"/>
  <c r="G32" i="25"/>
  <c r="G31" i="25"/>
  <c r="G30" i="25"/>
  <c r="G29" i="25"/>
  <c r="G28" i="25"/>
  <c r="G27" i="25"/>
  <c r="G26" i="25"/>
  <c r="G25" i="25"/>
  <c r="G24" i="25"/>
  <c r="G23" i="25"/>
  <c r="G22" i="25"/>
  <c r="G35" i="25" l="1"/>
  <c r="G37" i="25" s="1"/>
  <c r="A17" i="25"/>
  <c r="C17" i="25" l="1"/>
  <c r="G17" i="25" s="1"/>
  <c r="J9" i="13" l="1"/>
  <c r="J7" i="13"/>
  <c r="J8" i="13"/>
  <c r="J6" i="13"/>
  <c r="J5" i="13"/>
  <c r="B7" i="13"/>
  <c r="B8" i="13"/>
  <c r="B6" i="13"/>
  <c r="B5" i="13"/>
  <c r="I15" i="24"/>
  <c r="Q14" i="24"/>
  <c r="I14" i="24" s="1"/>
  <c r="J14" i="24" s="1"/>
  <c r="K14" i="24" s="1"/>
  <c r="L37" i="24"/>
  <c r="O37" i="24" s="1"/>
  <c r="Q36" i="24"/>
  <c r="N36" i="24"/>
  <c r="I36" i="24"/>
  <c r="J36" i="24" s="1"/>
  <c r="K36" i="24" s="1"/>
  <c r="M36" i="24" s="1"/>
  <c r="G36" i="24"/>
  <c r="Q35" i="24"/>
  <c r="I35" i="24"/>
  <c r="J35" i="24" s="1"/>
  <c r="K35" i="24" s="1"/>
  <c r="M35" i="24" s="1"/>
  <c r="G35" i="24"/>
  <c r="N35" i="24" s="1"/>
  <c r="Q34" i="24"/>
  <c r="I34" i="24"/>
  <c r="J34" i="24" s="1"/>
  <c r="K34" i="24" s="1"/>
  <c r="M34" i="24" s="1"/>
  <c r="G34" i="24"/>
  <c r="N34" i="24" s="1"/>
  <c r="Q33" i="24"/>
  <c r="I33" i="24" s="1"/>
  <c r="J33" i="24" s="1"/>
  <c r="K33" i="24" s="1"/>
  <c r="M33" i="24" s="1"/>
  <c r="G33" i="24"/>
  <c r="N33" i="24" s="1"/>
  <c r="Q32" i="24"/>
  <c r="N32" i="24"/>
  <c r="I32" i="24"/>
  <c r="J32" i="24" s="1"/>
  <c r="K32" i="24" s="1"/>
  <c r="M32" i="24" s="1"/>
  <c r="G32" i="24"/>
  <c r="Q31" i="24"/>
  <c r="I31" i="24"/>
  <c r="J31" i="24" s="1"/>
  <c r="K31" i="24" s="1"/>
  <c r="M31" i="24" s="1"/>
  <c r="G31" i="24"/>
  <c r="N31" i="24" s="1"/>
  <c r="Q30" i="24"/>
  <c r="I30" i="24"/>
  <c r="J30" i="24" s="1"/>
  <c r="K30" i="24" s="1"/>
  <c r="M30" i="24" s="1"/>
  <c r="G30" i="24"/>
  <c r="N30" i="24" s="1"/>
  <c r="Q29" i="24"/>
  <c r="I29" i="24" s="1"/>
  <c r="J29" i="24" s="1"/>
  <c r="K29" i="24" s="1"/>
  <c r="M29" i="24" s="1"/>
  <c r="G29" i="24"/>
  <c r="N29" i="24" s="1"/>
  <c r="Q28" i="24"/>
  <c r="I28" i="24" s="1"/>
  <c r="J28" i="24" s="1"/>
  <c r="K28" i="24" s="1"/>
  <c r="G28" i="24"/>
  <c r="N28" i="24" s="1"/>
  <c r="Q27" i="24"/>
  <c r="I27" i="24" s="1"/>
  <c r="J27" i="24" s="1"/>
  <c r="K27" i="24" s="1"/>
  <c r="M27" i="24" s="1"/>
  <c r="G27" i="24"/>
  <c r="N27" i="24" s="1"/>
  <c r="Q26" i="24"/>
  <c r="I26" i="24"/>
  <c r="J26" i="24" s="1"/>
  <c r="K26" i="24" s="1"/>
  <c r="M26" i="24" s="1"/>
  <c r="G26" i="24"/>
  <c r="N26" i="24" s="1"/>
  <c r="Q25" i="24"/>
  <c r="I25" i="24" s="1"/>
  <c r="J25" i="24" s="1"/>
  <c r="K25" i="24" s="1"/>
  <c r="M25" i="24" s="1"/>
  <c r="G25" i="24"/>
  <c r="N25" i="24" s="1"/>
  <c r="Q24" i="24"/>
  <c r="I24" i="24" s="1"/>
  <c r="J24" i="24" s="1"/>
  <c r="K24" i="24" s="1"/>
  <c r="M24" i="24" s="1"/>
  <c r="G24" i="24"/>
  <c r="N24" i="24" s="1"/>
  <c r="Q23" i="24"/>
  <c r="I23" i="24" s="1"/>
  <c r="J23" i="24" s="1"/>
  <c r="K23" i="24" s="1"/>
  <c r="M23" i="24" s="1"/>
  <c r="G23" i="24"/>
  <c r="N23" i="24" s="1"/>
  <c r="Q22" i="24"/>
  <c r="I22" i="24"/>
  <c r="J22" i="24" s="1"/>
  <c r="K22" i="24" s="1"/>
  <c r="M22" i="24" s="1"/>
  <c r="G22" i="24"/>
  <c r="N22" i="24" s="1"/>
  <c r="Q21" i="24"/>
  <c r="I21" i="24" s="1"/>
  <c r="J21" i="24" s="1"/>
  <c r="K21" i="24" s="1"/>
  <c r="M21" i="24" s="1"/>
  <c r="G21" i="24"/>
  <c r="N21" i="24" s="1"/>
  <c r="Q20" i="24"/>
  <c r="I20" i="24" s="1"/>
  <c r="J20" i="24" s="1"/>
  <c r="K20" i="24" s="1"/>
  <c r="M20" i="24" s="1"/>
  <c r="G20" i="24"/>
  <c r="N20" i="24" s="1"/>
  <c r="Q19" i="24"/>
  <c r="I19" i="24" s="1"/>
  <c r="J19" i="24" s="1"/>
  <c r="K19" i="24" s="1"/>
  <c r="M19" i="24" s="1"/>
  <c r="G19" i="24"/>
  <c r="N19" i="24" s="1"/>
  <c r="Q18" i="24"/>
  <c r="I18" i="24"/>
  <c r="J18" i="24" s="1"/>
  <c r="K18" i="24" s="1"/>
  <c r="M18" i="24" s="1"/>
  <c r="G18" i="24"/>
  <c r="N18" i="24" s="1"/>
  <c r="Q17" i="24"/>
  <c r="I17" i="24" s="1"/>
  <c r="J17" i="24" s="1"/>
  <c r="K17" i="24" s="1"/>
  <c r="M17" i="24" s="1"/>
  <c r="G17" i="24"/>
  <c r="N17" i="24" s="1"/>
  <c r="Q16" i="24"/>
  <c r="I16" i="24" s="1"/>
  <c r="J16" i="24" s="1"/>
  <c r="K16" i="24" s="1"/>
  <c r="M16" i="24" s="1"/>
  <c r="G16" i="24"/>
  <c r="N16" i="24" s="1"/>
  <c r="Q15" i="24"/>
  <c r="G15" i="24"/>
  <c r="N15" i="24" s="1"/>
  <c r="G14" i="24"/>
  <c r="J14" i="13"/>
  <c r="I14" i="13"/>
  <c r="G35" i="13"/>
  <c r="G36" i="13"/>
  <c r="G16" i="13"/>
  <c r="G17" i="13"/>
  <c r="G18" i="13"/>
  <c r="G19" i="13"/>
  <c r="G20" i="13"/>
  <c r="G21" i="13"/>
  <c r="G22" i="13"/>
  <c r="G23" i="13"/>
  <c r="G24" i="13"/>
  <c r="G25" i="13"/>
  <c r="G26" i="13"/>
  <c r="G27" i="13"/>
  <c r="G28" i="13"/>
  <c r="G29" i="13"/>
  <c r="G30" i="13"/>
  <c r="G31" i="13"/>
  <c r="G32" i="13"/>
  <c r="G33" i="13"/>
  <c r="G34" i="13"/>
  <c r="G15" i="13"/>
  <c r="G14" i="13"/>
  <c r="Q14" i="13"/>
  <c r="G22" i="22"/>
  <c r="I36" i="22"/>
  <c r="H36" i="22"/>
  <c r="G34" i="22"/>
  <c r="G33" i="22"/>
  <c r="G32" i="22"/>
  <c r="G31" i="22"/>
  <c r="G30" i="22"/>
  <c r="G29" i="22"/>
  <c r="G28" i="22"/>
  <c r="G27" i="22"/>
  <c r="G26" i="22"/>
  <c r="G25" i="22"/>
  <c r="G24" i="22"/>
  <c r="G23" i="22"/>
  <c r="B5" i="6" l="1"/>
  <c r="B5" i="28"/>
  <c r="G5" i="27"/>
  <c r="E5" i="28"/>
  <c r="J15" i="24"/>
  <c r="K15" i="24" s="1"/>
  <c r="M15" i="24" s="1"/>
  <c r="G37" i="24"/>
  <c r="M14" i="24"/>
  <c r="N14" i="24"/>
  <c r="N37" i="24" s="1"/>
  <c r="G35" i="22"/>
  <c r="D10" i="19" s="1"/>
  <c r="D4" i="19" s="1"/>
  <c r="G37" i="22" l="1"/>
  <c r="C17" i="22" s="1"/>
  <c r="A17" i="22"/>
  <c r="G17" i="22" s="1"/>
  <c r="M37" i="24"/>
  <c r="K37" i="24"/>
  <c r="E4" i="19" l="1"/>
  <c r="L37" i="13"/>
  <c r="Q33" i="13"/>
  <c r="Q15" i="13"/>
  <c r="Q16" i="13"/>
  <c r="Q17" i="13"/>
  <c r="Q18" i="13"/>
  <c r="Q19" i="13"/>
  <c r="Q20" i="13"/>
  <c r="Q21" i="13"/>
  <c r="Q22" i="13"/>
  <c r="Q23" i="13"/>
  <c r="Q24" i="13"/>
  <c r="Q25" i="13"/>
  <c r="Q26" i="13"/>
  <c r="Q27" i="13"/>
  <c r="Q28" i="13"/>
  <c r="Q29" i="13"/>
  <c r="Q30" i="13"/>
  <c r="Q31" i="13"/>
  <c r="Q32" i="13"/>
  <c r="Q34" i="13"/>
  <c r="Q35" i="13"/>
  <c r="Q36" i="13"/>
  <c r="E3" i="18"/>
  <c r="B6" i="6"/>
  <c r="E5" i="6"/>
  <c r="G5" i="5"/>
  <c r="K5" i="18"/>
  <c r="K4" i="7"/>
  <c r="C4" i="19"/>
  <c r="B4" i="19"/>
  <c r="A4" i="19"/>
  <c r="N17" i="13" l="1"/>
  <c r="N14" i="13"/>
  <c r="C6" i="14"/>
  <c r="C4" i="14"/>
  <c r="C3" i="14"/>
  <c r="C2" i="14"/>
  <c r="K14" i="13" s="1"/>
  <c r="M14" i="13" s="1"/>
  <c r="I21" i="13"/>
  <c r="N36" i="13"/>
  <c r="N35" i="13"/>
  <c r="N34" i="13"/>
  <c r="N33" i="13"/>
  <c r="N32" i="13"/>
  <c r="N31" i="13"/>
  <c r="N30" i="13"/>
  <c r="N29" i="13"/>
  <c r="N28" i="13"/>
  <c r="N27" i="13"/>
  <c r="N26" i="13"/>
  <c r="N25" i="13"/>
  <c r="N24" i="13"/>
  <c r="N23" i="13"/>
  <c r="N22" i="13"/>
  <c r="N21" i="13"/>
  <c r="N20" i="13"/>
  <c r="N19" i="13"/>
  <c r="N18" i="13"/>
  <c r="N16" i="13"/>
  <c r="N15" i="13"/>
  <c r="I27" i="13" l="1"/>
  <c r="J27" i="13" s="1"/>
  <c r="K27" i="13" s="1"/>
  <c r="M27" i="13" s="1"/>
  <c r="J21" i="13"/>
  <c r="K21" i="13" s="1"/>
  <c r="M21" i="13" s="1"/>
  <c r="I24" i="13"/>
  <c r="J24" i="13" s="1"/>
  <c r="K24" i="13" s="1"/>
  <c r="M24" i="13" s="1"/>
  <c r="I29" i="13"/>
  <c r="J29" i="13" s="1"/>
  <c r="K29" i="13" s="1"/>
  <c r="M29" i="13" s="1"/>
  <c r="I33" i="13"/>
  <c r="J33" i="13" s="1"/>
  <c r="K33" i="13" s="1"/>
  <c r="M33" i="13" s="1"/>
  <c r="I34" i="13"/>
  <c r="J34" i="13" s="1"/>
  <c r="K34" i="13" s="1"/>
  <c r="M34" i="13" s="1"/>
  <c r="I30" i="13"/>
  <c r="J30" i="13" s="1"/>
  <c r="K30" i="13" s="1"/>
  <c r="M30" i="13" s="1"/>
  <c r="I35" i="13"/>
  <c r="J35" i="13" s="1"/>
  <c r="K35" i="13" s="1"/>
  <c r="M35" i="13" s="1"/>
  <c r="I19" i="13"/>
  <c r="J19" i="13" s="1"/>
  <c r="K19" i="13" s="1"/>
  <c r="M19" i="13" s="1"/>
  <c r="I25" i="13"/>
  <c r="J25" i="13" s="1"/>
  <c r="K25" i="13" s="1"/>
  <c r="M25" i="13" s="1"/>
  <c r="I15" i="13"/>
  <c r="J15" i="13" s="1"/>
  <c r="K15" i="13" s="1"/>
  <c r="I31" i="13"/>
  <c r="J31" i="13" s="1"/>
  <c r="K31" i="13" s="1"/>
  <c r="M31" i="13" s="1"/>
  <c r="I18" i="13"/>
  <c r="J18" i="13" s="1"/>
  <c r="K18" i="13" s="1"/>
  <c r="M18" i="13" s="1"/>
  <c r="I22" i="13"/>
  <c r="J22" i="13" s="1"/>
  <c r="K22" i="13" s="1"/>
  <c r="M22" i="13" s="1"/>
  <c r="I17" i="13"/>
  <c r="J17" i="13" s="1"/>
  <c r="K17" i="13" s="1"/>
  <c r="M17" i="13" s="1"/>
  <c r="I16" i="13"/>
  <c r="I20" i="13"/>
  <c r="J20" i="13" s="1"/>
  <c r="K20" i="13" s="1"/>
  <c r="M20" i="13" s="1"/>
  <c r="I23" i="13"/>
  <c r="J23" i="13" s="1"/>
  <c r="K23" i="13" s="1"/>
  <c r="M23" i="13" s="1"/>
  <c r="I28" i="13"/>
  <c r="J28" i="13" s="1"/>
  <c r="K28" i="13" s="1"/>
  <c r="M28" i="13" s="1"/>
  <c r="I32" i="13"/>
  <c r="J32" i="13" s="1"/>
  <c r="K32" i="13" s="1"/>
  <c r="M32" i="13" s="1"/>
  <c r="I36" i="13"/>
  <c r="J36" i="13" s="1"/>
  <c r="K36" i="13" s="1"/>
  <c r="M36" i="13" s="1"/>
  <c r="I26" i="13"/>
  <c r="J26" i="13" s="1"/>
  <c r="K26" i="13" s="1"/>
  <c r="M26" i="13" s="1"/>
  <c r="G37" i="13"/>
  <c r="N37" i="13"/>
  <c r="M15" i="13" l="1"/>
  <c r="J16" i="13"/>
  <c r="K16" i="13" s="1"/>
  <c r="K37" i="13" s="1"/>
  <c r="M16" i="13" l="1"/>
  <c r="M3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山本ちなみ</author>
  </authors>
  <commentList>
    <comment ref="C23" authorId="0" shapeId="0" xr:uid="{8B1B4B30-581D-436D-8235-40DA3FE26C62}">
      <text>
        <r>
          <rPr>
            <sz val="11"/>
            <color indexed="81"/>
            <rFont val="MS P ゴシック"/>
            <family val="3"/>
            <charset val="128"/>
          </rPr>
          <t>予備機は、義務教育段階の学校種のみ補助対象。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s>
  <commentList>
    <comment ref="A12" authorId="0" shapeId="0" xr:uid="{0CE445CF-D824-4785-844F-CBF6EF8D9E04}">
      <text>
        <r>
          <rPr>
            <b/>
            <sz val="9"/>
            <color indexed="81"/>
            <rFont val="MS P ゴシック"/>
            <family val="3"/>
            <charset val="128"/>
          </rPr>
          <t>見積書の機器名と一致させてください。
原則、対象外機器も含めて、見積書通りの順番で記載してください。</t>
        </r>
      </text>
    </comment>
    <comment ref="B12" authorId="0" shapeId="0" xr:uid="{45423A35-A049-4763-A984-F57125F9ABAF}">
      <text>
        <r>
          <rPr>
            <b/>
            <sz val="9"/>
            <color indexed="81"/>
            <rFont val="MS P ゴシック"/>
            <family val="3"/>
            <charset val="128"/>
          </rPr>
          <t>どのような機器か分かるよう、使用目的など簡潔に記載してください。</t>
        </r>
      </text>
    </comment>
    <comment ref="C12" authorId="0" shapeId="0" xr:uid="{2DA1B8EA-7BDB-487E-87D2-496D09607C52}">
      <text>
        <r>
          <rPr>
            <b/>
            <sz val="9"/>
            <color indexed="81"/>
            <rFont val="MS P ゴシック"/>
            <family val="3"/>
            <charset val="128"/>
          </rPr>
          <t>使用場所をプルダウンから選択してください。</t>
        </r>
      </text>
    </comment>
    <comment ref="D12" authorId="0" shapeId="0" xr:uid="{CCC8C85F-F2B3-48D5-AE49-D9AC0A9430EC}">
      <text>
        <r>
          <rPr>
            <b/>
            <sz val="9"/>
            <color indexed="81"/>
            <rFont val="MS P ゴシック"/>
            <family val="3"/>
            <charset val="128"/>
          </rPr>
          <t>機器の区分をプルダウンから選択してください。</t>
        </r>
      </text>
    </comment>
    <comment ref="E12" authorId="0" shapeId="0" xr:uid="{AEBF611E-CEB2-4FBB-9205-7E9EFF0B8C62}">
      <text>
        <r>
          <rPr>
            <b/>
            <sz val="9"/>
            <color indexed="81"/>
            <rFont val="MS P ゴシック"/>
            <family val="3"/>
            <charset val="128"/>
          </rPr>
          <t>数量、単価については見積書と一致させてください。</t>
        </r>
      </text>
    </comment>
    <comment ref="G12" authorId="0" shapeId="0" xr:uid="{3F80A6CD-3170-43AC-9B42-34E511BCEA2E}">
      <text>
        <r>
          <rPr>
            <b/>
            <sz val="9"/>
            <color indexed="81"/>
            <rFont val="MS P ゴシック"/>
            <family val="3"/>
            <charset val="128"/>
          </rPr>
          <t>色付きのセルは自動計算としていますので変更しないようにしてください。
（この列の場合、数量×単価 です）</t>
        </r>
      </text>
    </comment>
    <comment ref="O12" authorId="1" shapeId="0" xr:uid="{72534ED3-0051-488B-9D92-EF1381686476}">
      <text>
        <r>
          <rPr>
            <b/>
            <sz val="9"/>
            <color indexed="81"/>
            <rFont val="ＭＳ Ｐゴシック"/>
            <family val="3"/>
            <charset val="128"/>
          </rPr>
          <t>補助申請予定額のみ千円単位です。（単位未満切り捨て）
補助対象経費の１/２が自動計算で入力されます。</t>
        </r>
      </text>
    </comment>
    <comment ref="L13" authorId="0" shapeId="0" xr:uid="{6458B6A9-6B67-49FB-9BA3-F6758E2D18D0}">
      <text>
        <r>
          <rPr>
            <b/>
            <sz val="9"/>
            <color indexed="81"/>
            <rFont val="MS P ゴシック"/>
            <family val="3"/>
            <charset val="128"/>
          </rPr>
          <t xml:space="preserve">補助事業経費のうち、補助対象経費を記載してください。
</t>
        </r>
        <r>
          <rPr>
            <sz val="9"/>
            <color indexed="81"/>
            <rFont val="MS P ゴシック"/>
            <family val="3"/>
            <charset val="128"/>
          </rPr>
          <t>例）記載の例：タブレット45台のうち5台は予備（対象外）の場合
　　補助対象となる40台分の金額を記載してください。</t>
        </r>
      </text>
    </comment>
    <comment ref="Q14" authorId="0" shapeId="0" xr:uid="{618CE827-DE36-464A-A523-1F432A34B21B}">
      <text>
        <r>
          <rPr>
            <b/>
            <sz val="9"/>
            <color indexed="81"/>
            <rFont val="MS P ゴシック"/>
            <family val="3"/>
            <charset val="128"/>
          </rPr>
          <t>この列は消さないでください。</t>
        </r>
        <r>
          <rPr>
            <sz val="9"/>
            <color indexed="81"/>
            <rFont val="MS P ゴシック"/>
            <family val="3"/>
            <charset val="128"/>
          </rPr>
          <t xml:space="preserve">
</t>
        </r>
      </text>
    </comment>
    <comment ref="L28" authorId="0" shapeId="0" xr:uid="{BDE6331E-32F6-4BDE-84E1-CD47D2DA607F}">
      <text>
        <r>
          <rPr>
            <b/>
            <sz val="9"/>
            <color indexed="81"/>
            <rFont val="MS P ゴシック"/>
            <family val="3"/>
            <charset val="128"/>
          </rPr>
          <t>補助対象経費にかかる消費税額を記載願います。</t>
        </r>
      </text>
    </comment>
    <comment ref="M28" authorId="0" shapeId="0" xr:uid="{27F98A64-55EB-4C0E-AEB2-B89F12360BB3}">
      <text>
        <r>
          <rPr>
            <b/>
            <sz val="9"/>
            <color indexed="81"/>
            <rFont val="MS P ゴシック"/>
            <family val="3"/>
            <charset val="128"/>
          </rPr>
          <t>自動計算です。
なお、消費税額については、上限単価を超えた部分も含めて計算されるため、各機器の「補助対象外経費」の合計と、消費税額の「補助対象外経費」は計算が合わない形になっています。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<sst xmlns="http://schemas.openxmlformats.org/spreadsheetml/2006/main" count="417" uniqueCount="222">
  <si>
    <t>学校名</t>
    <rPh sb="0" eb="3">
      <t>ガッコウメイ</t>
    </rPh>
    <phoneticPr fontId="5"/>
  </si>
  <si>
    <t>学校法人名</t>
    <rPh sb="0" eb="2">
      <t>ガッコウ</t>
    </rPh>
    <rPh sb="2" eb="4">
      <t>ホウジン</t>
    </rPh>
    <rPh sb="4" eb="5">
      <t>メイ</t>
    </rPh>
    <phoneticPr fontId="5"/>
  </si>
  <si>
    <t>学　 校　 名</t>
    <rPh sb="0" eb="1">
      <t>ガク</t>
    </rPh>
    <rPh sb="3" eb="4">
      <t>コウ</t>
    </rPh>
    <rPh sb="6" eb="7">
      <t>メイ</t>
    </rPh>
    <phoneticPr fontId="5"/>
  </si>
  <si>
    <t>学校所在地</t>
    <rPh sb="0" eb="1">
      <t>ガク</t>
    </rPh>
    <rPh sb="1" eb="2">
      <t>コウ</t>
    </rPh>
    <rPh sb="2" eb="3">
      <t>ショ</t>
    </rPh>
    <rPh sb="3" eb="4">
      <t>ザイ</t>
    </rPh>
    <rPh sb="4" eb="5">
      <t>チ</t>
    </rPh>
    <phoneticPr fontId="5"/>
  </si>
  <si>
    <t>理 事 長 名</t>
    <rPh sb="0" eb="1">
      <t>リ</t>
    </rPh>
    <rPh sb="2" eb="3">
      <t>コト</t>
    </rPh>
    <rPh sb="4" eb="5">
      <t>チョウ</t>
    </rPh>
    <rPh sb="6" eb="7">
      <t>メイ</t>
    </rPh>
    <phoneticPr fontId="5"/>
  </si>
  <si>
    <t>学 校 長 名</t>
    <rPh sb="0" eb="1">
      <t>ガク</t>
    </rPh>
    <rPh sb="2" eb="3">
      <t>コウ</t>
    </rPh>
    <rPh sb="4" eb="5">
      <t>チョウ</t>
    </rPh>
    <rPh sb="6" eb="7">
      <t>メイ</t>
    </rPh>
    <phoneticPr fontId="5"/>
  </si>
  <si>
    <t>管理責任者
所属・職・氏名</t>
    <rPh sb="0" eb="2">
      <t>カンリ</t>
    </rPh>
    <rPh sb="2" eb="4">
      <t>セキニン</t>
    </rPh>
    <rPh sb="4" eb="5">
      <t>シャ</t>
    </rPh>
    <rPh sb="6" eb="8">
      <t>ショゾク</t>
    </rPh>
    <rPh sb="9" eb="10">
      <t>ショク</t>
    </rPh>
    <rPh sb="11" eb="13">
      <t>シメイ</t>
    </rPh>
    <phoneticPr fontId="5"/>
  </si>
  <si>
    <t>数量</t>
    <rPh sb="0" eb="2">
      <t>スウリョウ</t>
    </rPh>
    <phoneticPr fontId="5"/>
  </si>
  <si>
    <t>単価
（円）</t>
    <rPh sb="0" eb="2">
      <t>タンカ</t>
    </rPh>
    <rPh sb="4" eb="5">
      <t>エン</t>
    </rPh>
    <phoneticPr fontId="5"/>
  </si>
  <si>
    <t>補助申請
予定額
（千円）</t>
    <rPh sb="0" eb="2">
      <t>ホジョ</t>
    </rPh>
    <rPh sb="2" eb="4">
      <t>シンセイ</t>
    </rPh>
    <rPh sb="5" eb="7">
      <t>ヨテイ</t>
    </rPh>
    <rPh sb="7" eb="8">
      <t>ガク</t>
    </rPh>
    <rPh sb="10" eb="12">
      <t>センエン</t>
    </rPh>
    <phoneticPr fontId="5"/>
  </si>
  <si>
    <t>合　　　　　　計</t>
    <rPh sb="0" eb="1">
      <t>ゴウ</t>
    </rPh>
    <rPh sb="7" eb="8">
      <t>ケイ</t>
    </rPh>
    <phoneticPr fontId="5"/>
  </si>
  <si>
    <t>（事業の内容）</t>
    <rPh sb="1" eb="3">
      <t>ジギョウ</t>
    </rPh>
    <rPh sb="4" eb="6">
      <t>ナイヨウ</t>
    </rPh>
    <phoneticPr fontId="5"/>
  </si>
  <si>
    <t>採択業者</t>
    <rPh sb="0" eb="2">
      <t>サイタク</t>
    </rPh>
    <rPh sb="2" eb="4">
      <t>ギョウシャ</t>
    </rPh>
    <phoneticPr fontId="5"/>
  </si>
  <si>
    <t>会社名：</t>
    <rPh sb="0" eb="2">
      <t>カイシャ</t>
    </rPh>
    <rPh sb="2" eb="3">
      <t>メイ</t>
    </rPh>
    <phoneticPr fontId="5"/>
  </si>
  <si>
    <t>見積金額：</t>
    <rPh sb="0" eb="2">
      <t>ミツモリ</t>
    </rPh>
    <rPh sb="2" eb="4">
      <t>キンガク</t>
    </rPh>
    <phoneticPr fontId="5"/>
  </si>
  <si>
    <t>円</t>
    <rPh sb="0" eb="1">
      <t>エン</t>
    </rPh>
    <phoneticPr fontId="5"/>
  </si>
  <si>
    <t>不採択業者１</t>
    <rPh sb="0" eb="1">
      <t>フ</t>
    </rPh>
    <rPh sb="1" eb="3">
      <t>サイタク</t>
    </rPh>
    <rPh sb="3" eb="5">
      <t>ギョウシャ</t>
    </rPh>
    <phoneticPr fontId="5"/>
  </si>
  <si>
    <t>不採択業者２</t>
    <rPh sb="0" eb="1">
      <t>フ</t>
    </rPh>
    <rPh sb="1" eb="3">
      <t>サイタク</t>
    </rPh>
    <rPh sb="3" eb="5">
      <t>ギョウシャ</t>
    </rPh>
    <phoneticPr fontId="5"/>
  </si>
  <si>
    <t>様式４</t>
    <rPh sb="0" eb="2">
      <t>ヨウシキ</t>
    </rPh>
    <phoneticPr fontId="5"/>
  </si>
  <si>
    <t>学校名</t>
    <rPh sb="0" eb="2">
      <t>ガッコウ</t>
    </rPh>
    <rPh sb="2" eb="3">
      <t>メイ</t>
    </rPh>
    <phoneticPr fontId="5"/>
  </si>
  <si>
    <t>↓該当の有無を記載すること</t>
    <rPh sb="1" eb="3">
      <t>ガイトウ</t>
    </rPh>
    <rPh sb="4" eb="6">
      <t>ウム</t>
    </rPh>
    <rPh sb="7" eb="9">
      <t>キサイ</t>
    </rPh>
    <phoneticPr fontId="5"/>
  </si>
  <si>
    <t>ＩＣＴ教育設備を活用した事業の内容</t>
    <rPh sb="3" eb="5">
      <t>キョウイク</t>
    </rPh>
    <rPh sb="5" eb="7">
      <t>セツビ</t>
    </rPh>
    <rPh sb="8" eb="10">
      <t>カツヨウ</t>
    </rPh>
    <rPh sb="12" eb="14">
      <t>ジギョウ</t>
    </rPh>
    <rPh sb="15" eb="17">
      <t>ナイヨウ</t>
    </rPh>
    <phoneticPr fontId="5"/>
  </si>
  <si>
    <t>機器の説明</t>
    <rPh sb="0" eb="2">
      <t>キキ</t>
    </rPh>
    <rPh sb="3" eb="5">
      <t>セツメイ</t>
    </rPh>
    <phoneticPr fontId="4"/>
  </si>
  <si>
    <t>***************</t>
  </si>
  <si>
    <t>機器名
（見積書と一致）</t>
    <rPh sb="0" eb="2">
      <t>キキ</t>
    </rPh>
    <rPh sb="2" eb="3">
      <t>メイ</t>
    </rPh>
    <rPh sb="5" eb="8">
      <t>ミツモリショ</t>
    </rPh>
    <rPh sb="9" eb="11">
      <t>イッチ</t>
    </rPh>
    <phoneticPr fontId="5"/>
  </si>
  <si>
    <t>法人本部所在地</t>
    <rPh sb="0" eb="2">
      <t>ホウジン</t>
    </rPh>
    <rPh sb="2" eb="4">
      <t>ホンブ</t>
    </rPh>
    <rPh sb="4" eb="7">
      <t>ショザイチ</t>
    </rPh>
    <phoneticPr fontId="5"/>
  </si>
  <si>
    <t>補助単価
（円）</t>
    <rPh sb="0" eb="2">
      <t>ホジョ</t>
    </rPh>
    <rPh sb="2" eb="4">
      <t>タンカ</t>
    </rPh>
    <rPh sb="6" eb="7">
      <t>エン</t>
    </rPh>
    <phoneticPr fontId="5"/>
  </si>
  <si>
    <t>見積金額
（円）</t>
    <rPh sb="0" eb="2">
      <t>ミツモリ</t>
    </rPh>
    <rPh sb="2" eb="4">
      <t>キンガク</t>
    </rPh>
    <rPh sb="6" eb="7">
      <t>エン</t>
    </rPh>
    <phoneticPr fontId="5"/>
  </si>
  <si>
    <t>補助事業経費
（円）</t>
    <rPh sb="0" eb="2">
      <t>ホジョ</t>
    </rPh>
    <rPh sb="2" eb="4">
      <t>ジギョウ</t>
    </rPh>
    <rPh sb="4" eb="6">
      <t>ケイヒ</t>
    </rPh>
    <rPh sb="8" eb="9">
      <t>エン</t>
    </rPh>
    <phoneticPr fontId="5"/>
  </si>
  <si>
    <t>使用場所</t>
    <rPh sb="0" eb="2">
      <t>シヨウ</t>
    </rPh>
    <rPh sb="2" eb="4">
      <t>バショ</t>
    </rPh>
    <phoneticPr fontId="5"/>
  </si>
  <si>
    <t>一体型電子黒板</t>
    <rPh sb="0" eb="2">
      <t>イッタイ</t>
    </rPh>
    <rPh sb="2" eb="3">
      <t>ガタ</t>
    </rPh>
    <rPh sb="3" eb="5">
      <t>デンシ</t>
    </rPh>
    <rPh sb="5" eb="7">
      <t>コクバン</t>
    </rPh>
    <phoneticPr fontId="4"/>
  </si>
  <si>
    <t>書画カメラ</t>
    <rPh sb="0" eb="2">
      <t>ショガ</t>
    </rPh>
    <phoneticPr fontId="4"/>
  </si>
  <si>
    <t>普通教室</t>
    <rPh sb="0" eb="2">
      <t>フツウ</t>
    </rPh>
    <rPh sb="2" eb="4">
      <t>キョウシツ</t>
    </rPh>
    <phoneticPr fontId="4"/>
  </si>
  <si>
    <t>特別教室等</t>
    <rPh sb="0" eb="2">
      <t>トクベツ</t>
    </rPh>
    <rPh sb="2" eb="4">
      <t>キョウシツ</t>
    </rPh>
    <rPh sb="4" eb="5">
      <t>トウ</t>
    </rPh>
    <phoneticPr fontId="4"/>
  </si>
  <si>
    <t>機器の区分</t>
    <rPh sb="0" eb="2">
      <t>キキ</t>
    </rPh>
    <rPh sb="3" eb="5">
      <t>クブン</t>
    </rPh>
    <phoneticPr fontId="5"/>
  </si>
  <si>
    <t>プロジェクタ</t>
  </si>
  <si>
    <t>プロジェクタ</t>
    <phoneticPr fontId="4"/>
  </si>
  <si>
    <t>上記機器に係る消費税</t>
    <rPh sb="0" eb="2">
      <t>ジョウキ</t>
    </rPh>
    <rPh sb="2" eb="4">
      <t>キキ</t>
    </rPh>
    <rPh sb="5" eb="6">
      <t>カカ</t>
    </rPh>
    <rPh sb="7" eb="10">
      <t>ショウヒゼイ</t>
    </rPh>
    <phoneticPr fontId="4"/>
  </si>
  <si>
    <t>消費税</t>
    <rPh sb="0" eb="3">
      <t>ショウヒゼイ</t>
    </rPh>
    <phoneticPr fontId="4"/>
  </si>
  <si>
    <t>特別教室等</t>
  </si>
  <si>
    <t>普通教室</t>
  </si>
  <si>
    <t>その他</t>
  </si>
  <si>
    <t>私立高等学校等ＩＣＴ教育設備整備推進事業費に係る確認事項</t>
    <rPh sb="0" eb="2">
      <t>シリツ</t>
    </rPh>
    <rPh sb="2" eb="4">
      <t>コウトウ</t>
    </rPh>
    <rPh sb="4" eb="6">
      <t>ガッコウ</t>
    </rPh>
    <rPh sb="6" eb="7">
      <t>トウ</t>
    </rPh>
    <rPh sb="10" eb="12">
      <t>キョウイク</t>
    </rPh>
    <rPh sb="12" eb="14">
      <t>セツビ</t>
    </rPh>
    <rPh sb="14" eb="16">
      <t>セイビ</t>
    </rPh>
    <rPh sb="16" eb="18">
      <t>スイシン</t>
    </rPh>
    <rPh sb="18" eb="20">
      <t>ジギョウ</t>
    </rPh>
    <rPh sb="20" eb="21">
      <t>ヒ</t>
    </rPh>
    <rPh sb="22" eb="23">
      <t>カカ</t>
    </rPh>
    <rPh sb="24" eb="26">
      <t>カクニン</t>
    </rPh>
    <rPh sb="26" eb="28">
      <t>ジコウ</t>
    </rPh>
    <phoneticPr fontId="5"/>
  </si>
  <si>
    <t>うち補助対象経費</t>
    <rPh sb="2" eb="4">
      <t>ホジョ</t>
    </rPh>
    <rPh sb="4" eb="6">
      <t>タイショウ</t>
    </rPh>
    <rPh sb="6" eb="8">
      <t>ケイヒ</t>
    </rPh>
    <phoneticPr fontId="4"/>
  </si>
  <si>
    <t>うち補助対象外経費</t>
    <rPh sb="2" eb="4">
      <t>ホジョ</t>
    </rPh>
    <rPh sb="4" eb="6">
      <t>タイショウ</t>
    </rPh>
    <rPh sb="6" eb="7">
      <t>ガイ</t>
    </rPh>
    <rPh sb="7" eb="9">
      <t>ケイヒ</t>
    </rPh>
    <phoneticPr fontId="4"/>
  </si>
  <si>
    <t>全体の補助対象外経費
（円）</t>
    <rPh sb="0" eb="2">
      <t>ゼンタイ</t>
    </rPh>
    <rPh sb="3" eb="5">
      <t>ホジョ</t>
    </rPh>
    <rPh sb="5" eb="8">
      <t>タイショウガイ</t>
    </rPh>
    <rPh sb="8" eb="10">
      <t>ケイヒ</t>
    </rPh>
    <rPh sb="12" eb="13">
      <t>エン</t>
    </rPh>
    <phoneticPr fontId="4"/>
  </si>
  <si>
    <t>　</t>
  </si>
  <si>
    <t>学校のICT化状況</t>
    <rPh sb="0" eb="2">
      <t>ガッコウ</t>
    </rPh>
    <rPh sb="6" eb="7">
      <t>カ</t>
    </rPh>
    <rPh sb="7" eb="9">
      <t>ジョウキョウ</t>
    </rPh>
    <phoneticPr fontId="4"/>
  </si>
  <si>
    <t>（期待される教育効果等）</t>
    <rPh sb="1" eb="3">
      <t>キタイ</t>
    </rPh>
    <rPh sb="6" eb="8">
      <t>キョウイク</t>
    </rPh>
    <rPh sb="8" eb="10">
      <t>コウカ</t>
    </rPh>
    <rPh sb="10" eb="11">
      <t>トウ</t>
    </rPh>
    <phoneticPr fontId="5"/>
  </si>
  <si>
    <t>学校名：</t>
    <phoneticPr fontId="4"/>
  </si>
  <si>
    <t>②　他の国庫補助を受けている事業（予定を含む。）</t>
    <phoneticPr fontId="4"/>
  </si>
  <si>
    <t>①  完成年度を超えていない私立学校</t>
    <phoneticPr fontId="5"/>
  </si>
  <si>
    <r>
      <t>④　ＩＣＴ</t>
    </r>
    <r>
      <rPr>
        <sz val="11"/>
        <color theme="1"/>
        <rFont val="游ゴシック"/>
        <family val="2"/>
        <charset val="128"/>
        <scheme val="minor"/>
      </rPr>
      <t>関連機器</t>
    </r>
    <r>
      <rPr>
        <sz val="11"/>
        <rFont val="ＭＳ Ｐゴシック"/>
        <family val="3"/>
        <charset val="128"/>
      </rPr>
      <t>の購入を伴わない事業</t>
    </r>
    <phoneticPr fontId="5"/>
  </si>
  <si>
    <t>・校内ＬＡＮ及び室内ＬＡＮの整備</t>
    <rPh sb="6" eb="7">
      <t>オヨ</t>
    </rPh>
    <rPh sb="8" eb="10">
      <t>シツナイ</t>
    </rPh>
    <phoneticPr fontId="5"/>
  </si>
  <si>
    <t>・教室の改造工事（穴開け，壁の除去等），床上げ工事</t>
  </si>
  <si>
    <t>・附帯工事に必要となる取付金具の類（天吊り金具，壁掛け金具等）</t>
    <rPh sb="1" eb="3">
      <t>フタイ</t>
    </rPh>
    <rPh sb="3" eb="5">
      <t>コウジ</t>
    </rPh>
    <rPh sb="6" eb="8">
      <t>ヒツヨウ</t>
    </rPh>
    <rPh sb="11" eb="13">
      <t>トリツケ</t>
    </rPh>
    <rPh sb="13" eb="15">
      <t>カナグ</t>
    </rPh>
    <rPh sb="16" eb="17">
      <t>タグイ</t>
    </rPh>
    <rPh sb="18" eb="20">
      <t>テンツ</t>
    </rPh>
    <rPh sb="21" eb="23">
      <t>カナグ</t>
    </rPh>
    <rPh sb="24" eb="26">
      <t>カベカ</t>
    </rPh>
    <rPh sb="27" eb="29">
      <t>カナグ</t>
    </rPh>
    <rPh sb="29" eb="30">
      <t>トウ</t>
    </rPh>
    <phoneticPr fontId="4"/>
  </si>
  <si>
    <t>・電源を確保するための電源工事</t>
  </si>
  <si>
    <t>・電話工事，インターネット接続経費</t>
  </si>
  <si>
    <t>・既存の機器の撤去，処理費用</t>
  </si>
  <si>
    <t>・購入したシステム・ソフトウェアに係る研修費用，操作のための講習会費</t>
  </si>
  <si>
    <t>・完成図書作成費等</t>
  </si>
  <si>
    <t>・コンピュータ本体の台数（既存のものも含む。）を上回るもの（ライセンス契約を含む。）</t>
  </si>
  <si>
    <t>・複数年の更新料等を含めて契約をしているものについて，補助対象年度の翌年度以降の分</t>
  </si>
  <si>
    <t>・ソフトウェアに関する書籍及びマニュアル（「標準添付品セット」「ドックパック」等を含む。）</t>
    <rPh sb="22" eb="24">
      <t>ヒョウジュン</t>
    </rPh>
    <rPh sb="24" eb="26">
      <t>テンプ</t>
    </rPh>
    <rPh sb="26" eb="27">
      <t>ヒン</t>
    </rPh>
    <phoneticPr fontId="4"/>
  </si>
  <si>
    <t>・独自に開発したソフトウェア</t>
  </si>
  <si>
    <t>・図書館に配置し，図書館事務（蔵書整理，貸出し・返却手続等）に用いる機器等</t>
  </si>
  <si>
    <t>・進路指導室に配置する機器等</t>
  </si>
  <si>
    <t>　（図書館で実施する授業の中で使用するものを除く。）</t>
    <rPh sb="2" eb="5">
      <t>トショカン</t>
    </rPh>
    <rPh sb="6" eb="8">
      <t>ジッシ</t>
    </rPh>
    <rPh sb="10" eb="12">
      <t>ジュギョウ</t>
    </rPh>
    <rPh sb="13" eb="14">
      <t>ナカ</t>
    </rPh>
    <rPh sb="15" eb="17">
      <t>シヨウ</t>
    </rPh>
    <phoneticPr fontId="4"/>
  </si>
  <si>
    <t>学校名：</t>
    <rPh sb="0" eb="3">
      <t>ガッコウメイ</t>
    </rPh>
    <phoneticPr fontId="4"/>
  </si>
  <si>
    <t>チェック</t>
    <phoneticPr fontId="4"/>
  </si>
  <si>
    <t>修正</t>
    <rPh sb="0" eb="2">
      <t>シュウセイ</t>
    </rPh>
    <phoneticPr fontId="4"/>
  </si>
  <si>
    <t>別紙1</t>
    <rPh sb="0" eb="2">
      <t>ベッシ</t>
    </rPh>
    <phoneticPr fontId="4"/>
  </si>
  <si>
    <t>補助対象外物品にかかる作業費が申請されていないか。</t>
    <rPh sb="0" eb="2">
      <t>ホジョ</t>
    </rPh>
    <rPh sb="2" eb="5">
      <t>タイショウガイ</t>
    </rPh>
    <rPh sb="5" eb="7">
      <t>ブッピン</t>
    </rPh>
    <rPh sb="11" eb="13">
      <t>サギョウ</t>
    </rPh>
    <rPh sb="13" eb="14">
      <t>ヒ</t>
    </rPh>
    <rPh sb="15" eb="17">
      <t>シンセイ</t>
    </rPh>
    <phoneticPr fontId="4"/>
  </si>
  <si>
    <t>学校のICT化の状況について選択されているか。</t>
    <rPh sb="0" eb="2">
      <t>ガッコウ</t>
    </rPh>
    <rPh sb="6" eb="7">
      <t>カ</t>
    </rPh>
    <rPh sb="8" eb="10">
      <t>ジョウキョウ</t>
    </rPh>
    <rPh sb="14" eb="16">
      <t>センタク</t>
    </rPh>
    <phoneticPr fontId="4"/>
  </si>
  <si>
    <t>金額について別紙１と合致しているか。</t>
    <rPh sb="0" eb="2">
      <t>キンガク</t>
    </rPh>
    <rPh sb="6" eb="8">
      <t>ベッシ</t>
    </rPh>
    <rPh sb="10" eb="12">
      <t>ガッチ</t>
    </rPh>
    <phoneticPr fontId="4"/>
  </si>
  <si>
    <t>消費税について計算が合っているか。</t>
    <rPh sb="0" eb="3">
      <t>ショウヒゼイ</t>
    </rPh>
    <rPh sb="7" eb="9">
      <t>ケイサン</t>
    </rPh>
    <rPh sb="10" eb="11">
      <t>ア</t>
    </rPh>
    <phoneticPr fontId="4"/>
  </si>
  <si>
    <t>事業計画と整備内容に整合性が取れているか。</t>
    <rPh sb="0" eb="2">
      <t>ジギョウ</t>
    </rPh>
    <rPh sb="2" eb="4">
      <t>ケイカク</t>
    </rPh>
    <rPh sb="5" eb="7">
      <t>セイビ</t>
    </rPh>
    <rPh sb="7" eb="9">
      <t>ナイヨウ</t>
    </rPh>
    <rPh sb="10" eb="13">
      <t>セイゴウセイ</t>
    </rPh>
    <rPh sb="14" eb="15">
      <t>ト</t>
    </rPh>
    <phoneticPr fontId="4"/>
  </si>
  <si>
    <t>特別教室の整備の場合は特別教室をどのように活用しどういった授業を行うか記載されているか。</t>
    <rPh sb="0" eb="2">
      <t>トクベツ</t>
    </rPh>
    <rPh sb="2" eb="4">
      <t>キョウシツ</t>
    </rPh>
    <rPh sb="5" eb="7">
      <t>セイビ</t>
    </rPh>
    <rPh sb="8" eb="10">
      <t>バアイ</t>
    </rPh>
    <rPh sb="11" eb="13">
      <t>トクベツ</t>
    </rPh>
    <rPh sb="13" eb="15">
      <t>キョウシツ</t>
    </rPh>
    <rPh sb="21" eb="23">
      <t>カツヨウ</t>
    </rPh>
    <rPh sb="29" eb="31">
      <t>ジュギョウ</t>
    </rPh>
    <rPh sb="32" eb="33">
      <t>オコナ</t>
    </rPh>
    <rPh sb="35" eb="37">
      <t>キサイ</t>
    </rPh>
    <phoneticPr fontId="4"/>
  </si>
  <si>
    <t>全社同条件での見積となっているか。</t>
    <rPh sb="0" eb="2">
      <t>ゼンシャ</t>
    </rPh>
    <rPh sb="2" eb="5">
      <t>ドウジョウケン</t>
    </rPh>
    <rPh sb="7" eb="9">
      <t>ミツ</t>
    </rPh>
    <phoneticPr fontId="4"/>
  </si>
  <si>
    <t>様式4</t>
    <rPh sb="0" eb="2">
      <t>ヨウシキ</t>
    </rPh>
    <phoneticPr fontId="4"/>
  </si>
  <si>
    <t>どこに何が整備されるかマーカー等で判別できるようになっているか。</t>
    <phoneticPr fontId="4"/>
  </si>
  <si>
    <t>業社見積書の社名は略称ではなく正式名称となっているか。</t>
    <rPh sb="0" eb="1">
      <t>ギョウ</t>
    </rPh>
    <rPh sb="1" eb="2">
      <t>シャ</t>
    </rPh>
    <rPh sb="2" eb="4">
      <t>ミツ</t>
    </rPh>
    <rPh sb="4" eb="5">
      <t>ショ</t>
    </rPh>
    <rPh sb="6" eb="8">
      <t>シャメイ</t>
    </rPh>
    <rPh sb="9" eb="11">
      <t>リャクショウ</t>
    </rPh>
    <rPh sb="15" eb="17">
      <t>セイシキ</t>
    </rPh>
    <rPh sb="17" eb="19">
      <t>メイショウ</t>
    </rPh>
    <phoneticPr fontId="4"/>
  </si>
  <si>
    <r>
      <t>着手予定日が記載されているか。</t>
    </r>
    <r>
      <rPr>
        <b/>
        <sz val="11"/>
        <rFont val="ＭＳ Ｐゴシック"/>
        <family val="3"/>
        <charset val="128"/>
      </rPr>
      <t>事前着手になっていないか</t>
    </r>
    <r>
      <rPr>
        <sz val="11"/>
        <rFont val="ＭＳ Ｐゴシック"/>
        <family val="3"/>
        <charset val="128"/>
      </rPr>
      <t>。</t>
    </r>
    <rPh sb="0" eb="2">
      <t>チャクシュ</t>
    </rPh>
    <rPh sb="2" eb="5">
      <t>ヨテイビ</t>
    </rPh>
    <rPh sb="6" eb="8">
      <t>キサイ</t>
    </rPh>
    <rPh sb="15" eb="17">
      <t>ジゼン</t>
    </rPh>
    <rPh sb="17" eb="19">
      <t>チャクシュ</t>
    </rPh>
    <phoneticPr fontId="4"/>
  </si>
  <si>
    <r>
      <rPr>
        <b/>
        <sz val="11"/>
        <rFont val="ＭＳ Ｐゴシック"/>
        <family val="3"/>
        <charset val="128"/>
      </rPr>
      <t>補助対象外物品</t>
    </r>
    <r>
      <rPr>
        <sz val="11"/>
        <rFont val="ＭＳ Ｐゴシック"/>
        <family val="3"/>
        <charset val="128"/>
      </rPr>
      <t>のものが対象で申請されていないか。
※別添「ICT補助対象リスト」参照</t>
    </r>
    <rPh sb="0" eb="2">
      <t>ホジョ</t>
    </rPh>
    <rPh sb="2" eb="4">
      <t>タイショウ</t>
    </rPh>
    <rPh sb="4" eb="5">
      <t>ガイ</t>
    </rPh>
    <rPh sb="5" eb="7">
      <t>ブッピン</t>
    </rPh>
    <rPh sb="11" eb="13">
      <t>タイショウ</t>
    </rPh>
    <rPh sb="14" eb="16">
      <t>シンセイ</t>
    </rPh>
    <rPh sb="26" eb="28">
      <t>ベッテン</t>
    </rPh>
    <rPh sb="32" eb="34">
      <t>ホジョ</t>
    </rPh>
    <rPh sb="34" eb="36">
      <t>タイショウ</t>
    </rPh>
    <rPh sb="40" eb="42">
      <t>サンショウ</t>
    </rPh>
    <phoneticPr fontId="4"/>
  </si>
  <si>
    <r>
      <rPr>
        <b/>
        <sz val="11"/>
        <rFont val="ＭＳ Ｐゴシック"/>
        <family val="3"/>
        <charset val="128"/>
      </rPr>
      <t>台数</t>
    </r>
    <r>
      <rPr>
        <sz val="11"/>
        <rFont val="ＭＳ Ｐゴシック"/>
        <family val="3"/>
        <charset val="128"/>
      </rPr>
      <t>はきちんとした数量が入っているか。
・「1授業で同時稼働する最大台数」以上での申請は補助対象外
・コンピュータ台数（既存台数含む）を上回るソフトウェアの申請は補助対象外</t>
    </r>
    <rPh sb="0" eb="2">
      <t>ダイスウ</t>
    </rPh>
    <rPh sb="9" eb="11">
      <t>スウリョウ</t>
    </rPh>
    <rPh sb="12" eb="13">
      <t>ハイ</t>
    </rPh>
    <rPh sb="23" eb="25">
      <t>ジュギョウ</t>
    </rPh>
    <rPh sb="26" eb="28">
      <t>ドウジ</t>
    </rPh>
    <rPh sb="28" eb="30">
      <t>カドウ</t>
    </rPh>
    <rPh sb="32" eb="34">
      <t>サイダイ</t>
    </rPh>
    <rPh sb="34" eb="36">
      <t>ダイスウ</t>
    </rPh>
    <rPh sb="37" eb="39">
      <t>イジョウ</t>
    </rPh>
    <rPh sb="41" eb="43">
      <t>シンセイ</t>
    </rPh>
    <rPh sb="44" eb="46">
      <t>ホジョ</t>
    </rPh>
    <rPh sb="46" eb="49">
      <t>タイショウガイ</t>
    </rPh>
    <rPh sb="57" eb="59">
      <t>ダイスウ</t>
    </rPh>
    <rPh sb="60" eb="62">
      <t>キゾン</t>
    </rPh>
    <rPh sb="62" eb="64">
      <t>ダイスウ</t>
    </rPh>
    <rPh sb="64" eb="65">
      <t>フク</t>
    </rPh>
    <rPh sb="68" eb="70">
      <t>ウワマワ</t>
    </rPh>
    <rPh sb="78" eb="80">
      <t>シンセイ</t>
    </rPh>
    <rPh sb="81" eb="83">
      <t>ホジョ</t>
    </rPh>
    <rPh sb="83" eb="86">
      <t>タイショウガイ</t>
    </rPh>
    <phoneticPr fontId="4"/>
  </si>
  <si>
    <r>
      <rPr>
        <b/>
        <sz val="11"/>
        <rFont val="ＭＳ Ｐゴシック"/>
        <family val="3"/>
        <charset val="128"/>
      </rPr>
      <t>上限単価を超えた申請</t>
    </r>
    <r>
      <rPr>
        <sz val="11"/>
        <rFont val="ＭＳ Ｐゴシック"/>
        <family val="3"/>
        <charset val="128"/>
      </rPr>
      <t>になっていないか。</t>
    </r>
    <rPh sb="0" eb="2">
      <t>ジョウゲン</t>
    </rPh>
    <rPh sb="2" eb="4">
      <t>タンカ</t>
    </rPh>
    <rPh sb="5" eb="6">
      <t>コ</t>
    </rPh>
    <rPh sb="8" eb="10">
      <t>シンセイ</t>
    </rPh>
    <phoneticPr fontId="4"/>
  </si>
  <si>
    <r>
      <t>学校教育においてICT教育設備を活用して</t>
    </r>
    <r>
      <rPr>
        <b/>
        <sz val="11"/>
        <rFont val="ＭＳ Ｐゴシック"/>
        <family val="3"/>
        <charset val="128"/>
      </rPr>
      <t>どのような教育を展開するのか具体的に</t>
    </r>
    <r>
      <rPr>
        <sz val="11"/>
        <rFont val="ＭＳ Ｐゴシック"/>
        <family val="3"/>
        <charset val="128"/>
      </rPr>
      <t>記載されているか。
・機器の利用用途が明確になっているか。
・授業利用になっているか。（部活等特定の生徒のみの利用になっていないか）
・具体的な授業名又は授業内容や利用シーンについての記載があるか。　　等</t>
    </r>
    <rPh sb="0" eb="2">
      <t>ガッコウ</t>
    </rPh>
    <rPh sb="2" eb="4">
      <t>キョウイク</t>
    </rPh>
    <rPh sb="11" eb="13">
      <t>キョウイク</t>
    </rPh>
    <rPh sb="13" eb="15">
      <t>セツビ</t>
    </rPh>
    <rPh sb="16" eb="18">
      <t>カツヨウ</t>
    </rPh>
    <rPh sb="25" eb="27">
      <t>キョウイク</t>
    </rPh>
    <rPh sb="28" eb="30">
      <t>テンカイ</t>
    </rPh>
    <rPh sb="34" eb="37">
      <t>グタイテキ</t>
    </rPh>
    <rPh sb="38" eb="40">
      <t>キサイ</t>
    </rPh>
    <rPh sb="49" eb="51">
      <t>キキ</t>
    </rPh>
    <rPh sb="52" eb="54">
      <t>リヨウ</t>
    </rPh>
    <rPh sb="54" eb="56">
      <t>ヨウト</t>
    </rPh>
    <rPh sb="57" eb="59">
      <t>メイカク</t>
    </rPh>
    <rPh sb="69" eb="71">
      <t>ジュギョウ</t>
    </rPh>
    <rPh sb="71" eb="73">
      <t>リヨウ</t>
    </rPh>
    <rPh sb="82" eb="84">
      <t>ブカツ</t>
    </rPh>
    <rPh sb="84" eb="85">
      <t>トウ</t>
    </rPh>
    <rPh sb="85" eb="87">
      <t>トクテイ</t>
    </rPh>
    <rPh sb="88" eb="90">
      <t>セイト</t>
    </rPh>
    <rPh sb="93" eb="95">
      <t>リヨウ</t>
    </rPh>
    <rPh sb="106" eb="109">
      <t>グタイテキ</t>
    </rPh>
    <rPh sb="110" eb="112">
      <t>ジュギョウ</t>
    </rPh>
    <rPh sb="112" eb="113">
      <t>メイ</t>
    </rPh>
    <rPh sb="113" eb="114">
      <t>マタ</t>
    </rPh>
    <rPh sb="115" eb="117">
      <t>ジュギョウ</t>
    </rPh>
    <rPh sb="117" eb="119">
      <t>ナイヨウ</t>
    </rPh>
    <rPh sb="120" eb="122">
      <t>リヨウ</t>
    </rPh>
    <rPh sb="130" eb="132">
      <t>キサイ</t>
    </rPh>
    <rPh sb="139" eb="140">
      <t>トウ</t>
    </rPh>
    <phoneticPr fontId="4"/>
  </si>
  <si>
    <r>
      <t>単なる</t>
    </r>
    <r>
      <rPr>
        <b/>
        <sz val="11"/>
        <rFont val="ＭＳ Ｐゴシック"/>
        <family val="3"/>
        <charset val="128"/>
      </rPr>
      <t>機器の更新になっていないか</t>
    </r>
    <r>
      <rPr>
        <sz val="11"/>
        <rFont val="ＭＳ Ｐゴシック"/>
        <family val="3"/>
        <charset val="128"/>
      </rPr>
      <t>。（老朽改善など既存機器ではできない発展的学習を行う理由でない場合は補助対象外）</t>
    </r>
    <rPh sb="0" eb="1">
      <t>タン</t>
    </rPh>
    <rPh sb="3" eb="5">
      <t>キキ</t>
    </rPh>
    <rPh sb="6" eb="8">
      <t>コウシン</t>
    </rPh>
    <rPh sb="18" eb="20">
      <t>ロウキュウ</t>
    </rPh>
    <rPh sb="20" eb="22">
      <t>カイゼン</t>
    </rPh>
    <rPh sb="24" eb="26">
      <t>キゾン</t>
    </rPh>
    <rPh sb="26" eb="28">
      <t>キキ</t>
    </rPh>
    <rPh sb="34" eb="37">
      <t>ハッテンテキ</t>
    </rPh>
    <rPh sb="37" eb="39">
      <t>ガクシュウ</t>
    </rPh>
    <rPh sb="40" eb="41">
      <t>オコナ</t>
    </rPh>
    <rPh sb="42" eb="44">
      <t>リユウ</t>
    </rPh>
    <rPh sb="47" eb="49">
      <t>バアイ</t>
    </rPh>
    <rPh sb="50" eb="52">
      <t>ホジョ</t>
    </rPh>
    <rPh sb="52" eb="55">
      <t>タイショウガイ</t>
    </rPh>
    <phoneticPr fontId="4"/>
  </si>
  <si>
    <r>
      <t>採択業者見積書の</t>
    </r>
    <r>
      <rPr>
        <b/>
        <sz val="11"/>
        <rFont val="ＭＳ Ｐゴシック"/>
        <family val="3"/>
        <charset val="128"/>
      </rPr>
      <t>右上に「採択」</t>
    </r>
    <r>
      <rPr>
        <sz val="11"/>
        <rFont val="ＭＳ Ｐゴシック"/>
        <family val="3"/>
        <charset val="128"/>
      </rPr>
      <t>と記載されているか。</t>
    </r>
    <rPh sb="0" eb="2">
      <t>サイタク</t>
    </rPh>
    <rPh sb="2" eb="4">
      <t>ギョウシャ</t>
    </rPh>
    <rPh sb="4" eb="7">
      <t>ミツモリショ</t>
    </rPh>
    <rPh sb="8" eb="10">
      <t>ミギウエ</t>
    </rPh>
    <rPh sb="12" eb="14">
      <t>サイタク</t>
    </rPh>
    <rPh sb="16" eb="18">
      <t>キサイ</t>
    </rPh>
    <phoneticPr fontId="4"/>
  </si>
  <si>
    <t>私立高等学校等ＩＣＴ教育設備整備推進事業　チェックリスト</t>
    <rPh sb="0" eb="2">
      <t>シリツ</t>
    </rPh>
    <rPh sb="2" eb="4">
      <t>コウトウ</t>
    </rPh>
    <rPh sb="4" eb="6">
      <t>ガッコウ</t>
    </rPh>
    <rPh sb="6" eb="7">
      <t>トウ</t>
    </rPh>
    <rPh sb="10" eb="12">
      <t>キョウイク</t>
    </rPh>
    <rPh sb="12" eb="14">
      <t>セツビ</t>
    </rPh>
    <rPh sb="14" eb="16">
      <t>セイビ</t>
    </rPh>
    <rPh sb="16" eb="18">
      <t>スイシン</t>
    </rPh>
    <rPh sb="18" eb="20">
      <t>ジギョウ</t>
    </rPh>
    <phoneticPr fontId="4"/>
  </si>
  <si>
    <t>法人番号</t>
    <rPh sb="0" eb="4">
      <t>ホウジンバンゴウ</t>
    </rPh>
    <phoneticPr fontId="5"/>
  </si>
  <si>
    <t>学校名</t>
    <rPh sb="0" eb="2">
      <t>ガッコウ</t>
    </rPh>
    <rPh sb="2" eb="3">
      <t>ホウミョウ</t>
    </rPh>
    <phoneticPr fontId="5"/>
  </si>
  <si>
    <t>補助対象経費
（円）</t>
    <rPh sb="0" eb="2">
      <t>ホジョ</t>
    </rPh>
    <rPh sb="2" eb="4">
      <t>タイショウ</t>
    </rPh>
    <rPh sb="4" eb="6">
      <t>ケイヒ</t>
    </rPh>
    <phoneticPr fontId="5"/>
  </si>
  <si>
    <t>補助申請予定額
（千円）</t>
    <rPh sb="0" eb="2">
      <t>ホジョ</t>
    </rPh>
    <rPh sb="2" eb="4">
      <t>シンセイ</t>
    </rPh>
    <rPh sb="4" eb="6">
      <t>ヨテイ</t>
    </rPh>
    <rPh sb="6" eb="7">
      <t>ガク</t>
    </rPh>
    <phoneticPr fontId="5"/>
  </si>
  <si>
    <t>着手予定日</t>
    <rPh sb="0" eb="2">
      <t>チャクシュ</t>
    </rPh>
    <rPh sb="2" eb="4">
      <t>ヨテイ</t>
    </rPh>
    <rPh sb="4" eb="5">
      <t>ニチ</t>
    </rPh>
    <phoneticPr fontId="4"/>
  </si>
  <si>
    <t>学校の
ICT化状況</t>
    <rPh sb="0" eb="2">
      <t>ガッコウ</t>
    </rPh>
    <rPh sb="7" eb="8">
      <t>カ</t>
    </rPh>
    <rPh sb="8" eb="10">
      <t>ジョウキョウ</t>
    </rPh>
    <phoneticPr fontId="4"/>
  </si>
  <si>
    <t>連絡先（電話番号）</t>
    <rPh sb="0" eb="3">
      <t>レンラクサキ</t>
    </rPh>
    <rPh sb="4" eb="8">
      <t>デンワバンゴウ</t>
    </rPh>
    <phoneticPr fontId="5"/>
  </si>
  <si>
    <t>着手予定年月日</t>
    <rPh sb="0" eb="7">
      <t>チャクシュヨテイネンガッピ</t>
    </rPh>
    <phoneticPr fontId="5"/>
  </si>
  <si>
    <t>　　　が特定の生徒に限定されると判断されるもの（１人１台端末の用に供するものは可）。</t>
    <phoneticPr fontId="5"/>
  </si>
  <si>
    <t>⑥　機器等のレンタル・リースに係る経費</t>
    <phoneticPr fontId="4"/>
  </si>
  <si>
    <t>⑧　予備となるもの（故障対応の機器等，補助事業として活用しないもの）</t>
    <phoneticPr fontId="4"/>
  </si>
  <si>
    <t>⑩  椅子，机，ラック等の什器類</t>
    <phoneticPr fontId="4"/>
  </si>
  <si>
    <t>⑪  充電保管庫</t>
    <rPh sb="3" eb="5">
      <t>ジュウデン</t>
    </rPh>
    <rPh sb="5" eb="8">
      <t>ホカンコ</t>
    </rPh>
    <phoneticPr fontId="4"/>
  </si>
  <si>
    <t>⑫  以下の室等に配置しＩＣＴ教育に使用しない設備</t>
    <phoneticPr fontId="4"/>
  </si>
  <si>
    <t>⑬  ソフトウェア等の整備で以下に該当する場合</t>
    <phoneticPr fontId="4"/>
  </si>
  <si>
    <t>⑭　附帯工事で以下に該当する場合</t>
    <phoneticPr fontId="4"/>
  </si>
  <si>
    <t>選択してください</t>
  </si>
  <si>
    <t>③　補助年度の前年度に契約が締結されている事業等，事前に着手しているもの</t>
    <rPh sb="25" eb="27">
      <t>ジゼン</t>
    </rPh>
    <rPh sb="28" eb="30">
      <t>チャクシュ</t>
    </rPh>
    <phoneticPr fontId="4"/>
  </si>
  <si>
    <t>⑤　学校教育に関連しないもの（授業と校務の両方に使用するものは可）や，生徒会活動等使用者</t>
    <phoneticPr fontId="5"/>
  </si>
  <si>
    <t>　　　（例：補助年度の１０月１日から１年契約の場合，翌年度の４月１日以降に係る経費）</t>
    <phoneticPr fontId="4"/>
  </si>
  <si>
    <t>⑦　機器等の保守・保証について，複数年（または複数年度）に及ぶ契約をしている</t>
    <rPh sb="23" eb="27">
      <t>フクスウネンド</t>
    </rPh>
    <phoneticPr fontId="5"/>
  </si>
  <si>
    <t>　　　ものについて，補助対象年度に係る経費を除いた分</t>
    <rPh sb="17" eb="18">
      <t>カカワ</t>
    </rPh>
    <rPh sb="19" eb="21">
      <t>ケイヒ</t>
    </rPh>
    <rPh sb="22" eb="23">
      <t>ノゾ</t>
    </rPh>
    <rPh sb="25" eb="26">
      <t>ブン</t>
    </rPh>
    <phoneticPr fontId="5"/>
  </si>
  <si>
    <t>⑨　消耗品，備品（ＣＤ－Ｒ,ＤＡＴ,デジタルカメラの記憶装置,マウス,タッチペン,タブレットケース等）</t>
    <rPh sb="6" eb="8">
      <t>ビヒン</t>
    </rPh>
    <rPh sb="49" eb="50">
      <t>ナド</t>
    </rPh>
    <phoneticPr fontId="4"/>
  </si>
  <si>
    <t>上限単価等
（円）</t>
    <rPh sb="0" eb="2">
      <t>ジョウゲン</t>
    </rPh>
    <rPh sb="2" eb="4">
      <t>タンカ</t>
    </rPh>
    <rPh sb="4" eb="5">
      <t>トウ</t>
    </rPh>
    <rPh sb="7" eb="8">
      <t>エン</t>
    </rPh>
    <phoneticPr fontId="5"/>
  </si>
  <si>
    <t>様式１-１</t>
    <rPh sb="0" eb="2">
      <t>ヨウシキ</t>
    </rPh>
    <phoneticPr fontId="5"/>
  </si>
  <si>
    <t>※令和６年度末時点での達成見込み状況を選択してください</t>
    <rPh sb="1" eb="3">
      <t>レイワ</t>
    </rPh>
    <rPh sb="4" eb="5">
      <t>ネン</t>
    </rPh>
    <rPh sb="7" eb="9">
      <t>ジテン</t>
    </rPh>
    <rPh sb="11" eb="13">
      <t>タッセイ</t>
    </rPh>
    <rPh sb="13" eb="15">
      <t>ミコ</t>
    </rPh>
    <rPh sb="16" eb="18">
      <t>ジョウキョウ</t>
    </rPh>
    <rPh sb="19" eb="21">
      <t>センタク</t>
    </rPh>
    <phoneticPr fontId="4"/>
  </si>
  <si>
    <t>端末台数</t>
    <rPh sb="0" eb="2">
      <t>タンマツ</t>
    </rPh>
    <rPh sb="2" eb="4">
      <t>ダイスウ</t>
    </rPh>
    <phoneticPr fontId="4"/>
  </si>
  <si>
    <t>×</t>
    <phoneticPr fontId="4"/>
  </si>
  <si>
    <t>１台あたり単価
（円）</t>
    <rPh sb="1" eb="2">
      <t>ダイ</t>
    </rPh>
    <rPh sb="5" eb="7">
      <t>タンカ</t>
    </rPh>
    <rPh sb="9" eb="10">
      <t>エン</t>
    </rPh>
    <phoneticPr fontId="4"/>
  </si>
  <si>
    <t>補助率</t>
    <rPh sb="0" eb="3">
      <t>ホジョリツ</t>
    </rPh>
    <phoneticPr fontId="4"/>
  </si>
  <si>
    <t>＝</t>
    <phoneticPr fontId="4"/>
  </si>
  <si>
    <t>補助申請予定額
（千円）</t>
    <rPh sb="0" eb="2">
      <t>ホジョ</t>
    </rPh>
    <rPh sb="2" eb="4">
      <t>シンセイ</t>
    </rPh>
    <rPh sb="4" eb="6">
      <t>ヨテイ</t>
    </rPh>
    <rPh sb="6" eb="7">
      <t>ガク</t>
    </rPh>
    <rPh sb="9" eb="11">
      <t>センエン</t>
    </rPh>
    <phoneticPr fontId="4"/>
  </si>
  <si>
    <t>2/3</t>
    <phoneticPr fontId="4"/>
  </si>
  <si>
    <t>※上限額55,000円</t>
    <rPh sb="1" eb="4">
      <t>ジョウゲンガク</t>
    </rPh>
    <rPh sb="10" eb="11">
      <t>エン</t>
    </rPh>
    <phoneticPr fontId="4"/>
  </si>
  <si>
    <t>機器名
（見積もりと一致）</t>
    <rPh sb="0" eb="2">
      <t>キキ</t>
    </rPh>
    <rPh sb="2" eb="3">
      <t>メイ</t>
    </rPh>
    <rPh sb="5" eb="7">
      <t>ミツ</t>
    </rPh>
    <rPh sb="10" eb="12">
      <t>イッチ</t>
    </rPh>
    <phoneticPr fontId="4"/>
  </si>
  <si>
    <t>機器の区分</t>
    <rPh sb="0" eb="2">
      <t>キキ</t>
    </rPh>
    <rPh sb="3" eb="5">
      <t>クブン</t>
    </rPh>
    <phoneticPr fontId="4"/>
  </si>
  <si>
    <t>更新の場合
購入年月</t>
    <rPh sb="0" eb="2">
      <t>コウシン</t>
    </rPh>
    <rPh sb="3" eb="5">
      <t>バアイ</t>
    </rPh>
    <rPh sb="6" eb="8">
      <t>コウニュウ</t>
    </rPh>
    <rPh sb="8" eb="10">
      <t>ネンゲツ</t>
    </rPh>
    <phoneticPr fontId="4"/>
  </si>
  <si>
    <t>数量</t>
    <rPh sb="0" eb="2">
      <t>スウリョウ</t>
    </rPh>
    <phoneticPr fontId="4"/>
  </si>
  <si>
    <t>単価（円）</t>
    <rPh sb="0" eb="2">
      <t>タンカ</t>
    </rPh>
    <rPh sb="3" eb="4">
      <t>エン</t>
    </rPh>
    <phoneticPr fontId="4"/>
  </si>
  <si>
    <t>事業経費（円）</t>
    <rPh sb="0" eb="4">
      <t>ジギョウケイヒ</t>
    </rPh>
    <rPh sb="5" eb="6">
      <t>エン</t>
    </rPh>
    <phoneticPr fontId="4"/>
  </si>
  <si>
    <t>本体台数→</t>
    <rPh sb="0" eb="2">
      <t>ホンタイ</t>
    </rPh>
    <rPh sb="2" eb="4">
      <t>ダイスウ</t>
    </rPh>
    <phoneticPr fontId="4"/>
  </si>
  <si>
    <t>１台当たり割り戻し単価→</t>
    <rPh sb="1" eb="2">
      <t>ダイ</t>
    </rPh>
    <rPh sb="2" eb="3">
      <t>ア</t>
    </rPh>
    <rPh sb="5" eb="6">
      <t>ワ</t>
    </rPh>
    <rPh sb="7" eb="8">
      <t>モド</t>
    </rPh>
    <rPh sb="9" eb="11">
      <t>タンカ</t>
    </rPh>
    <phoneticPr fontId="4"/>
  </si>
  <si>
    <t>上限額</t>
    <rPh sb="0" eb="3">
      <t>ジョウゲンガク</t>
    </rPh>
    <phoneticPr fontId="4"/>
  </si>
  <si>
    <t>様式１-２</t>
    <rPh sb="0" eb="2">
      <t>ヨウシキ</t>
    </rPh>
    <phoneticPr fontId="5"/>
  </si>
  <si>
    <t>○○　○○</t>
  </si>
  <si>
    <t>○○学園</t>
    <rPh sb="2" eb="4">
      <t>ガクエン</t>
    </rPh>
    <phoneticPr fontId="18"/>
  </si>
  <si>
    <t>○○学園高等学校</t>
    <rPh sb="2" eb="4">
      <t>ガクエン</t>
    </rPh>
    <rPh sb="4" eb="6">
      <t>コウトウ</t>
    </rPh>
    <rPh sb="6" eb="8">
      <t>ガッコウ</t>
    </rPh>
    <phoneticPr fontId="18"/>
  </si>
  <si>
    <t>事務長　□□　□□</t>
    <rPh sb="0" eb="3">
      <t>ジムチョウ</t>
    </rPh>
    <phoneticPr fontId="18"/>
  </si>
  <si>
    <t>○○県△△市□□町１－１－１</t>
    <rPh sb="2" eb="3">
      <t>ケン</t>
    </rPh>
    <rPh sb="5" eb="6">
      <t>シ</t>
    </rPh>
    <rPh sb="8" eb="9">
      <t>マチ</t>
    </rPh>
    <phoneticPr fontId="18"/>
  </si>
  <si>
    <t>電子黒板（プロジェクター型）</t>
    <rPh sb="0" eb="2">
      <t>デンシ</t>
    </rPh>
    <rPh sb="2" eb="4">
      <t>コクバン</t>
    </rPh>
    <rPh sb="12" eb="13">
      <t>ガタ</t>
    </rPh>
    <phoneticPr fontId="18"/>
  </si>
  <si>
    <t>インターフェイスボックス</t>
  </si>
  <si>
    <t>プロジェクターを接続するための無線投影ユニット</t>
    <rPh sb="8" eb="10">
      <t>セツゾク</t>
    </rPh>
    <rPh sb="15" eb="17">
      <t>ムセン</t>
    </rPh>
    <rPh sb="17" eb="19">
      <t>トウエイ</t>
    </rPh>
    <phoneticPr fontId="18"/>
  </si>
  <si>
    <t>プロジェクター設置用壁掛け金具</t>
    <rPh sb="7" eb="9">
      <t>セッチ</t>
    </rPh>
    <rPh sb="9" eb="10">
      <t>ヨウ</t>
    </rPh>
    <rPh sb="10" eb="12">
      <t>カベカ</t>
    </rPh>
    <rPh sb="13" eb="15">
      <t>カナグ</t>
    </rPh>
    <phoneticPr fontId="18"/>
  </si>
  <si>
    <t>プロジェクタ高天井用金具</t>
    <rPh sb="6" eb="7">
      <t>タカ</t>
    </rPh>
    <rPh sb="7" eb="9">
      <t>テンジョウ</t>
    </rPh>
    <rPh sb="9" eb="10">
      <t>ヨウ</t>
    </rPh>
    <rPh sb="10" eb="12">
      <t>カナグ</t>
    </rPh>
    <phoneticPr fontId="18"/>
  </si>
  <si>
    <t>プロジェクター設置用ケーブル材料費</t>
    <rPh sb="14" eb="17">
      <t>ザイリョウヒ</t>
    </rPh>
    <phoneticPr fontId="18"/>
  </si>
  <si>
    <t>無線アクセスポイント</t>
    <rPh sb="0" eb="2">
      <t>ムセン</t>
    </rPh>
    <phoneticPr fontId="18"/>
  </si>
  <si>
    <t>設置工事</t>
    <rPh sb="0" eb="2">
      <t>セッチ</t>
    </rPh>
    <rPh sb="2" eb="4">
      <t>コウジ</t>
    </rPh>
    <phoneticPr fontId="18"/>
  </si>
  <si>
    <t>プロジェクター設置工事</t>
    <rPh sb="7" eb="9">
      <t>セッチ</t>
    </rPh>
    <rPh sb="9" eb="11">
      <t>コウジ</t>
    </rPh>
    <phoneticPr fontId="18"/>
  </si>
  <si>
    <t>令和●年度 私立高等学校等ＩＣＴ教育設備整備推進事業　計画調書
（1人1台端末整備を除く）</t>
    <rPh sb="0" eb="2">
      <t>レイワ</t>
    </rPh>
    <rPh sb="6" eb="8">
      <t>シリツ</t>
    </rPh>
    <rPh sb="8" eb="10">
      <t>コウトウ</t>
    </rPh>
    <rPh sb="10" eb="12">
      <t>ガッコウ</t>
    </rPh>
    <rPh sb="12" eb="13">
      <t>トウ</t>
    </rPh>
    <rPh sb="16" eb="18">
      <t>キョウイク</t>
    </rPh>
    <rPh sb="18" eb="20">
      <t>セツビ</t>
    </rPh>
    <rPh sb="20" eb="22">
      <t>セイビ</t>
    </rPh>
    <rPh sb="22" eb="24">
      <t>スイシン</t>
    </rPh>
    <rPh sb="24" eb="26">
      <t>ジギョウ</t>
    </rPh>
    <rPh sb="27" eb="31">
      <t>ケイカクチョウショ</t>
    </rPh>
    <rPh sb="34" eb="35">
      <t>リ</t>
    </rPh>
    <rPh sb="36" eb="39">
      <t>ダイタンマツ</t>
    </rPh>
    <rPh sb="39" eb="41">
      <t>セイビ</t>
    </rPh>
    <rPh sb="42" eb="43">
      <t>ノゾ</t>
    </rPh>
    <phoneticPr fontId="5"/>
  </si>
  <si>
    <t>1年生用タブレット端末</t>
    <rPh sb="1" eb="3">
      <t>ネンセイ</t>
    </rPh>
    <rPh sb="3" eb="4">
      <t>ヨウ</t>
    </rPh>
    <rPh sb="9" eb="11">
      <t>タンマツ</t>
    </rPh>
    <phoneticPr fontId="4"/>
  </si>
  <si>
    <t>タブレット端末用のキーボード</t>
    <rPh sb="5" eb="7">
      <t>タンマツ</t>
    </rPh>
    <rPh sb="7" eb="8">
      <t>ヨウ</t>
    </rPh>
    <phoneticPr fontId="4"/>
  </si>
  <si>
    <t>タブレット端末用のタッチペン</t>
    <rPh sb="5" eb="6">
      <t>ハシ</t>
    </rPh>
    <rPh sb="7" eb="8">
      <t>ヨウ</t>
    </rPh>
    <phoneticPr fontId="4"/>
  </si>
  <si>
    <t>タブレット端末の設定作業費等</t>
    <rPh sb="5" eb="7">
      <t>タンマツ</t>
    </rPh>
    <rPh sb="8" eb="12">
      <t>セッテイサギョウ</t>
    </rPh>
    <rPh sb="12" eb="13">
      <t>ヒ</t>
    </rPh>
    <rPh sb="13" eb="14">
      <t>トウ</t>
    </rPh>
    <phoneticPr fontId="4"/>
  </si>
  <si>
    <t>端末更新</t>
  </si>
  <si>
    <t>キーボード</t>
  </si>
  <si>
    <t>タッチペン</t>
  </si>
  <si>
    <t>R1年度に購入した3年生用タブレット端末が古くなったため更新</t>
    <rPh sb="10" eb="12">
      <t>ネンセイ</t>
    </rPh>
    <rPh sb="12" eb="13">
      <t>ヨウ</t>
    </rPh>
    <rPh sb="18" eb="20">
      <t>タンマツ</t>
    </rPh>
    <rPh sb="21" eb="22">
      <t>フル</t>
    </rPh>
    <phoneticPr fontId="4"/>
  </si>
  <si>
    <t>○○学園</t>
  </si>
  <si>
    <t>○○学園高等学校</t>
  </si>
  <si>
    <t>事務長　□□　□□</t>
  </si>
  <si>
    <t>○○県△△市□□町１－１－１</t>
    <phoneticPr fontId="4"/>
  </si>
  <si>
    <t>△△　△△</t>
    <phoneticPr fontId="4"/>
  </si>
  <si>
    <t>＊＊＊－＊＊＊－＊＊＊＊</t>
    <phoneticPr fontId="4"/>
  </si>
  <si>
    <t>1234567890123</t>
    <phoneticPr fontId="4"/>
  </si>
  <si>
    <t>着手予定日（1人1台端末整備）</t>
    <phoneticPr fontId="4"/>
  </si>
  <si>
    <t>様式１－１</t>
    <rPh sb="0" eb="2">
      <t>ヨウシキ</t>
    </rPh>
    <phoneticPr fontId="4"/>
  </si>
  <si>
    <t>様式１－２</t>
    <rPh sb="0" eb="2">
      <t>ヨウシキ</t>
    </rPh>
    <phoneticPr fontId="4"/>
  </si>
  <si>
    <t>着手予定日（1人1台端末整備を除く）</t>
    <phoneticPr fontId="4"/>
  </si>
  <si>
    <t>事業経費（円）合計</t>
    <rPh sb="7" eb="9">
      <t>ゴウケイ</t>
    </rPh>
    <phoneticPr fontId="4"/>
  </si>
  <si>
    <t>うち補助対象経費　合計</t>
    <rPh sb="9" eb="11">
      <t>ゴウケイ</t>
    </rPh>
    <phoneticPr fontId="4"/>
  </si>
  <si>
    <t>補助申請予定額（千円）合計</t>
    <rPh sb="11" eb="13">
      <t>ゴウケイ</t>
    </rPh>
    <phoneticPr fontId="4"/>
  </si>
  <si>
    <t>【編集不可】引用元</t>
    <rPh sb="6" eb="9">
      <t>インヨウモト</t>
    </rPh>
    <phoneticPr fontId="4"/>
  </si>
  <si>
    <t>Ｃ．校内ネットワーク整備は完了しているが児童生徒一人一台端末は未完了</t>
  </si>
  <si>
    <t>令和●年度 私立高等学校等ＩＣＴ教育設備整備推進事業　計画調書
（1人1台端末整備）</t>
    <rPh sb="0" eb="2">
      <t>レイワ</t>
    </rPh>
    <rPh sb="3" eb="5">
      <t>ネンド</t>
    </rPh>
    <rPh sb="6" eb="8">
      <t>シリツ</t>
    </rPh>
    <rPh sb="8" eb="10">
      <t>コウトウ</t>
    </rPh>
    <rPh sb="10" eb="12">
      <t>ガッコウ</t>
    </rPh>
    <rPh sb="12" eb="13">
      <t>トウ</t>
    </rPh>
    <rPh sb="16" eb="18">
      <t>キョウイク</t>
    </rPh>
    <rPh sb="18" eb="20">
      <t>セツビ</t>
    </rPh>
    <rPh sb="20" eb="22">
      <t>セイビ</t>
    </rPh>
    <rPh sb="22" eb="24">
      <t>スイシン</t>
    </rPh>
    <rPh sb="24" eb="26">
      <t>ジギョウ</t>
    </rPh>
    <rPh sb="27" eb="29">
      <t>ケイカク</t>
    </rPh>
    <rPh sb="29" eb="31">
      <t>チョウショ</t>
    </rPh>
    <rPh sb="34" eb="35">
      <t>リ</t>
    </rPh>
    <rPh sb="36" eb="37">
      <t>ダイ</t>
    </rPh>
    <rPh sb="37" eb="39">
      <t>タンマツ</t>
    </rPh>
    <rPh sb="39" eb="41">
      <t>セイビ</t>
    </rPh>
    <phoneticPr fontId="5"/>
  </si>
  <si>
    <t>※上記の児童生徒一人一台端末は，学校購入（リースも可とする）または保護者購入，もしくは両方の併用での整備台数でお答えください</t>
    <rPh sb="1" eb="3">
      <t>ジョウキ</t>
    </rPh>
    <rPh sb="4" eb="14">
      <t>ジドウセイトヒトリイチダイタンマツ</t>
    </rPh>
    <rPh sb="16" eb="18">
      <t>ガッコウ</t>
    </rPh>
    <rPh sb="18" eb="20">
      <t>コウニュウ</t>
    </rPh>
    <rPh sb="25" eb="26">
      <t>カ</t>
    </rPh>
    <rPh sb="33" eb="36">
      <t>ホゴシャ</t>
    </rPh>
    <rPh sb="36" eb="38">
      <t>コウニュウ</t>
    </rPh>
    <rPh sb="43" eb="45">
      <t>リョウホウ</t>
    </rPh>
    <rPh sb="46" eb="48">
      <t>ヘイヨウ</t>
    </rPh>
    <rPh sb="50" eb="52">
      <t>セイビ</t>
    </rPh>
    <rPh sb="52" eb="54">
      <t>ダイスウ</t>
    </rPh>
    <rPh sb="56" eb="57">
      <t>コタ</t>
    </rPh>
    <phoneticPr fontId="4"/>
  </si>
  <si>
    <t>（注）１　「補助申請予定額」欄には，「補助対象経費」の１／２以内の金額（千円未満切り捨て。補助対象経費が4,000万円以上の場合は，2,000万円と記入）を記入すること。</t>
    <rPh sb="19" eb="21">
      <t>ホジョ</t>
    </rPh>
    <rPh sb="21" eb="23">
      <t>タイショウ</t>
    </rPh>
    <rPh sb="23" eb="25">
      <t>ケイヒ</t>
    </rPh>
    <rPh sb="36" eb="37">
      <t>セン</t>
    </rPh>
    <rPh sb="45" eb="47">
      <t>ホジョ</t>
    </rPh>
    <rPh sb="47" eb="49">
      <t>タイショウ</t>
    </rPh>
    <phoneticPr fontId="5"/>
  </si>
  <si>
    <t>　　　２　「機器名」欄には，見積書の機器名や順番と一致するよう，購入機器の名称を記入すること。</t>
    <rPh sb="6" eb="8">
      <t>キキ</t>
    </rPh>
    <rPh sb="8" eb="9">
      <t>メイ</t>
    </rPh>
    <rPh sb="10" eb="11">
      <t>ラン</t>
    </rPh>
    <rPh sb="14" eb="17">
      <t>ミツモリショ</t>
    </rPh>
    <rPh sb="18" eb="20">
      <t>キキ</t>
    </rPh>
    <rPh sb="20" eb="21">
      <t>メイ</t>
    </rPh>
    <rPh sb="22" eb="24">
      <t>ジュンバン</t>
    </rPh>
    <rPh sb="25" eb="27">
      <t>イッチ</t>
    </rPh>
    <rPh sb="32" eb="34">
      <t>コウニュウ</t>
    </rPh>
    <rPh sb="34" eb="36">
      <t>キキ</t>
    </rPh>
    <rPh sb="37" eb="39">
      <t>メイショウ</t>
    </rPh>
    <phoneticPr fontId="4"/>
  </si>
  <si>
    <t>　　　３　「機器の説明」欄には，購入機器ごとにどのような機器か分かるよう，簡潔に記入すること。</t>
    <rPh sb="6" eb="8">
      <t>キキ</t>
    </rPh>
    <rPh sb="9" eb="11">
      <t>セツメイ</t>
    </rPh>
    <rPh sb="28" eb="30">
      <t>キキ</t>
    </rPh>
    <rPh sb="31" eb="32">
      <t>ワ</t>
    </rPh>
    <phoneticPr fontId="5"/>
  </si>
  <si>
    <t>　　　４　「使用場所」欄には，主な使用場所をプルダウンから選択すること。</t>
    <rPh sb="8" eb="10">
      <t>バショ</t>
    </rPh>
    <rPh sb="15" eb="16">
      <t>オモ</t>
    </rPh>
    <rPh sb="17" eb="19">
      <t>シヨウ</t>
    </rPh>
    <rPh sb="19" eb="21">
      <t>バショ</t>
    </rPh>
    <rPh sb="29" eb="31">
      <t>センタク</t>
    </rPh>
    <phoneticPr fontId="5"/>
  </si>
  <si>
    <t>　　　５　「プロジェクタ　一式」というように記入するのでなく，物品ごとに一つ一つ詳細に記入すること。また，必ず学校法人において作成のこと。</t>
    <rPh sb="22" eb="24">
      <t>キニュウ</t>
    </rPh>
    <phoneticPr fontId="5"/>
  </si>
  <si>
    <t>　　　６　計画調書の機器の明細が複数枚に渡る場合には，事業経費及び補助申請予定額の総額が明確に分かるようにすること。</t>
    <rPh sb="5" eb="7">
      <t>ケイカク</t>
    </rPh>
    <rPh sb="7" eb="9">
      <t>チョウショ</t>
    </rPh>
    <rPh sb="33" eb="35">
      <t>ホジョ</t>
    </rPh>
    <rPh sb="35" eb="37">
      <t>シンセイ</t>
    </rPh>
    <rPh sb="37" eb="39">
      <t>ヨテイ</t>
    </rPh>
    <phoneticPr fontId="5"/>
  </si>
  <si>
    <t>　　　７　「法人番号」欄は，国税庁　法人番号公表サイト（https://www.houjin-bangou.nta.go.jp/）で検索したものを記入すること。同名の法人がある場合は，必ず「所在地」を確認の上，記入すること。</t>
    <rPh sb="6" eb="10">
      <t>ホウジンバンゴウ</t>
    </rPh>
    <rPh sb="11" eb="12">
      <t>ラン</t>
    </rPh>
    <phoneticPr fontId="5"/>
  </si>
  <si>
    <t>　・学校教育においてＩＣＴ教育設備を活用してどのような教育を展開するのか具体的に記載すること
　　なお，単に機器の更新等で完結する内容は認められない
　・ＩＣＴ教育設備の導入によって，従来の教育とどのように変化するのか先進的である点を具体的に記載すること
　・プロジェクタ，プリンター等，購入機器の台数についてはその根拠を示すこと
　・整備された設備を利用する時間数（授業時限数）を記載ください
　・必要に応じて，適宜図表等を挿入することができるが，著作権や肖像権に留意すること</t>
    <rPh sb="2" eb="4">
      <t>ガッコウ</t>
    </rPh>
    <rPh sb="4" eb="6">
      <t>キョウイク</t>
    </rPh>
    <rPh sb="13" eb="15">
      <t>キョウイク</t>
    </rPh>
    <rPh sb="15" eb="17">
      <t>セツビ</t>
    </rPh>
    <rPh sb="18" eb="20">
      <t>カツヨウ</t>
    </rPh>
    <rPh sb="27" eb="29">
      <t>キョウイク</t>
    </rPh>
    <rPh sb="30" eb="32">
      <t>テンカイ</t>
    </rPh>
    <rPh sb="36" eb="39">
      <t>グタイテキ</t>
    </rPh>
    <rPh sb="40" eb="42">
      <t>キサイ</t>
    </rPh>
    <rPh sb="52" eb="53">
      <t>タン</t>
    </rPh>
    <rPh sb="54" eb="56">
      <t>キキ</t>
    </rPh>
    <rPh sb="57" eb="59">
      <t>コウシン</t>
    </rPh>
    <rPh sb="59" eb="60">
      <t>トウ</t>
    </rPh>
    <rPh sb="61" eb="63">
      <t>カンケツ</t>
    </rPh>
    <rPh sb="65" eb="67">
      <t>ナイヨウ</t>
    </rPh>
    <rPh sb="68" eb="69">
      <t>ミト</t>
    </rPh>
    <rPh sb="80" eb="82">
      <t>キョウイク</t>
    </rPh>
    <rPh sb="82" eb="84">
      <t>セツビ</t>
    </rPh>
    <rPh sb="85" eb="87">
      <t>ドウニュウ</t>
    </rPh>
    <rPh sb="92" eb="94">
      <t>ジュウライ</t>
    </rPh>
    <rPh sb="95" eb="97">
      <t>キョウイク</t>
    </rPh>
    <rPh sb="103" eb="105">
      <t>ヘンカ</t>
    </rPh>
    <rPh sb="109" eb="112">
      <t>センシンテキ</t>
    </rPh>
    <rPh sb="115" eb="116">
      <t>テン</t>
    </rPh>
    <rPh sb="117" eb="120">
      <t>グタイテキ</t>
    </rPh>
    <rPh sb="121" eb="123">
      <t>キサイ</t>
    </rPh>
    <rPh sb="142" eb="143">
      <t>トウ</t>
    </rPh>
    <rPh sb="144" eb="146">
      <t>コウニュウ</t>
    </rPh>
    <rPh sb="146" eb="148">
      <t>キキ</t>
    </rPh>
    <rPh sb="149" eb="151">
      <t>ダイスウ</t>
    </rPh>
    <rPh sb="158" eb="160">
      <t>コンキョ</t>
    </rPh>
    <rPh sb="161" eb="162">
      <t>シメ</t>
    </rPh>
    <rPh sb="168" eb="170">
      <t>セイビ</t>
    </rPh>
    <rPh sb="173" eb="175">
      <t>セツビ</t>
    </rPh>
    <rPh sb="176" eb="178">
      <t>リヨウ</t>
    </rPh>
    <rPh sb="180" eb="183">
      <t>ジカンスウ</t>
    </rPh>
    <rPh sb="184" eb="186">
      <t>ジュギョウ</t>
    </rPh>
    <rPh sb="186" eb="188">
      <t>ジゲン</t>
    </rPh>
    <rPh sb="188" eb="189">
      <t>スウ</t>
    </rPh>
    <rPh sb="191" eb="193">
      <t>キサイ</t>
    </rPh>
    <rPh sb="200" eb="202">
      <t>ヒツヨウ</t>
    </rPh>
    <rPh sb="203" eb="204">
      <t>オウ</t>
    </rPh>
    <rPh sb="207" eb="209">
      <t>テキギ</t>
    </rPh>
    <rPh sb="209" eb="211">
      <t>ズヒョウ</t>
    </rPh>
    <rPh sb="211" eb="212">
      <t>トウ</t>
    </rPh>
    <rPh sb="213" eb="215">
      <t>ソウニュウ</t>
    </rPh>
    <rPh sb="225" eb="228">
      <t>チョサクケン</t>
    </rPh>
    <rPh sb="229" eb="231">
      <t>ショウゾウ</t>
    </rPh>
    <rPh sb="231" eb="232">
      <t>ケン</t>
    </rPh>
    <rPh sb="233" eb="235">
      <t>リュウイ</t>
    </rPh>
    <phoneticPr fontId="5"/>
  </si>
  <si>
    <t>　・上記「事業の内容」により，どのような教育効果が期待されるのか具体的に記載すること
　　なお，整備することが目的化しないよう留意すること
　　（例）授業時間の効率化，学習効果の向上，教員負担の軽減，消耗品費の削減　など
　・必要に応じて，適宜図表等を挿入することができるが，著作権や肖像権に留意すること</t>
    <rPh sb="2" eb="4">
      <t>ジョウキ</t>
    </rPh>
    <rPh sb="5" eb="7">
      <t>ジギョウ</t>
    </rPh>
    <rPh sb="8" eb="10">
      <t>ナイヨウ</t>
    </rPh>
    <rPh sb="20" eb="22">
      <t>キョウイク</t>
    </rPh>
    <rPh sb="22" eb="24">
      <t>コウカ</t>
    </rPh>
    <rPh sb="25" eb="27">
      <t>キタイ</t>
    </rPh>
    <rPh sb="32" eb="35">
      <t>グタイテキ</t>
    </rPh>
    <rPh sb="36" eb="38">
      <t>キサイ</t>
    </rPh>
    <rPh sb="48" eb="50">
      <t>セイビ</t>
    </rPh>
    <rPh sb="55" eb="58">
      <t>モクテキカ</t>
    </rPh>
    <rPh sb="63" eb="65">
      <t>リュウイ</t>
    </rPh>
    <rPh sb="73" eb="74">
      <t>レイ</t>
    </rPh>
    <rPh sb="75" eb="77">
      <t>ジュギョウ</t>
    </rPh>
    <rPh sb="77" eb="79">
      <t>ジカン</t>
    </rPh>
    <rPh sb="80" eb="83">
      <t>コウリツカ</t>
    </rPh>
    <rPh sb="84" eb="86">
      <t>ガクシュウ</t>
    </rPh>
    <rPh sb="86" eb="88">
      <t>コウカ</t>
    </rPh>
    <rPh sb="89" eb="91">
      <t>コウジョウ</t>
    </rPh>
    <rPh sb="92" eb="94">
      <t>キョウイン</t>
    </rPh>
    <rPh sb="94" eb="96">
      <t>フタン</t>
    </rPh>
    <rPh sb="97" eb="99">
      <t>ケイゲン</t>
    </rPh>
    <rPh sb="100" eb="103">
      <t>ショウモウヒン</t>
    </rPh>
    <rPh sb="103" eb="104">
      <t>ヒ</t>
    </rPh>
    <rPh sb="105" eb="107">
      <t>サクゲン</t>
    </rPh>
    <phoneticPr fontId="5"/>
  </si>
  <si>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5"/>
  </si>
  <si>
    <t>⑮  更新する端末については，購入後４年を経過しているか。（1人1台端末整備の端末更新の場合のみ）</t>
  </si>
  <si>
    <t xml:space="preserve">　　※経過している場合は，「該当なし」と回答してください。
</t>
    <rPh sb="3" eb="5">
      <t>ケイカ</t>
    </rPh>
    <rPh sb="9" eb="11">
      <t>バアイ</t>
    </rPh>
    <rPh sb="14" eb="16">
      <t>ガイトウ</t>
    </rPh>
    <rPh sb="20" eb="22">
      <t>カイトウ</t>
    </rPh>
    <phoneticPr fontId="4"/>
  </si>
  <si>
    <t>　　⑮が「有」の場合，その理由を以下に記載してください。</t>
    <rPh sb="5" eb="6">
      <t>ア</t>
    </rPh>
    <phoneticPr fontId="4"/>
  </si>
  <si>
    <t>（例：端末が○○により故障し，修理することができない（購入の方が安価である）ため，更新する必要がある。）</t>
  </si>
  <si>
    <t>都道府県名，学校名・学校法人名を略さず正式名称で記載しているか。</t>
    <rPh sb="6" eb="9">
      <t>ガッコウメイ</t>
    </rPh>
    <rPh sb="10" eb="12">
      <t>ガッコウ</t>
    </rPh>
    <rPh sb="12" eb="14">
      <t>ホウジン</t>
    </rPh>
    <rPh sb="14" eb="15">
      <t>メイ</t>
    </rPh>
    <rPh sb="16" eb="17">
      <t>リャク</t>
    </rPh>
    <rPh sb="19" eb="21">
      <t>セイシキ</t>
    </rPh>
    <rPh sb="21" eb="23">
      <t>メイショウ</t>
    </rPh>
    <rPh sb="24" eb="26">
      <t>キサイ</t>
    </rPh>
    <phoneticPr fontId="4"/>
  </si>
  <si>
    <t>補助申請予定額は補助対象経費の1/2以内となっているか。
また，上限額以上又は下限額以下になっていないか。</t>
    <rPh sb="0" eb="2">
      <t>ホジョ</t>
    </rPh>
    <rPh sb="2" eb="4">
      <t>シンセイ</t>
    </rPh>
    <rPh sb="4" eb="6">
      <t>ヨテイ</t>
    </rPh>
    <rPh sb="6" eb="7">
      <t>ガク</t>
    </rPh>
    <rPh sb="8" eb="10">
      <t>ホジョ</t>
    </rPh>
    <rPh sb="10" eb="12">
      <t>タイショウ</t>
    </rPh>
    <rPh sb="12" eb="14">
      <t>ケイヒ</t>
    </rPh>
    <rPh sb="18" eb="20">
      <t>イナイ</t>
    </rPh>
    <rPh sb="32" eb="34">
      <t>ジョウゲン</t>
    </rPh>
    <rPh sb="34" eb="35">
      <t>ガク</t>
    </rPh>
    <rPh sb="35" eb="37">
      <t>イジョウ</t>
    </rPh>
    <rPh sb="37" eb="38">
      <t>マタ</t>
    </rPh>
    <rPh sb="39" eb="41">
      <t>カゲン</t>
    </rPh>
    <rPh sb="41" eb="42">
      <t>ガク</t>
    </rPh>
    <rPh sb="42" eb="44">
      <t>イカ</t>
    </rPh>
    <phoneticPr fontId="4"/>
  </si>
  <si>
    <t>様式１－１及び様式１－２のうち，年月日の若い方が着手予定日として記載されているか。</t>
    <rPh sb="0" eb="2">
      <t>ヨウシキ</t>
    </rPh>
    <rPh sb="5" eb="6">
      <t>オヨ</t>
    </rPh>
    <rPh sb="7" eb="9">
      <t>ヨウシキ</t>
    </rPh>
    <rPh sb="16" eb="19">
      <t>ネンガッピ</t>
    </rPh>
    <rPh sb="20" eb="21">
      <t>ワカ</t>
    </rPh>
    <rPh sb="22" eb="23">
      <t>ホウ</t>
    </rPh>
    <rPh sb="24" eb="26">
      <t>チャクシュ</t>
    </rPh>
    <rPh sb="26" eb="29">
      <t>ヨテイビ</t>
    </rPh>
    <rPh sb="32" eb="34">
      <t>キサイ</t>
    </rPh>
    <phoneticPr fontId="4"/>
  </si>
  <si>
    <t>様式
1-1，
1-2</t>
    <rPh sb="0" eb="2">
      <t>ヨウシキ</t>
    </rPh>
    <phoneticPr fontId="4"/>
  </si>
  <si>
    <t>見積書の項目と順番，数量，単価が合致しているか。</t>
    <rPh sb="0" eb="3">
      <t>ミツモリショ</t>
    </rPh>
    <rPh sb="4" eb="6">
      <t>コウモク</t>
    </rPh>
    <rPh sb="7" eb="9">
      <t>ジュンバン</t>
    </rPh>
    <rPh sb="10" eb="12">
      <t>スウリョウ</t>
    </rPh>
    <rPh sb="13" eb="15">
      <t>タンカ</t>
    </rPh>
    <rPh sb="16" eb="18">
      <t>ガッチ</t>
    </rPh>
    <phoneticPr fontId="4"/>
  </si>
  <si>
    <t>ソフトウェア，保守等について，当該年度を超えた分を申請していないか。
（年間ライセンス等は月割で当該年度分のみを申請すること）</t>
    <rPh sb="7" eb="9">
      <t>ホシュ</t>
    </rPh>
    <rPh sb="9" eb="10">
      <t>ナド</t>
    </rPh>
    <rPh sb="15" eb="17">
      <t>トウガイ</t>
    </rPh>
    <rPh sb="17" eb="19">
      <t>ネンド</t>
    </rPh>
    <rPh sb="20" eb="21">
      <t>コ</t>
    </rPh>
    <rPh sb="23" eb="24">
      <t>ブン</t>
    </rPh>
    <rPh sb="25" eb="27">
      <t>シンセイ</t>
    </rPh>
    <rPh sb="36" eb="38">
      <t>ネンカン</t>
    </rPh>
    <rPh sb="43" eb="44">
      <t>ナド</t>
    </rPh>
    <rPh sb="45" eb="47">
      <t>ツキワリ</t>
    </rPh>
    <rPh sb="48" eb="50">
      <t>トウガイ</t>
    </rPh>
    <rPh sb="50" eb="52">
      <t>ネンド</t>
    </rPh>
    <rPh sb="52" eb="53">
      <t>ブン</t>
    </rPh>
    <rPh sb="56" eb="58">
      <t>シンセイ</t>
    </rPh>
    <phoneticPr fontId="4"/>
  </si>
  <si>
    <t>使用場所，機器の区分が正しく入っているか。
（プロジェクタの機器の区分が「その他」や「一体型電子黒板」を選択していないか　等）</t>
    <rPh sb="0" eb="2">
      <t>シヨウ</t>
    </rPh>
    <rPh sb="2" eb="4">
      <t>バショ</t>
    </rPh>
    <rPh sb="5" eb="7">
      <t>キキ</t>
    </rPh>
    <rPh sb="8" eb="10">
      <t>クブン</t>
    </rPh>
    <rPh sb="11" eb="12">
      <t>タダ</t>
    </rPh>
    <rPh sb="14" eb="15">
      <t>ハイ</t>
    </rPh>
    <rPh sb="30" eb="32">
      <t>キキ</t>
    </rPh>
    <rPh sb="33" eb="35">
      <t>クブン</t>
    </rPh>
    <rPh sb="39" eb="40">
      <t>タ</t>
    </rPh>
    <rPh sb="43" eb="46">
      <t>イッタイガタ</t>
    </rPh>
    <rPh sb="46" eb="48">
      <t>デンシ</t>
    </rPh>
    <rPh sb="48" eb="50">
      <t>コクバン</t>
    </rPh>
    <rPh sb="52" eb="54">
      <t>センタク</t>
    </rPh>
    <rPh sb="61" eb="62">
      <t>ナド</t>
    </rPh>
    <phoneticPr fontId="4"/>
  </si>
  <si>
    <t>授業でのクラス人数等，利用台数と整合性が取れているか。（同時稼働でない場合は予備機扱いで補助対象外）台数根拠が示せているか。
基本は「不特定多数の生徒が用いられる機器として，１授業単位において使用を想定している生徒数まで」とする。</t>
    <rPh sb="0" eb="2">
      <t>ジュギョウ</t>
    </rPh>
    <rPh sb="7" eb="9">
      <t>ニンズウ</t>
    </rPh>
    <rPh sb="9" eb="10">
      <t>ナド</t>
    </rPh>
    <rPh sb="11" eb="13">
      <t>リヨウ</t>
    </rPh>
    <rPh sb="13" eb="15">
      <t>ダイスウ</t>
    </rPh>
    <rPh sb="16" eb="19">
      <t>セイゴウセイ</t>
    </rPh>
    <rPh sb="20" eb="21">
      <t>ト</t>
    </rPh>
    <rPh sb="28" eb="30">
      <t>ドウジ</t>
    </rPh>
    <rPh sb="30" eb="32">
      <t>カドウ</t>
    </rPh>
    <rPh sb="35" eb="37">
      <t>バアイ</t>
    </rPh>
    <rPh sb="38" eb="40">
      <t>ヨビ</t>
    </rPh>
    <rPh sb="40" eb="41">
      <t>キ</t>
    </rPh>
    <rPh sb="41" eb="42">
      <t>アツカ</t>
    </rPh>
    <rPh sb="44" eb="46">
      <t>ホジョ</t>
    </rPh>
    <rPh sb="46" eb="49">
      <t>タイショウガイ</t>
    </rPh>
    <rPh sb="50" eb="52">
      <t>ダイスウ</t>
    </rPh>
    <rPh sb="52" eb="54">
      <t>コンキョ</t>
    </rPh>
    <rPh sb="55" eb="56">
      <t>シメ</t>
    </rPh>
    <rPh sb="63" eb="65">
      <t>キホン</t>
    </rPh>
    <phoneticPr fontId="4"/>
  </si>
  <si>
    <t>選定の経緯，理由について記載があるか。原則は最低価格業者を選定。最低価格でない場合でも選定理由が明確であるか。</t>
    <rPh sb="0" eb="2">
      <t>センテイ</t>
    </rPh>
    <rPh sb="3" eb="5">
      <t>ケイイ</t>
    </rPh>
    <rPh sb="6" eb="8">
      <t>リユウ</t>
    </rPh>
    <rPh sb="12" eb="14">
      <t>キサイ</t>
    </rPh>
    <rPh sb="19" eb="21">
      <t>ゲンソク</t>
    </rPh>
    <rPh sb="22" eb="24">
      <t>サイテイ</t>
    </rPh>
    <rPh sb="24" eb="26">
      <t>カカク</t>
    </rPh>
    <rPh sb="26" eb="28">
      <t>ギョウシャ</t>
    </rPh>
    <rPh sb="29" eb="31">
      <t>センテイ</t>
    </rPh>
    <rPh sb="32" eb="34">
      <t>サイテイ</t>
    </rPh>
    <rPh sb="34" eb="36">
      <t>カカク</t>
    </rPh>
    <rPh sb="39" eb="41">
      <t>バアイ</t>
    </rPh>
    <rPh sb="43" eb="45">
      <t>センテイ</t>
    </rPh>
    <rPh sb="45" eb="47">
      <t>リユウ</t>
    </rPh>
    <rPh sb="48" eb="50">
      <t>メイカク</t>
    </rPh>
    <phoneticPr fontId="4"/>
  </si>
  <si>
    <t>複数の業者と契約する場合，別葉で出されているか。</t>
    <rPh sb="0" eb="2">
      <t>フクスウ</t>
    </rPh>
    <rPh sb="3" eb="5">
      <t>ギョウシャ</t>
    </rPh>
    <rPh sb="6" eb="8">
      <t>ケイヤク</t>
    </rPh>
    <rPh sb="10" eb="12">
      <t>バアイ</t>
    </rPh>
    <rPh sb="13" eb="14">
      <t>ベツ</t>
    </rPh>
    <rPh sb="14" eb="15">
      <t>ヨウ</t>
    </rPh>
    <rPh sb="16" eb="17">
      <t>ダ</t>
    </rPh>
    <phoneticPr fontId="4"/>
  </si>
  <si>
    <r>
      <t>全て</t>
    </r>
    <r>
      <rPr>
        <b/>
        <sz val="11"/>
        <rFont val="ＭＳ Ｐゴシック"/>
        <family val="3"/>
        <charset val="128"/>
      </rPr>
      <t>「該当なし」</t>
    </r>
    <r>
      <rPr>
        <sz val="11"/>
        <rFont val="ＭＳ Ｐゴシック"/>
        <family val="3"/>
        <charset val="128"/>
      </rPr>
      <t>になっているか。　⑮については、理由が記載されていればチェック可。</t>
    </r>
    <rPh sb="0" eb="1">
      <t>スベ</t>
    </rPh>
    <rPh sb="3" eb="5">
      <t>ガイトウ</t>
    </rPh>
    <rPh sb="24" eb="26">
      <t>リユウ</t>
    </rPh>
    <rPh sb="27" eb="29">
      <t>キサイ</t>
    </rPh>
    <rPh sb="39" eb="40">
      <t>カ</t>
    </rPh>
    <phoneticPr fontId="4"/>
  </si>
  <si>
    <t>令和７年度 私立高等学校等ＩＣＴ教育設備整備推進事業　計画調書
（1人1台端末整備）</t>
    <rPh sb="0" eb="2">
      <t>レイワ</t>
    </rPh>
    <rPh sb="3" eb="5">
      <t>ネンド</t>
    </rPh>
    <rPh sb="6" eb="8">
      <t>シリツ</t>
    </rPh>
    <rPh sb="8" eb="10">
      <t>コウトウ</t>
    </rPh>
    <rPh sb="10" eb="12">
      <t>ガッコウ</t>
    </rPh>
    <rPh sb="12" eb="13">
      <t>トウ</t>
    </rPh>
    <rPh sb="16" eb="18">
      <t>キョウイク</t>
    </rPh>
    <rPh sb="18" eb="20">
      <t>セツビ</t>
    </rPh>
    <rPh sb="20" eb="22">
      <t>セイビ</t>
    </rPh>
    <rPh sb="22" eb="24">
      <t>スイシン</t>
    </rPh>
    <rPh sb="24" eb="26">
      <t>ジギョウ</t>
    </rPh>
    <rPh sb="27" eb="29">
      <t>ケイカク</t>
    </rPh>
    <rPh sb="29" eb="31">
      <t>チョウショ</t>
    </rPh>
    <rPh sb="34" eb="35">
      <t>リ</t>
    </rPh>
    <rPh sb="36" eb="37">
      <t>ダイ</t>
    </rPh>
    <rPh sb="37" eb="39">
      <t>タンマツ</t>
    </rPh>
    <rPh sb="39" eb="41">
      <t>セイビ</t>
    </rPh>
    <phoneticPr fontId="5"/>
  </si>
  <si>
    <t>令和７年度 私立高等学校等ＩＣＴ教育設備整備推進事業　計画調書
（1人1台端末整備を除く）</t>
    <rPh sb="0" eb="2">
      <t>レイワ</t>
    </rPh>
    <rPh sb="6" eb="8">
      <t>シリツ</t>
    </rPh>
    <rPh sb="8" eb="10">
      <t>コウトウ</t>
    </rPh>
    <rPh sb="10" eb="12">
      <t>ガッコウ</t>
    </rPh>
    <rPh sb="12" eb="13">
      <t>トウ</t>
    </rPh>
    <rPh sb="16" eb="18">
      <t>キョウイク</t>
    </rPh>
    <rPh sb="18" eb="20">
      <t>セツビ</t>
    </rPh>
    <rPh sb="20" eb="22">
      <t>セイビ</t>
    </rPh>
    <rPh sb="22" eb="24">
      <t>スイシン</t>
    </rPh>
    <rPh sb="24" eb="26">
      <t>ジギョウ</t>
    </rPh>
    <rPh sb="27" eb="31">
      <t>ケイカクチョウショ</t>
    </rPh>
    <rPh sb="34" eb="35">
      <t>リ</t>
    </rPh>
    <rPh sb="36" eb="39">
      <t>ダイタンマツ</t>
    </rPh>
    <rPh sb="39" eb="41">
      <t>セイビ</t>
    </rPh>
    <rPh sb="42" eb="43">
      <t>ノゾ</t>
    </rPh>
    <phoneticPr fontId="5"/>
  </si>
  <si>
    <t>1人1台端末を整備した事業の内容</t>
    <rPh sb="0" eb="2">
      <t>ヒトリ</t>
    </rPh>
    <rPh sb="3" eb="4">
      <t>ダイ</t>
    </rPh>
    <rPh sb="4" eb="6">
      <t>タンマツ</t>
    </rPh>
    <rPh sb="7" eb="9">
      <t>セイビ</t>
    </rPh>
    <rPh sb="11" eb="13">
      <t>ジギョウ</t>
    </rPh>
    <rPh sb="14" eb="16">
      <t>ナイヨウ</t>
    </rPh>
    <phoneticPr fontId="5"/>
  </si>
  <si>
    <t>　・１人１台端末の整備において、端末を整備士、どのような教育を展開するかを具体的に記載すること
　　なお，単に機器の更新等で完結する内容は認められない
　・１人１台端末の導入によって，従来の教育とどのように変化するのか先進的である点を具体的に記載すること
　・購入台数についてはその根拠を示すこと
　・整備された端末を利用する時間数（授業時限数や時間外学習等）を記載ください
　・必要に応じて，適宜図表等を挿入することができるが，著作権や肖像権に留意すること</t>
    <rPh sb="3" eb="4">
      <t>ニン</t>
    </rPh>
    <rPh sb="5" eb="6">
      <t>ダイ</t>
    </rPh>
    <rPh sb="6" eb="8">
      <t>タンマツ</t>
    </rPh>
    <rPh sb="9" eb="11">
      <t>セイビ</t>
    </rPh>
    <rPh sb="16" eb="18">
      <t>タンマツ</t>
    </rPh>
    <rPh sb="19" eb="22">
      <t>セイビシ</t>
    </rPh>
    <rPh sb="28" eb="30">
      <t>キョウイク</t>
    </rPh>
    <rPh sb="31" eb="33">
      <t>テンカイ</t>
    </rPh>
    <rPh sb="37" eb="40">
      <t>グタイテキ</t>
    </rPh>
    <rPh sb="41" eb="43">
      <t>キサイ</t>
    </rPh>
    <rPh sb="53" eb="54">
      <t>タン</t>
    </rPh>
    <rPh sb="55" eb="57">
      <t>キキ</t>
    </rPh>
    <rPh sb="58" eb="60">
      <t>コウシン</t>
    </rPh>
    <rPh sb="60" eb="61">
      <t>トウ</t>
    </rPh>
    <rPh sb="62" eb="64">
      <t>カンケツ</t>
    </rPh>
    <rPh sb="66" eb="68">
      <t>ナイヨウ</t>
    </rPh>
    <rPh sb="69" eb="70">
      <t>ミト</t>
    </rPh>
    <rPh sb="85" eb="87">
      <t>ドウニュウ</t>
    </rPh>
    <rPh sb="92" eb="94">
      <t>ジュウライ</t>
    </rPh>
    <rPh sb="95" eb="97">
      <t>キョウイク</t>
    </rPh>
    <rPh sb="103" eb="105">
      <t>ヘンカ</t>
    </rPh>
    <rPh sb="109" eb="112">
      <t>センシンテキ</t>
    </rPh>
    <rPh sb="115" eb="116">
      <t>テン</t>
    </rPh>
    <rPh sb="117" eb="120">
      <t>グタイテキ</t>
    </rPh>
    <rPh sb="121" eb="123">
      <t>キサイ</t>
    </rPh>
    <rPh sb="130" eb="132">
      <t>コウニュウ</t>
    </rPh>
    <rPh sb="132" eb="134">
      <t>ダイスウ</t>
    </rPh>
    <rPh sb="141" eb="143">
      <t>コンキョ</t>
    </rPh>
    <rPh sb="144" eb="145">
      <t>シメ</t>
    </rPh>
    <rPh sb="151" eb="153">
      <t>セイビ</t>
    </rPh>
    <rPh sb="156" eb="158">
      <t>タンマツ</t>
    </rPh>
    <rPh sb="159" eb="161">
      <t>リヨウ</t>
    </rPh>
    <rPh sb="164" eb="166">
      <t>キサイ</t>
    </rPh>
    <rPh sb="173" eb="179">
      <t>ジカンガイガクシュウトウ</t>
    </rPh>
    <rPh sb="180" eb="182">
      <t>ヒツヨウ</t>
    </rPh>
    <rPh sb="183" eb="184">
      <t>オウ</t>
    </rPh>
    <rPh sb="187" eb="189">
      <t>テキギ</t>
    </rPh>
    <rPh sb="189" eb="191">
      <t>ズヒョウ</t>
    </rPh>
    <rPh sb="191" eb="192">
      <t>トウ</t>
    </rPh>
    <rPh sb="193" eb="195">
      <t>ソウニュウ</t>
    </rPh>
    <rPh sb="205" eb="208">
      <t>チョサクケン</t>
    </rPh>
    <rPh sb="209" eb="211">
      <t>ショウゾウ</t>
    </rPh>
    <rPh sb="211" eb="212">
      <t>ケン</t>
    </rPh>
    <rPh sb="213" eb="215">
      <t>リュウイ</t>
    </rPh>
    <phoneticPr fontId="5"/>
  </si>
  <si>
    <t>様式２－１</t>
    <rPh sb="0" eb="2">
      <t>ヨウシキ</t>
    </rPh>
    <phoneticPr fontId="5"/>
  </si>
  <si>
    <t>様式２－２</t>
    <rPh sb="0" eb="2">
      <t>ヨウシキ</t>
    </rPh>
    <phoneticPr fontId="5"/>
  </si>
  <si>
    <t>採　択　理　由　書　（1人1台端末整備）</t>
    <rPh sb="0" eb="1">
      <t>サイ</t>
    </rPh>
    <rPh sb="2" eb="3">
      <t>タク</t>
    </rPh>
    <rPh sb="4" eb="5">
      <t>リ</t>
    </rPh>
    <rPh sb="6" eb="7">
      <t>ヨシ</t>
    </rPh>
    <rPh sb="8" eb="9">
      <t>ショ</t>
    </rPh>
    <phoneticPr fontId="5"/>
  </si>
  <si>
    <t>採　択　理　由　書　（1人1台端末整備を除く）</t>
    <rPh sb="0" eb="1">
      <t>サイ</t>
    </rPh>
    <rPh sb="2" eb="3">
      <t>タク</t>
    </rPh>
    <rPh sb="4" eb="5">
      <t>リ</t>
    </rPh>
    <rPh sb="6" eb="7">
      <t>ヨシ</t>
    </rPh>
    <rPh sb="8" eb="9">
      <t>ショ</t>
    </rPh>
    <phoneticPr fontId="5"/>
  </si>
  <si>
    <t>様式３－２</t>
    <rPh sb="0" eb="2">
      <t>ヨウシキ</t>
    </rPh>
    <phoneticPr fontId="5"/>
  </si>
  <si>
    <t>様式３－１</t>
    <rPh sb="0" eb="2">
      <t>ヨウシキ</t>
    </rPh>
    <phoneticPr fontId="5"/>
  </si>
  <si>
    <t>様式2-1，2-2</t>
    <rPh sb="0" eb="2">
      <t>ヨウシキ</t>
    </rPh>
    <phoneticPr fontId="4"/>
  </si>
  <si>
    <t>様式3-1，3-2</t>
    <rPh sb="0" eb="2">
      <t>ヨウシキ</t>
    </rPh>
    <phoneticPr fontId="4"/>
  </si>
  <si>
    <t>補助事業が補助対象と対象外に分かれる場合は，採択業者の見積書の写し等にマーカー等を用いてわかりやすく明示されているか。</t>
    <rPh sb="0" eb="2">
      <t>ホジョ</t>
    </rPh>
    <rPh sb="2" eb="4">
      <t>ジギョウ</t>
    </rPh>
    <rPh sb="5" eb="7">
      <t>ホジョ</t>
    </rPh>
    <rPh sb="7" eb="9">
      <t>タイショウ</t>
    </rPh>
    <rPh sb="10" eb="12">
      <t>タイショウ</t>
    </rPh>
    <rPh sb="12" eb="13">
      <t>ガイ</t>
    </rPh>
    <rPh sb="14" eb="15">
      <t>ワ</t>
    </rPh>
    <rPh sb="18" eb="20">
      <t>バアイ</t>
    </rPh>
    <rPh sb="22" eb="24">
      <t>サイタク</t>
    </rPh>
    <rPh sb="24" eb="26">
      <t>ギョウシャ</t>
    </rPh>
    <rPh sb="27" eb="30">
      <t>ミツモリショ</t>
    </rPh>
    <rPh sb="31" eb="32">
      <t>ウツ</t>
    </rPh>
    <rPh sb="33" eb="34">
      <t>ナド</t>
    </rPh>
    <rPh sb="39" eb="40">
      <t>ナド</t>
    </rPh>
    <rPh sb="41" eb="42">
      <t>モチ</t>
    </rPh>
    <rPh sb="50" eb="52">
      <t>メイジ</t>
    </rPh>
    <phoneticPr fontId="4"/>
  </si>
  <si>
    <t>見積りについて、機器一式などではなく、機器の詳細が記載されているものとなっているか。</t>
    <rPh sb="0" eb="2">
      <t>ミツモ</t>
    </rPh>
    <rPh sb="8" eb="10">
      <t>キキ</t>
    </rPh>
    <rPh sb="10" eb="12">
      <t>イッシキ</t>
    </rPh>
    <rPh sb="19" eb="21">
      <t>キキ</t>
    </rPh>
    <rPh sb="22" eb="24">
      <t>ショウサイ</t>
    </rPh>
    <rPh sb="25" eb="27">
      <t>キサイ</t>
    </rPh>
    <phoneticPr fontId="4"/>
  </si>
  <si>
    <t>端末予備機</t>
  </si>
  <si>
    <t>以下、赤枠内の名称をファイル名としてご設定ください。</t>
    <rPh sb="0" eb="2">
      <t>イカ</t>
    </rPh>
    <rPh sb="3" eb="4">
      <t>アカ</t>
    </rPh>
    <rPh sb="4" eb="6">
      <t>ワクナイ</t>
    </rPh>
    <rPh sb="7" eb="9">
      <t>メイショウ</t>
    </rPh>
    <rPh sb="14" eb="15">
      <t>メイ</t>
    </rPh>
    <rPh sb="19" eb="21">
      <t>セッテイ</t>
    </rPh>
    <phoneticPr fontId="4"/>
  </si>
  <si>
    <t>※コピーの際は、セル「I3」のみコピーしてください。改行が含まれますのでご留意ください。</t>
    <rPh sb="5" eb="6">
      <t>サイ</t>
    </rPh>
    <rPh sb="26" eb="28">
      <t>カイギョウ</t>
    </rPh>
    <rPh sb="29" eb="30">
      <t>フク</t>
    </rPh>
    <rPh sb="37" eb="39">
      <t>リュウイ</t>
    </rPh>
    <phoneticPr fontId="4"/>
  </si>
  <si>
    <t>※法人番号_学校名　計画調書（ICT）</t>
    <rPh sb="1" eb="5">
      <t>ホウジンバンゴウ</t>
    </rPh>
    <rPh sb="6" eb="9">
      <t>ガッコウメイ</t>
    </rPh>
    <rPh sb="10" eb="14">
      <t>ケイカクチョウショ</t>
    </rPh>
    <phoneticPr fontId="4"/>
  </si>
  <si>
    <t>1年生用タブレット端末(予備機)</t>
    <rPh sb="1" eb="3">
      <t>ネンセイ</t>
    </rPh>
    <rPh sb="3" eb="4">
      <t>ヨウ</t>
    </rPh>
    <rPh sb="9" eb="11">
      <t>タンマツ</t>
    </rPh>
    <rPh sb="12" eb="15">
      <t>ヨビキ</t>
    </rPh>
    <phoneticPr fontId="4"/>
  </si>
  <si>
    <t>端末新規整備</t>
  </si>
  <si>
    <t xml:space="preserve"> </t>
    <phoneticPr fontId="4"/>
  </si>
  <si>
    <t>着手日が早い方を採用してください。</t>
    <rPh sb="0" eb="3">
      <t>チャクシュビ</t>
    </rPh>
    <rPh sb="4" eb="5">
      <t>ハヤ</t>
    </rPh>
    <rPh sb="6" eb="7">
      <t>ホウ</t>
    </rPh>
    <rPh sb="8" eb="10">
      <t>サイヨウ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</si>
</sst>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_);[Red]\(0\)"/>
    <numFmt numFmtId="178" formatCode="[$-411]ggge&quot;年&quot;m&quot;月&quot;d&quot;日&quot;;@"/>
    <numFmt numFmtId="179" formatCode="0&quot;　台&quot;"/>
    <numFmt numFmtId="180" formatCode="#,##0_ ;[Red]\-#,##0\ "/>
    <numFmt numFmtId="181" formatCode="yyyy&quot;年&quot;m&quot;月&quot;;@"/>
  </numFmts>
  <fonts count="34">
    <font>
      <sz val="11"/>
      <color theme="1"/>
      <name val="游ゴシック"/>
      <family val="2"/>
      <charset val="128"/>
      <scheme val="minor"/>
    </font>
    <font>
      <sz val="10"/>
      <color theme="1"/>
      <name val="游ゴシック"/>
      <family val="2"/>
      <charset val="128"/>
      <scheme val="minor"/>
    </font>
    <font>
      <sz val="10"/>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0.5"/>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9"/>
      <color indexed="81"/>
      <name val="MS P ゴシック"/>
      <family val="3"/>
      <charset val="128"/>
    </font>
    <font>
      <sz val="10"/>
      <name val="游ゴシック"/>
      <family val="3"/>
      <charset val="128"/>
      <scheme val="minor"/>
    </font>
    <font>
      <sz val="9"/>
      <color indexed="81"/>
      <name val="MS P ゴシック"/>
      <family val="3"/>
      <charset val="128"/>
    </font>
    <font>
      <b/>
      <sz val="11"/>
      <name val="游ゴシック"/>
      <family val="3"/>
      <charset val="128"/>
      <scheme val="minor"/>
    </font>
    <font>
      <b/>
      <sz val="20"/>
      <color rgb="FFFF0000"/>
      <name val="游ゴシック"/>
      <family val="3"/>
      <charset val="128"/>
      <scheme val="minor"/>
    </font>
    <font>
      <sz val="9"/>
      <name val="ＭＳ Ｐゴシック"/>
      <family val="3"/>
      <charset val="128"/>
    </font>
    <font>
      <sz val="11"/>
      <name val="游ゴシック"/>
      <family val="2"/>
      <charset val="128"/>
      <scheme val="minor"/>
    </font>
    <font>
      <b/>
      <sz val="13"/>
      <name val="ＭＳ Ｐゴシック"/>
      <family val="3"/>
      <charset val="128"/>
    </font>
    <font>
      <sz val="20"/>
      <name val="ＭＳ Ｐゴシック"/>
      <family val="3"/>
      <charset val="128"/>
    </font>
    <font>
      <sz val="11"/>
      <color theme="1"/>
      <name val="游ゴシック"/>
      <family val="2"/>
      <charset val="128"/>
      <scheme val="minor"/>
    </font>
    <font>
      <sz val="20"/>
      <name val="游ゴシック"/>
      <family val="3"/>
      <charset val="128"/>
      <scheme val="minor"/>
    </font>
    <font>
      <b/>
      <sz val="12"/>
      <name val="游ゴシック"/>
      <family val="3"/>
      <charset val="128"/>
      <scheme val="minor"/>
    </font>
    <font>
      <sz val="9"/>
      <color theme="1"/>
      <name val="游ゴシック"/>
      <family val="3"/>
      <charset val="128"/>
      <scheme val="minor"/>
    </font>
    <font>
      <sz val="11"/>
      <color theme="1"/>
      <name val="ＭＳ Ｐゴシック"/>
      <family val="3"/>
      <charset val="128"/>
    </font>
    <font>
      <b/>
      <sz val="16"/>
      <name val="游ゴシック"/>
      <family val="3"/>
      <charset val="128"/>
      <scheme val="minor"/>
    </font>
    <font>
      <sz val="18"/>
      <name val="游ゴシック"/>
      <family val="2"/>
      <charset val="128"/>
      <scheme val="minor"/>
    </font>
    <font>
      <b/>
      <sz val="16"/>
      <color rgb="FFFF0000"/>
      <name val="游ゴシック"/>
      <family val="3"/>
      <charset val="128"/>
      <scheme val="minor"/>
    </font>
    <font>
      <sz val="11"/>
      <color indexed="81"/>
      <name val="MS P ゴシック"/>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DE9D9"/>
        <bgColor indexed="64"/>
      </patternFill>
    </fill>
    <fill>
      <patternFill patternType="solid">
        <fgColor theme="7" tint="0.79998168889431442"/>
        <bgColor indexed="64"/>
      </patternFill>
    </fill>
  </fills>
  <borders count="10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auto="1"/>
      </top>
      <bottom/>
      <diagonal/>
    </border>
    <border>
      <left style="medium">
        <color indexed="64"/>
      </left>
      <right style="thin">
        <color indexed="64"/>
      </right>
      <top/>
      <bottom style="medium">
        <color auto="1"/>
      </bottom>
      <diagonal/>
    </border>
    <border>
      <left style="thin">
        <color indexed="64"/>
      </left>
      <right/>
      <top style="medium">
        <color auto="1"/>
      </top>
      <bottom/>
      <diagonal/>
    </border>
    <border>
      <left style="thin">
        <color indexed="64"/>
      </left>
      <right style="thin">
        <color indexed="64"/>
      </right>
      <top style="hair">
        <color auto="1"/>
      </top>
      <bottom style="hair">
        <color auto="1"/>
      </bottom>
      <diagonal/>
    </border>
    <border>
      <left style="medium">
        <color indexed="64"/>
      </left>
      <right style="thin">
        <color indexed="64"/>
      </right>
      <top style="hair">
        <color auto="1"/>
      </top>
      <bottom style="hair">
        <color auto="1"/>
      </bottom>
      <diagonal/>
    </border>
    <border>
      <left/>
      <right/>
      <top style="medium">
        <color auto="1"/>
      </top>
      <bottom/>
      <diagonal/>
    </border>
    <border>
      <left/>
      <right style="thin">
        <color indexed="64"/>
      </right>
      <top style="hair">
        <color auto="1"/>
      </top>
      <bottom style="hair">
        <color auto="1"/>
      </bottom>
      <diagonal/>
    </border>
    <border>
      <left/>
      <right style="thin">
        <color indexed="64"/>
      </right>
      <top style="medium">
        <color auto="1"/>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6" fontId="25" fillId="0" borderId="0" applyFont="0" applyFill="0" applyBorder="0" applyAlignment="0" applyProtection="0">
      <alignment vertical="center"/>
    </xf>
  </cellStyleXfs>
  <cellXfs count="330">
    <xf numFmtId="0" fontId="0" fillId="0" borderId="0" xfId="0">
      <alignment vertical="center"/>
    </xf>
    <xf numFmtId="0" fontId="3" fillId="0" borderId="0" xfId="2">
      <alignment vertical="center"/>
    </xf>
    <xf numFmtId="0" fontId="3" fillId="0" borderId="0" xfId="2" applyAlignment="1">
      <alignment horizontal="right" vertical="center"/>
    </xf>
    <xf numFmtId="0" fontId="8" fillId="0" borderId="0" xfId="2" applyFont="1" applyAlignment="1">
      <alignment horizontal="right" vertical="center"/>
    </xf>
    <xf numFmtId="0" fontId="9" fillId="0" borderId="0" xfId="2" applyFont="1" applyAlignment="1">
      <alignment horizontal="centerContinuous" vertical="center"/>
    </xf>
    <xf numFmtId="0" fontId="3" fillId="0" borderId="0" xfId="2" applyAlignment="1">
      <alignment horizontal="centerContinuous" vertical="center"/>
    </xf>
    <xf numFmtId="0" fontId="10" fillId="0" borderId="0" xfId="2" applyFont="1" applyAlignment="1">
      <alignment horizontal="centerContinuous" vertical="center"/>
    </xf>
    <xf numFmtId="0" fontId="3" fillId="0" borderId="8" xfId="2" applyBorder="1" applyAlignment="1">
      <alignment horizontal="distributed" vertical="center" justifyLastLine="1"/>
    </xf>
    <xf numFmtId="0" fontId="3" fillId="0" borderId="24" xfId="2" applyBorder="1" applyAlignment="1">
      <alignment horizontal="distributed" vertical="center" wrapText="1" justifyLastLine="1"/>
    </xf>
    <xf numFmtId="0" fontId="3" fillId="0" borderId="14" xfId="2" applyBorder="1" applyAlignment="1">
      <alignment horizontal="distributed" vertical="center" justifyLastLine="1"/>
    </xf>
    <xf numFmtId="0" fontId="3" fillId="0" borderId="15" xfId="2" applyBorder="1" applyAlignment="1">
      <alignment horizontal="distributed" vertical="center" justifyLastLine="1"/>
    </xf>
    <xf numFmtId="176" fontId="8" fillId="0" borderId="19" xfId="2" applyNumberFormat="1" applyFont="1" applyBorder="1" applyAlignment="1">
      <alignment horizontal="right" vertical="center" shrinkToFit="1"/>
    </xf>
    <xf numFmtId="0" fontId="3" fillId="0" borderId="28" xfId="2" applyBorder="1" applyAlignment="1">
      <alignment horizontal="center" vertical="center"/>
    </xf>
    <xf numFmtId="0" fontId="3" fillId="0" borderId="29" xfId="2" applyBorder="1" applyAlignment="1">
      <alignment horizontal="distributed" vertical="center" justifyLastLine="1"/>
    </xf>
    <xf numFmtId="0" fontId="3" fillId="0" borderId="5" xfId="2" applyBorder="1" applyAlignment="1">
      <alignment horizontal="distributed" vertical="center" justifyLastLine="1"/>
    </xf>
    <xf numFmtId="176" fontId="8" fillId="0" borderId="6" xfId="2" applyNumberFormat="1" applyFont="1" applyBorder="1" applyAlignment="1">
      <alignment horizontal="right" vertical="center" shrinkToFit="1"/>
    </xf>
    <xf numFmtId="0" fontId="3" fillId="0" borderId="30" xfId="2" applyBorder="1" applyAlignment="1">
      <alignment horizontal="center" vertical="center"/>
    </xf>
    <xf numFmtId="0" fontId="3" fillId="0" borderId="31" xfId="2" applyBorder="1" applyAlignment="1">
      <alignment horizontal="distributed" vertical="center" justifyLastLine="1"/>
    </xf>
    <xf numFmtId="0" fontId="3" fillId="0" borderId="32" xfId="2" applyBorder="1" applyAlignment="1">
      <alignment horizontal="distributed" vertical="center" justifyLastLine="1"/>
    </xf>
    <xf numFmtId="176" fontId="8" fillId="0" borderId="33" xfId="2" applyNumberFormat="1" applyFont="1" applyBorder="1" applyAlignment="1">
      <alignment horizontal="right" vertical="center" shrinkToFit="1"/>
    </xf>
    <xf numFmtId="0" fontId="3" fillId="0" borderId="34" xfId="2" applyBorder="1" applyAlignment="1">
      <alignment horizontal="center" vertical="center"/>
    </xf>
    <xf numFmtId="0" fontId="11" fillId="0" borderId="0" xfId="2" applyFont="1">
      <alignment vertical="center"/>
    </xf>
    <xf numFmtId="0" fontId="3" fillId="0" borderId="19" xfId="2" applyBorder="1">
      <alignment vertical="center"/>
    </xf>
    <xf numFmtId="0" fontId="3" fillId="0" borderId="0" xfId="2" applyAlignment="1">
      <alignment horizontal="left" vertical="center" indent="1"/>
    </xf>
    <xf numFmtId="0" fontId="3" fillId="0" borderId="43" xfId="2" applyBorder="1" applyAlignment="1">
      <alignment horizontal="center" vertical="center"/>
    </xf>
    <xf numFmtId="0" fontId="3" fillId="0" borderId="44" xfId="2" applyBorder="1" applyAlignment="1">
      <alignment horizontal="center" vertical="center"/>
    </xf>
    <xf numFmtId="38" fontId="7" fillId="0" borderId="0" xfId="1" applyFont="1" applyAlignment="1">
      <alignment horizontal="left" vertical="center"/>
    </xf>
    <xf numFmtId="38" fontId="0" fillId="0" borderId="0" xfId="1" applyFont="1" applyBorder="1" applyAlignment="1">
      <alignment horizontal="center" vertical="center"/>
    </xf>
    <xf numFmtId="38" fontId="0" fillId="0" borderId="0" xfId="1" applyFont="1">
      <alignment vertical="center"/>
    </xf>
    <xf numFmtId="38" fontId="0" fillId="0" borderId="0" xfId="1" applyFont="1" applyBorder="1">
      <alignment vertical="center"/>
    </xf>
    <xf numFmtId="38" fontId="0" fillId="0" borderId="0" xfId="1" applyFont="1" applyAlignment="1">
      <alignment horizontal="right" vertical="center"/>
    </xf>
    <xf numFmtId="38" fontId="0" fillId="0" borderId="0" xfId="1" applyFont="1" applyAlignment="1">
      <alignment horizontal="center" vertical="center"/>
    </xf>
    <xf numFmtId="38" fontId="7" fillId="0" borderId="0" xfId="1" applyFont="1">
      <alignment vertical="center"/>
    </xf>
    <xf numFmtId="38" fontId="7" fillId="0" borderId="0" xfId="1" applyFont="1" applyAlignment="1">
      <alignment horizontal="left" vertical="center" wrapText="1"/>
    </xf>
    <xf numFmtId="38" fontId="3" fillId="0" borderId="0" xfId="1" applyFont="1" applyBorder="1" applyAlignment="1">
      <alignment horizontal="center" vertical="center" wrapText="1"/>
    </xf>
    <xf numFmtId="38" fontId="3" fillId="0" borderId="0" xfId="1" applyFont="1" applyBorder="1" applyAlignment="1">
      <alignment horizontal="center" vertical="center"/>
    </xf>
    <xf numFmtId="38" fontId="0" fillId="0" borderId="0" xfId="1" applyFont="1" applyBorder="1" applyAlignment="1">
      <alignment horizontal="center" vertical="center" wrapText="1"/>
    </xf>
    <xf numFmtId="38" fontId="14" fillId="2" borderId="4" xfId="1" applyFont="1" applyFill="1" applyBorder="1" applyAlignment="1">
      <alignment horizontal="center" vertical="center" shrinkToFit="1"/>
    </xf>
    <xf numFmtId="38" fontId="0" fillId="2" borderId="53" xfId="1" applyFont="1" applyFill="1" applyBorder="1" applyAlignment="1">
      <alignment horizontal="center" vertical="center" wrapText="1"/>
    </xf>
    <xf numFmtId="38" fontId="0" fillId="2" borderId="55" xfId="1" applyFont="1" applyFill="1" applyBorder="1" applyAlignment="1">
      <alignment horizontal="center" vertical="center" wrapText="1"/>
    </xf>
    <xf numFmtId="38" fontId="17" fillId="0" borderId="11" xfId="1" applyFont="1" applyFill="1" applyBorder="1" applyAlignment="1">
      <alignment vertical="center" wrapText="1"/>
    </xf>
    <xf numFmtId="38" fontId="17" fillId="0" borderId="18" xfId="1" applyFont="1" applyFill="1" applyBorder="1" applyAlignment="1">
      <alignment vertical="center" wrapText="1"/>
    </xf>
    <xf numFmtId="38" fontId="13" fillId="0" borderId="12" xfId="1" applyFont="1" applyFill="1" applyBorder="1">
      <alignment vertical="center"/>
    </xf>
    <xf numFmtId="38" fontId="13" fillId="2" borderId="58" xfId="1" applyFont="1" applyFill="1" applyBorder="1">
      <alignment vertical="center"/>
    </xf>
    <xf numFmtId="38" fontId="13" fillId="0" borderId="0" xfId="1" applyFont="1" applyFill="1" applyBorder="1">
      <alignment vertical="center"/>
    </xf>
    <xf numFmtId="38" fontId="13" fillId="2" borderId="1" xfId="1" applyFont="1" applyFill="1" applyBorder="1">
      <alignment vertical="center"/>
    </xf>
    <xf numFmtId="38" fontId="13" fillId="2" borderId="12" xfId="1" applyFont="1" applyFill="1" applyBorder="1">
      <alignment vertical="center"/>
    </xf>
    <xf numFmtId="38" fontId="17" fillId="0" borderId="52" xfId="1" applyFont="1" applyFill="1" applyBorder="1" applyAlignment="1">
      <alignment vertical="center" wrapText="1"/>
    </xf>
    <xf numFmtId="38" fontId="17" fillId="0" borderId="54" xfId="1" applyFont="1" applyFill="1" applyBorder="1" applyAlignment="1">
      <alignment vertical="center" wrapText="1"/>
    </xf>
    <xf numFmtId="38" fontId="17" fillId="0" borderId="51" xfId="1" applyFont="1" applyFill="1" applyBorder="1" applyAlignment="1">
      <alignment vertical="center" wrapText="1"/>
    </xf>
    <xf numFmtId="38" fontId="13" fillId="0" borderId="51" xfId="1" applyFont="1" applyFill="1" applyBorder="1">
      <alignment vertical="center"/>
    </xf>
    <xf numFmtId="38" fontId="13" fillId="2" borderId="59" xfId="1" applyFont="1" applyFill="1" applyBorder="1">
      <alignment vertical="center"/>
    </xf>
    <xf numFmtId="38" fontId="13" fillId="2" borderId="51" xfId="1" applyFont="1" applyFill="1" applyBorder="1">
      <alignment vertical="center"/>
    </xf>
    <xf numFmtId="38" fontId="17" fillId="0" borderId="49" xfId="1" applyFont="1" applyFill="1" applyBorder="1" applyAlignment="1">
      <alignment vertical="center" wrapText="1"/>
    </xf>
    <xf numFmtId="38" fontId="17" fillId="0" borderId="45" xfId="1" applyFont="1" applyFill="1" applyBorder="1" applyAlignment="1">
      <alignment vertical="center" wrapText="1"/>
    </xf>
    <xf numFmtId="38" fontId="13" fillId="0" borderId="46" xfId="1" applyFont="1" applyFill="1" applyBorder="1">
      <alignment vertical="center"/>
    </xf>
    <xf numFmtId="38" fontId="13" fillId="2" borderId="47" xfId="1" applyFont="1" applyFill="1" applyBorder="1">
      <alignment vertical="center"/>
    </xf>
    <xf numFmtId="38" fontId="13" fillId="2" borderId="46" xfId="1" applyFont="1" applyFill="1" applyBorder="1">
      <alignment vertical="center"/>
    </xf>
    <xf numFmtId="38" fontId="13" fillId="2" borderId="60" xfId="1" applyFont="1" applyFill="1" applyBorder="1" applyAlignment="1">
      <alignment horizontal="right" vertical="center"/>
    </xf>
    <xf numFmtId="38" fontId="13" fillId="0" borderId="0" xfId="1" applyFont="1" applyBorder="1" applyAlignment="1">
      <alignment horizontal="right" vertical="center"/>
    </xf>
    <xf numFmtId="38" fontId="13" fillId="2" borderId="61" xfId="1" applyFont="1" applyFill="1" applyBorder="1" applyAlignment="1">
      <alignment horizontal="right" vertical="center"/>
    </xf>
    <xf numFmtId="38" fontId="13" fillId="2" borderId="52" xfId="1" applyFont="1" applyFill="1" applyBorder="1" applyAlignment="1">
      <alignment horizontal="right" vertical="center"/>
    </xf>
    <xf numFmtId="38" fontId="13" fillId="2" borderId="62" xfId="1" applyFont="1" applyFill="1" applyBorder="1" applyAlignment="1">
      <alignment horizontal="right" vertical="center"/>
    </xf>
    <xf numFmtId="38" fontId="15" fillId="3" borderId="52" xfId="1" applyFont="1" applyFill="1" applyBorder="1" applyAlignment="1">
      <alignment vertical="center" wrapText="1"/>
    </xf>
    <xf numFmtId="38" fontId="15" fillId="3" borderId="54" xfId="1" applyFont="1" applyFill="1" applyBorder="1" applyAlignment="1">
      <alignment vertical="center" wrapText="1"/>
    </xf>
    <xf numFmtId="38" fontId="13" fillId="0" borderId="40" xfId="1" applyFont="1" applyBorder="1" applyAlignment="1">
      <alignment horizontal="center" vertical="center"/>
    </xf>
    <xf numFmtId="38" fontId="13" fillId="0" borderId="41" xfId="1" applyFont="1" applyBorder="1" applyAlignment="1">
      <alignment horizontal="center" vertical="center"/>
    </xf>
    <xf numFmtId="38" fontId="17" fillId="0" borderId="63" xfId="1" applyFont="1" applyFill="1" applyBorder="1" applyAlignment="1">
      <alignment vertical="center" wrapText="1"/>
    </xf>
    <xf numFmtId="38" fontId="13" fillId="0" borderId="54" xfId="1" applyFont="1" applyFill="1" applyBorder="1">
      <alignment vertical="center"/>
    </xf>
    <xf numFmtId="38" fontId="13" fillId="2" borderId="64" xfId="1" applyFont="1" applyFill="1" applyBorder="1">
      <alignment vertical="center"/>
    </xf>
    <xf numFmtId="38" fontId="13" fillId="2" borderId="63" xfId="1" applyFont="1" applyFill="1" applyBorder="1">
      <alignment vertical="center"/>
    </xf>
    <xf numFmtId="38" fontId="13" fillId="2" borderId="45" xfId="1" applyFont="1" applyFill="1" applyBorder="1">
      <alignment vertical="center"/>
    </xf>
    <xf numFmtId="38" fontId="19" fillId="4" borderId="43" xfId="1" applyFont="1" applyFill="1" applyBorder="1">
      <alignment vertical="center"/>
    </xf>
    <xf numFmtId="38" fontId="3" fillId="0" borderId="0" xfId="1" applyFont="1" applyBorder="1" applyAlignment="1">
      <alignment horizontal="left" vertical="center"/>
    </xf>
    <xf numFmtId="38" fontId="13" fillId="3" borderId="51" xfId="1" applyFont="1" applyFill="1" applyBorder="1">
      <alignment vertical="center"/>
    </xf>
    <xf numFmtId="0" fontId="3" fillId="0" borderId="0" xfId="2" applyAlignment="1">
      <alignment horizontal="left" vertical="center" indent="2"/>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43" xfId="0" applyFont="1" applyBorder="1" applyAlignment="1">
      <alignment horizontal="center" vertical="center"/>
    </xf>
    <xf numFmtId="0" fontId="3" fillId="0" borderId="75" xfId="0" applyFont="1" applyBorder="1" applyAlignment="1">
      <alignment horizontal="center" vertical="center"/>
    </xf>
    <xf numFmtId="0" fontId="3" fillId="0" borderId="8" xfId="0" applyFont="1" applyBorder="1" applyAlignment="1">
      <alignment horizontal="center" vertical="center"/>
    </xf>
    <xf numFmtId="0" fontId="3" fillId="0" borderId="68" xfId="0" applyFont="1" applyBorder="1" applyAlignment="1">
      <alignment vertical="center" wrapText="1"/>
    </xf>
    <xf numFmtId="0" fontId="3" fillId="0" borderId="76" xfId="0" applyFont="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69" xfId="0" applyFont="1" applyBorder="1" applyAlignment="1">
      <alignment vertical="center" wrapText="1"/>
    </xf>
    <xf numFmtId="0" fontId="3" fillId="0" borderId="77" xfId="0" applyFont="1" applyBorder="1" applyAlignment="1">
      <alignment horizontal="center" vertical="center"/>
    </xf>
    <xf numFmtId="0" fontId="3" fillId="0" borderId="30" xfId="0" applyFont="1" applyBorder="1" applyAlignment="1">
      <alignment horizontal="center" vertical="center"/>
    </xf>
    <xf numFmtId="0" fontId="3" fillId="0" borderId="70"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14" xfId="0" applyFont="1" applyBorder="1" applyAlignment="1">
      <alignment horizontal="center" vertical="center"/>
    </xf>
    <xf numFmtId="0" fontId="3" fillId="0" borderId="81" xfId="0" applyFont="1" applyBorder="1" applyAlignment="1">
      <alignment vertical="center" wrapText="1"/>
    </xf>
    <xf numFmtId="0" fontId="3" fillId="0" borderId="82" xfId="0" applyFont="1" applyBorder="1" applyAlignment="1">
      <alignment horizontal="center" vertical="center"/>
    </xf>
    <xf numFmtId="0" fontId="3" fillId="0" borderId="28" xfId="0" applyFont="1" applyBorder="1" applyAlignment="1">
      <alignment horizontal="center" vertical="center"/>
    </xf>
    <xf numFmtId="0" fontId="3" fillId="0" borderId="83" xfId="0" applyFont="1" applyBorder="1" applyAlignment="1">
      <alignment horizontal="center" vertical="center"/>
    </xf>
    <xf numFmtId="0" fontId="3" fillId="0" borderId="85" xfId="0" applyFont="1" applyBorder="1" applyAlignment="1">
      <alignment vertical="center" wrapText="1"/>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47" xfId="0" applyFont="1" applyBorder="1" applyAlignment="1">
      <alignment vertical="center" wrapText="1"/>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60" xfId="0" applyFont="1" applyBorder="1" applyAlignment="1">
      <alignment vertical="center" wrapText="1"/>
    </xf>
    <xf numFmtId="0" fontId="3" fillId="0" borderId="71" xfId="0" applyFont="1" applyBorder="1" applyAlignment="1">
      <alignment vertical="center" wrapText="1"/>
    </xf>
    <xf numFmtId="0" fontId="3" fillId="0" borderId="4" xfId="0" applyFont="1" applyBorder="1" applyAlignment="1">
      <alignment horizontal="center" vertical="center"/>
    </xf>
    <xf numFmtId="0" fontId="3" fillId="0" borderId="9" xfId="2" applyBorder="1" applyAlignment="1">
      <alignment horizontal="distributed" vertical="center" justifyLastLine="1"/>
    </xf>
    <xf numFmtId="38" fontId="17" fillId="0" borderId="91" xfId="1" applyFont="1" applyFill="1" applyBorder="1" applyAlignment="1">
      <alignment vertical="center" wrapText="1"/>
    </xf>
    <xf numFmtId="38" fontId="0" fillId="0" borderId="3" xfId="0" applyNumberFormat="1" applyBorder="1" applyAlignment="1">
      <alignment horizontal="center" vertical="center"/>
    </xf>
    <xf numFmtId="38" fontId="0" fillId="0" borderId="3" xfId="0" applyNumberFormat="1" applyBorder="1">
      <alignment vertical="center"/>
    </xf>
    <xf numFmtId="38" fontId="3" fillId="0" borderId="0" xfId="0" applyNumberFormat="1" applyFont="1">
      <alignment vertical="center"/>
    </xf>
    <xf numFmtId="38" fontId="3" fillId="0" borderId="0" xfId="2" applyNumberFormat="1">
      <alignment vertical="center"/>
    </xf>
    <xf numFmtId="38" fontId="3" fillId="0" borderId="8" xfId="1" applyFont="1" applyBorder="1" applyAlignment="1">
      <alignment horizontal="center" vertical="center" shrinkToFit="1"/>
    </xf>
    <xf numFmtId="38" fontId="3" fillId="0" borderId="29" xfId="1" applyFont="1" applyBorder="1" applyAlignment="1">
      <alignment horizontal="center" vertical="center" shrinkToFit="1"/>
    </xf>
    <xf numFmtId="38" fontId="3" fillId="0" borderId="70" xfId="1" applyFont="1" applyBorder="1" applyAlignment="1">
      <alignment horizontal="center" vertical="center" shrinkToFit="1"/>
    </xf>
    <xf numFmtId="38" fontId="3" fillId="0" borderId="83" xfId="1" applyFont="1" applyBorder="1" applyAlignment="1">
      <alignment horizontal="center" vertical="center" wrapText="1" shrinkToFit="1"/>
    </xf>
    <xf numFmtId="177" fontId="0" fillId="0" borderId="3" xfId="0" applyNumberFormat="1" applyBorder="1" applyAlignment="1">
      <alignment horizontal="center" vertical="center"/>
    </xf>
    <xf numFmtId="0" fontId="3" fillId="0" borderId="53" xfId="2" applyBorder="1" applyAlignment="1">
      <alignment horizontal="center" vertical="center"/>
    </xf>
    <xf numFmtId="0" fontId="3" fillId="0" borderId="41" xfId="2" applyBorder="1" applyAlignment="1">
      <alignment horizontal="center" vertical="center"/>
    </xf>
    <xf numFmtId="38" fontId="13" fillId="0" borderId="0" xfId="1" applyFont="1">
      <alignment vertical="center"/>
    </xf>
    <xf numFmtId="0" fontId="13" fillId="0" borderId="0" xfId="0" applyFont="1">
      <alignment vertical="center"/>
    </xf>
    <xf numFmtId="0" fontId="13" fillId="0" borderId="76" xfId="0" applyFont="1" applyBorder="1" applyAlignment="1">
      <alignment horizontal="center" vertical="center"/>
    </xf>
    <xf numFmtId="0" fontId="13" fillId="0" borderId="76" xfId="0" applyFont="1" applyBorder="1" applyAlignment="1">
      <alignment horizontal="center" vertical="center" wrapText="1"/>
    </xf>
    <xf numFmtId="0" fontId="17" fillId="0" borderId="76" xfId="0" applyFont="1" applyBorder="1" applyAlignment="1">
      <alignment horizontal="center" vertical="center"/>
    </xf>
    <xf numFmtId="179" fontId="19" fillId="5" borderId="88" xfId="0" applyNumberFormat="1" applyFont="1" applyFill="1" applyBorder="1">
      <alignment vertical="center"/>
    </xf>
    <xf numFmtId="180" fontId="19" fillId="6" borderId="88" xfId="3" applyNumberFormat="1" applyFont="1" applyFill="1" applyBorder="1">
      <alignment vertical="center"/>
    </xf>
    <xf numFmtId="56" fontId="27" fillId="6" borderId="78" xfId="0" quotePrefix="1" applyNumberFormat="1" applyFont="1" applyFill="1" applyBorder="1" applyAlignment="1">
      <alignment horizontal="center" vertical="center"/>
    </xf>
    <xf numFmtId="176" fontId="19" fillId="5" borderId="88" xfId="1" applyNumberFormat="1" applyFont="1" applyFill="1" applyBorder="1" applyAlignment="1">
      <alignment vertical="center"/>
    </xf>
    <xf numFmtId="0" fontId="13" fillId="0" borderId="0" xfId="0" applyFont="1" applyAlignment="1">
      <alignment horizontal="center" vertical="center"/>
    </xf>
    <xf numFmtId="0" fontId="13" fillId="0" borderId="89"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90" xfId="0" applyFont="1" applyBorder="1" applyAlignment="1">
      <alignment horizontal="center" vertical="center"/>
    </xf>
    <xf numFmtId="0" fontId="13" fillId="0" borderId="90" xfId="0" applyFont="1" applyBorder="1" applyAlignment="1">
      <alignment horizontal="center" vertical="center" wrapText="1"/>
    </xf>
    <xf numFmtId="0" fontId="13" fillId="0" borderId="60" xfId="0" applyFont="1" applyBorder="1" applyAlignment="1">
      <alignment horizontal="center" vertical="center"/>
    </xf>
    <xf numFmtId="0" fontId="0" fillId="0" borderId="0" xfId="0" applyAlignment="1">
      <alignment horizontal="center" vertical="center"/>
    </xf>
    <xf numFmtId="0" fontId="13" fillId="2" borderId="14" xfId="0" applyFont="1" applyFill="1" applyBorder="1">
      <alignment vertical="center"/>
    </xf>
    <xf numFmtId="0" fontId="13" fillId="2" borderId="9" xfId="0" applyFont="1" applyFill="1" applyBorder="1" applyAlignment="1">
      <alignment vertical="center" wrapText="1"/>
    </xf>
    <xf numFmtId="0" fontId="13" fillId="2" borderId="80" xfId="0" applyFont="1" applyFill="1" applyBorder="1" applyAlignment="1">
      <alignment horizontal="center" vertical="center"/>
    </xf>
    <xf numFmtId="181" fontId="13" fillId="2" borderId="80" xfId="0" applyNumberFormat="1" applyFont="1" applyFill="1" applyBorder="1" applyAlignment="1">
      <alignment horizontal="center" vertical="center"/>
    </xf>
    <xf numFmtId="38" fontId="13" fillId="2" borderId="80" xfId="1" applyFont="1" applyFill="1" applyBorder="1">
      <alignment vertical="center"/>
    </xf>
    <xf numFmtId="38" fontId="13" fillId="0" borderId="81" xfId="1" applyFont="1" applyBorder="1">
      <alignment vertical="center"/>
    </xf>
    <xf numFmtId="0" fontId="13" fillId="2" borderId="29" xfId="0" applyFont="1" applyFill="1" applyBorder="1">
      <alignment vertical="center"/>
    </xf>
    <xf numFmtId="0" fontId="13" fillId="2" borderId="5" xfId="0" applyFont="1" applyFill="1" applyBorder="1" applyAlignment="1">
      <alignment vertical="center" wrapText="1"/>
    </xf>
    <xf numFmtId="38" fontId="13" fillId="2" borderId="3" xfId="1" applyFont="1" applyFill="1" applyBorder="1">
      <alignment vertical="center"/>
    </xf>
    <xf numFmtId="38" fontId="13" fillId="0" borderId="69" xfId="1" applyFont="1" applyBorder="1">
      <alignment vertical="center"/>
    </xf>
    <xf numFmtId="0" fontId="13" fillId="2" borderId="31" xfId="0" applyFont="1" applyFill="1" applyBorder="1">
      <alignment vertical="center"/>
    </xf>
    <xf numFmtId="0" fontId="13" fillId="2" borderId="32" xfId="0" applyFont="1" applyFill="1" applyBorder="1" applyAlignment="1">
      <alignment vertical="center" wrapText="1"/>
    </xf>
    <xf numFmtId="0" fontId="13" fillId="2" borderId="94" xfId="0" applyFont="1" applyFill="1" applyBorder="1" applyAlignment="1">
      <alignment horizontal="center" vertical="center"/>
    </xf>
    <xf numFmtId="181" fontId="13" fillId="2" borderId="94" xfId="0" applyNumberFormat="1" applyFont="1" applyFill="1" applyBorder="1" applyAlignment="1">
      <alignment horizontal="center" vertical="center"/>
    </xf>
    <xf numFmtId="38" fontId="13" fillId="2" borderId="94" xfId="1" applyFont="1" applyFill="1" applyBorder="1">
      <alignment vertical="center"/>
    </xf>
    <xf numFmtId="38" fontId="13" fillId="0" borderId="95" xfId="1" applyFont="1" applyBorder="1">
      <alignment vertical="center"/>
    </xf>
    <xf numFmtId="0" fontId="13" fillId="0" borderId="49" xfId="0" applyFont="1" applyBorder="1">
      <alignment vertical="center"/>
    </xf>
    <xf numFmtId="0" fontId="13" fillId="0" borderId="96" xfId="0" applyFont="1" applyBorder="1">
      <alignment vertical="center"/>
    </xf>
    <xf numFmtId="0" fontId="13" fillId="0" borderId="46" xfId="0" applyFont="1" applyBorder="1" applyAlignment="1">
      <alignment horizontal="center" vertical="center"/>
    </xf>
    <xf numFmtId="38" fontId="13" fillId="0" borderId="46" xfId="1" applyFont="1" applyBorder="1">
      <alignment vertical="center"/>
    </xf>
    <xf numFmtId="38" fontId="13" fillId="0" borderId="47" xfId="1" applyFont="1" applyBorder="1">
      <alignment vertical="center"/>
    </xf>
    <xf numFmtId="0" fontId="13" fillId="0" borderId="0" xfId="0" applyFont="1" applyAlignment="1">
      <alignment horizontal="right" vertical="center"/>
    </xf>
    <xf numFmtId="179" fontId="19" fillId="5" borderId="88" xfId="1" applyNumberFormat="1" applyFont="1" applyFill="1" applyBorder="1">
      <alignment vertical="center"/>
    </xf>
    <xf numFmtId="179" fontId="19" fillId="5" borderId="38" xfId="1" applyNumberFormat="1" applyFont="1" applyFill="1" applyBorder="1">
      <alignment vertical="center"/>
    </xf>
    <xf numFmtId="179" fontId="19" fillId="5" borderId="0" xfId="1" applyNumberFormat="1" applyFont="1" applyFill="1" applyBorder="1">
      <alignment vertical="center"/>
    </xf>
    <xf numFmtId="38" fontId="19" fillId="5" borderId="43" xfId="1" applyFont="1" applyFill="1" applyBorder="1">
      <alignment vertical="center"/>
    </xf>
    <xf numFmtId="176" fontId="0" fillId="0" borderId="0" xfId="0" applyNumberFormat="1">
      <alignment vertical="center"/>
    </xf>
    <xf numFmtId="38" fontId="3" fillId="2" borderId="67" xfId="1" applyFont="1" applyFill="1" applyBorder="1" applyAlignment="1">
      <alignment vertical="center" shrinkToFit="1"/>
    </xf>
    <xf numFmtId="38" fontId="3" fillId="2" borderId="3" xfId="1" applyFont="1" applyFill="1" applyBorder="1" applyAlignment="1">
      <alignment vertical="center" shrinkToFit="1"/>
    </xf>
    <xf numFmtId="38" fontId="2" fillId="0" borderId="4" xfId="1" applyFont="1" applyBorder="1" applyAlignment="1">
      <alignment horizontal="center" vertical="center" shrinkToFit="1"/>
    </xf>
    <xf numFmtId="178" fontId="3" fillId="2" borderId="71" xfId="1" applyNumberFormat="1" applyFont="1" applyFill="1" applyBorder="1" applyAlignment="1">
      <alignment horizontal="left" vertical="center" shrinkToFit="1"/>
    </xf>
    <xf numFmtId="38" fontId="3" fillId="2" borderId="67" xfId="1" applyFont="1" applyFill="1" applyBorder="1" applyAlignment="1">
      <alignment horizontal="left" vertical="center" shrinkToFit="1"/>
    </xf>
    <xf numFmtId="38" fontId="3" fillId="2" borderId="3" xfId="1" applyFont="1" applyFill="1" applyBorder="1" applyAlignment="1">
      <alignment horizontal="left" vertical="center" shrinkToFit="1"/>
    </xf>
    <xf numFmtId="38" fontId="1" fillId="0" borderId="4" xfId="1" applyFont="1" applyBorder="1" applyAlignment="1">
      <alignment horizontal="center" vertical="center" shrinkToFit="1"/>
    </xf>
    <xf numFmtId="0" fontId="0" fillId="0" borderId="3" xfId="0" applyBorder="1">
      <alignment vertical="center"/>
    </xf>
    <xf numFmtId="38" fontId="30" fillId="0" borderId="0" xfId="1" applyFont="1">
      <alignment vertical="center"/>
    </xf>
    <xf numFmtId="38" fontId="22" fillId="0" borderId="0" xfId="1" applyFont="1">
      <alignment vertical="center"/>
    </xf>
    <xf numFmtId="38" fontId="31" fillId="0" borderId="0" xfId="1" applyFont="1" applyBorder="1">
      <alignment vertical="center"/>
    </xf>
    <xf numFmtId="38" fontId="31" fillId="0" borderId="0" xfId="1" applyFont="1">
      <alignment vertical="center"/>
    </xf>
    <xf numFmtId="38" fontId="22" fillId="0" borderId="0" xfId="1" applyFont="1" applyBorder="1" applyAlignment="1">
      <alignment vertical="top"/>
    </xf>
    <xf numFmtId="38" fontId="32" fillId="0" borderId="97" xfId="1" applyFont="1" applyBorder="1" applyAlignment="1">
      <alignment vertical="center"/>
    </xf>
    <xf numFmtId="38" fontId="32" fillId="0" borderId="98" xfId="1" applyFont="1" applyBorder="1" applyAlignment="1">
      <alignment vertical="center"/>
    </xf>
    <xf numFmtId="38" fontId="0" fillId="0" borderId="98" xfId="1" applyFont="1" applyBorder="1">
      <alignment vertical="center"/>
    </xf>
    <xf numFmtId="38" fontId="0" fillId="0" borderId="99" xfId="1" applyFont="1" applyBorder="1">
      <alignment vertical="center"/>
    </xf>
    <xf numFmtId="0" fontId="13" fillId="2" borderId="15" xfId="0" applyFont="1" applyFill="1" applyBorder="1" applyAlignment="1">
      <alignment vertical="center" wrapText="1"/>
    </xf>
    <xf numFmtId="0" fontId="13" fillId="2" borderId="67" xfId="0" applyFont="1" applyFill="1" applyBorder="1" applyAlignment="1">
      <alignment vertical="center" wrapText="1"/>
    </xf>
    <xf numFmtId="38" fontId="0" fillId="0" borderId="0" xfId="0" applyNumberFormat="1">
      <alignment vertical="center"/>
    </xf>
    <xf numFmtId="178" fontId="0" fillId="0" borderId="3" xfId="0" applyNumberFormat="1" applyBorder="1">
      <alignment vertical="center"/>
    </xf>
    <xf numFmtId="178" fontId="0" fillId="0" borderId="3" xfId="0" applyNumberFormat="1" applyBorder="1" applyAlignment="1">
      <alignment horizontal="right" vertical="center"/>
    </xf>
    <xf numFmtId="38" fontId="3" fillId="2" borderId="5" xfId="1" applyFont="1" applyFill="1" applyBorder="1" applyAlignment="1">
      <alignment horizontal="left" vertical="center" shrinkToFit="1"/>
    </xf>
    <xf numFmtId="38" fontId="3" fillId="2" borderId="30" xfId="1" applyFont="1" applyFill="1" applyBorder="1" applyAlignment="1">
      <alignment horizontal="left" vertical="center" shrinkToFit="1"/>
    </xf>
    <xf numFmtId="49" fontId="3" fillId="2" borderId="71" xfId="1" applyNumberFormat="1" applyFont="1" applyFill="1" applyBorder="1" applyAlignment="1">
      <alignment horizontal="left" vertical="center" shrinkToFit="1"/>
    </xf>
    <xf numFmtId="49" fontId="3" fillId="2" borderId="79" xfId="1" applyNumberFormat="1" applyFont="1" applyFill="1" applyBorder="1" applyAlignment="1">
      <alignment horizontal="left" vertical="center" shrinkToFit="1"/>
    </xf>
    <xf numFmtId="38" fontId="3" fillId="0" borderId="65" xfId="1" applyFont="1" applyBorder="1" applyAlignment="1">
      <alignment horizontal="center" vertical="center" wrapText="1"/>
    </xf>
    <xf numFmtId="38" fontId="3" fillId="0" borderId="40" xfId="1" applyFont="1" applyBorder="1" applyAlignment="1">
      <alignment horizontal="center" vertical="center" wrapText="1"/>
    </xf>
    <xf numFmtId="38" fontId="3" fillId="7" borderId="65" xfId="1" applyFont="1" applyFill="1" applyBorder="1" applyAlignment="1">
      <alignment horizontal="center" vertical="center"/>
    </xf>
    <xf numFmtId="38" fontId="3" fillId="7" borderId="53" xfId="1" applyFont="1" applyFill="1" applyBorder="1" applyAlignment="1">
      <alignment horizontal="center" vertical="center"/>
    </xf>
    <xf numFmtId="38" fontId="3" fillId="7" borderId="66" xfId="1" applyFont="1" applyFill="1" applyBorder="1" applyAlignment="1">
      <alignment horizontal="center" vertical="center"/>
    </xf>
    <xf numFmtId="38" fontId="3" fillId="7" borderId="40" xfId="1" applyFont="1" applyFill="1" applyBorder="1" applyAlignment="1">
      <alignment horizontal="center" vertical="center"/>
    </xf>
    <xf numFmtId="38" fontId="3" fillId="7" borderId="41" xfId="1" applyFont="1" applyFill="1" applyBorder="1" applyAlignment="1">
      <alignment horizontal="center" vertical="center"/>
    </xf>
    <xf numFmtId="38" fontId="3" fillId="7" borderId="42" xfId="1" applyFont="1" applyFill="1" applyBorder="1" applyAlignment="1">
      <alignment horizontal="center" vertical="center"/>
    </xf>
    <xf numFmtId="38" fontId="3" fillId="0" borderId="10"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24" fillId="0" borderId="0" xfId="1" applyFont="1" applyAlignment="1">
      <alignment horizontal="center" vertical="center" wrapText="1"/>
    </xf>
    <xf numFmtId="38" fontId="24" fillId="0" borderId="0" xfId="1" applyFont="1" applyAlignment="1">
      <alignment horizontal="center" vertical="center"/>
    </xf>
    <xf numFmtId="38" fontId="3" fillId="0" borderId="9" xfId="1" applyFont="1" applyBorder="1" applyAlignment="1">
      <alignment horizontal="center" vertical="center" shrinkToFit="1"/>
    </xf>
    <xf numFmtId="38" fontId="3" fillId="0" borderId="22"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5" xfId="1" applyFont="1" applyBorder="1" applyAlignment="1">
      <alignment horizontal="center" vertical="center" shrinkToFit="1"/>
    </xf>
    <xf numFmtId="38" fontId="3" fillId="0" borderId="6" xfId="1" applyFont="1" applyBorder="1" applyAlignment="1">
      <alignment horizontal="center" vertical="center" shrinkToFit="1"/>
    </xf>
    <xf numFmtId="38" fontId="3" fillId="0" borderId="7" xfId="1" applyFont="1" applyBorder="1" applyAlignment="1">
      <alignment horizontal="center" vertical="center" shrinkToFit="1"/>
    </xf>
    <xf numFmtId="38" fontId="3" fillId="2" borderId="9" xfId="1" applyFont="1" applyFill="1" applyBorder="1" applyAlignment="1">
      <alignment horizontal="left" vertical="center" shrinkToFit="1"/>
    </xf>
    <xf numFmtId="38" fontId="3" fillId="2" borderId="23" xfId="1" applyFont="1" applyFill="1" applyBorder="1" applyAlignment="1">
      <alignment horizontal="left" vertical="center" shrinkToFit="1"/>
    </xf>
    <xf numFmtId="38" fontId="3" fillId="0" borderId="71" xfId="1" applyFont="1" applyBorder="1" applyAlignment="1">
      <alignment horizontal="center" vertical="center" shrinkToFit="1"/>
    </xf>
    <xf numFmtId="38" fontId="3" fillId="0" borderId="72" xfId="1" applyFont="1" applyBorder="1" applyAlignment="1">
      <alignment horizontal="center" vertical="center" shrinkToFit="1"/>
    </xf>
    <xf numFmtId="38" fontId="3" fillId="0" borderId="73" xfId="1" applyFont="1" applyBorder="1" applyAlignment="1">
      <alignment horizontal="center" vertical="center" shrinkToFit="1"/>
    </xf>
    <xf numFmtId="0" fontId="26" fillId="0" borderId="92" xfId="0" applyFont="1" applyBorder="1" applyAlignment="1">
      <alignment horizontal="center" vertical="center"/>
    </xf>
    <xf numFmtId="0" fontId="26" fillId="0" borderId="0" xfId="0" applyFont="1" applyAlignment="1">
      <alignment horizontal="center" vertical="center"/>
    </xf>
    <xf numFmtId="0" fontId="13" fillId="0" borderId="53" xfId="0" applyFont="1" applyBorder="1" applyAlignment="1">
      <alignment horizontal="left" vertical="center" wrapText="1"/>
    </xf>
    <xf numFmtId="0" fontId="13" fillId="0" borderId="53" xfId="0" applyFont="1" applyBorder="1" applyAlignment="1">
      <alignment horizontal="left" vertical="center"/>
    </xf>
    <xf numFmtId="38" fontId="20" fillId="0" borderId="0" xfId="1" applyFont="1" applyAlignment="1">
      <alignment horizontal="center" vertical="center"/>
    </xf>
    <xf numFmtId="38" fontId="3" fillId="2" borderId="3" xfId="1" applyFont="1" applyFill="1" applyBorder="1" applyAlignment="1">
      <alignment horizontal="left" vertical="center" shrinkToFit="1"/>
    </xf>
    <xf numFmtId="38" fontId="3" fillId="0" borderId="5" xfId="1" applyFont="1" applyFill="1" applyBorder="1" applyAlignment="1">
      <alignment horizontal="center" vertical="center" shrinkToFit="1"/>
    </xf>
    <xf numFmtId="38" fontId="3" fillId="0" borderId="6" xfId="1" applyFont="1" applyFill="1" applyBorder="1" applyAlignment="1">
      <alignment horizontal="center" vertical="center" shrinkToFit="1"/>
    </xf>
    <xf numFmtId="38" fontId="3" fillId="0" borderId="7" xfId="1" applyFont="1" applyFill="1" applyBorder="1" applyAlignment="1">
      <alignment horizontal="center" vertical="center" shrinkToFit="1"/>
    </xf>
    <xf numFmtId="38" fontId="13" fillId="2" borderId="3" xfId="1" applyFont="1" applyFill="1" applyBorder="1" applyAlignment="1">
      <alignment horizontal="left" vertical="center" shrinkToFit="1"/>
    </xf>
    <xf numFmtId="38" fontId="13" fillId="2" borderId="69" xfId="1" applyFont="1" applyFill="1" applyBorder="1" applyAlignment="1">
      <alignment horizontal="left" vertical="center" shrinkToFit="1"/>
    </xf>
    <xf numFmtId="178" fontId="3" fillId="2" borderId="4" xfId="1" applyNumberFormat="1" applyFont="1" applyFill="1" applyBorder="1" applyAlignment="1">
      <alignment horizontal="left" vertical="center" shrinkToFit="1"/>
    </xf>
    <xf numFmtId="38" fontId="3" fillId="0" borderId="71" xfId="1" applyFont="1" applyFill="1" applyBorder="1" applyAlignment="1">
      <alignment horizontal="center" vertical="center" shrinkToFit="1"/>
    </xf>
    <xf numFmtId="38" fontId="3" fillId="0" borderId="72" xfId="1" applyFont="1" applyFill="1" applyBorder="1" applyAlignment="1">
      <alignment horizontal="center" vertical="center" shrinkToFit="1"/>
    </xf>
    <xf numFmtId="38" fontId="3" fillId="0" borderId="73" xfId="1" applyFont="1" applyFill="1" applyBorder="1" applyAlignment="1">
      <alignment horizontal="center" vertical="center" shrinkToFit="1"/>
    </xf>
    <xf numFmtId="49" fontId="13" fillId="2" borderId="4" xfId="1" applyNumberFormat="1" applyFont="1" applyFill="1" applyBorder="1" applyAlignment="1">
      <alignment horizontal="left" vertical="center" shrinkToFit="1"/>
    </xf>
    <xf numFmtId="0" fontId="13" fillId="2" borderId="4" xfId="1" applyNumberFormat="1" applyFont="1" applyFill="1" applyBorder="1" applyAlignment="1">
      <alignment horizontal="left" vertical="center" shrinkToFit="1"/>
    </xf>
    <xf numFmtId="0" fontId="13" fillId="2" borderId="74" xfId="1" applyNumberFormat="1" applyFont="1" applyFill="1" applyBorder="1" applyAlignment="1">
      <alignment horizontal="left" vertical="center" shrinkToFit="1"/>
    </xf>
    <xf numFmtId="38" fontId="28" fillId="2" borderId="2" xfId="1" applyFont="1" applyFill="1" applyBorder="1" applyAlignment="1">
      <alignment horizontal="center" vertical="center" wrapText="1"/>
    </xf>
    <xf numFmtId="38" fontId="28" fillId="2" borderId="47" xfId="1" applyFont="1" applyFill="1" applyBorder="1" applyAlignment="1">
      <alignment horizontal="center" vertical="center" wrapText="1"/>
    </xf>
    <xf numFmtId="38" fontId="13" fillId="0" borderId="56" xfId="1" applyFont="1" applyFill="1" applyBorder="1" applyAlignment="1">
      <alignment horizontal="center" vertical="center"/>
    </xf>
    <xf numFmtId="38" fontId="13" fillId="0" borderId="57" xfId="1" applyFont="1" applyFill="1" applyBorder="1" applyAlignment="1">
      <alignment horizontal="center" vertical="center"/>
    </xf>
    <xf numFmtId="38" fontId="13" fillId="0" borderId="40" xfId="1" applyFont="1" applyBorder="1" applyAlignment="1">
      <alignment horizontal="center" vertical="center"/>
    </xf>
    <xf numFmtId="38" fontId="13" fillId="0" borderId="41" xfId="1" applyFont="1" applyBorder="1" applyAlignment="1">
      <alignment horizontal="center" vertical="center"/>
    </xf>
    <xf numFmtId="38" fontId="0" fillId="0" borderId="1" xfId="1" applyFont="1" applyBorder="1" applyAlignment="1">
      <alignment horizontal="center" vertical="center"/>
    </xf>
    <xf numFmtId="38" fontId="0" fillId="0" borderId="46" xfId="1" applyFont="1" applyBorder="1" applyAlignment="1">
      <alignment horizontal="center" vertical="center"/>
    </xf>
    <xf numFmtId="38" fontId="0" fillId="0" borderId="1" xfId="1" applyFont="1" applyBorder="1" applyAlignment="1">
      <alignment horizontal="center" vertical="center" wrapText="1"/>
    </xf>
    <xf numFmtId="38" fontId="0" fillId="0" borderId="46" xfId="1" applyFont="1" applyBorder="1" applyAlignment="1">
      <alignment horizontal="center" vertical="center" wrapText="1"/>
    </xf>
    <xf numFmtId="38" fontId="0" fillId="0" borderId="48" xfId="1" applyFont="1" applyBorder="1" applyAlignment="1">
      <alignment horizontal="center" vertical="center" wrapText="1"/>
    </xf>
    <xf numFmtId="38" fontId="0" fillId="0" borderId="49" xfId="1" applyFont="1" applyBorder="1" applyAlignment="1">
      <alignment horizontal="center" vertical="center" wrapText="1"/>
    </xf>
    <xf numFmtId="38" fontId="28" fillId="2" borderId="1" xfId="1" applyFont="1" applyFill="1" applyBorder="1" applyAlignment="1">
      <alignment horizontal="center" vertical="center" wrapText="1"/>
    </xf>
    <xf numFmtId="38" fontId="28" fillId="2" borderId="46" xfId="1" applyFont="1" applyFill="1" applyBorder="1" applyAlignment="1">
      <alignment horizontal="center" vertical="center" wrapText="1"/>
    </xf>
    <xf numFmtId="38" fontId="3" fillId="2" borderId="67" xfId="1" applyFont="1" applyFill="1" applyBorder="1" applyAlignment="1">
      <alignment horizontal="left" vertical="center" shrinkToFit="1"/>
    </xf>
    <xf numFmtId="38" fontId="3" fillId="0" borderId="9" xfId="1" applyFont="1" applyFill="1" applyBorder="1" applyAlignment="1">
      <alignment horizontal="center" vertical="center" shrinkToFit="1"/>
    </xf>
    <xf numFmtId="38" fontId="3" fillId="0" borderId="22" xfId="1" applyFont="1" applyFill="1" applyBorder="1" applyAlignment="1">
      <alignment horizontal="center" vertical="center" shrinkToFit="1"/>
    </xf>
    <xf numFmtId="38" fontId="3" fillId="0" borderId="21" xfId="1" applyFont="1" applyFill="1" applyBorder="1" applyAlignment="1">
      <alignment horizontal="center" vertical="center" shrinkToFit="1"/>
    </xf>
    <xf numFmtId="38" fontId="13" fillId="2" borderId="67" xfId="1" applyFont="1" applyFill="1" applyBorder="1" applyAlignment="1">
      <alignment horizontal="left" vertical="center" shrinkToFit="1"/>
    </xf>
    <xf numFmtId="38" fontId="13" fillId="2" borderId="68" xfId="1" applyFont="1" applyFill="1" applyBorder="1" applyAlignment="1">
      <alignment horizontal="left" vertical="center" shrinkToFit="1"/>
    </xf>
    <xf numFmtId="38" fontId="3" fillId="0" borderId="10" xfId="1" applyFont="1" applyFill="1" applyBorder="1" applyAlignment="1">
      <alignment horizontal="center" vertical="center" shrinkToFit="1"/>
    </xf>
    <xf numFmtId="38" fontId="3" fillId="0" borderId="16" xfId="1" applyFont="1" applyFill="1" applyBorder="1" applyAlignment="1">
      <alignment horizontal="center" vertical="center" shrinkToFit="1"/>
    </xf>
    <xf numFmtId="38" fontId="3" fillId="0" borderId="17" xfId="1" applyFont="1" applyFill="1" applyBorder="1" applyAlignment="1">
      <alignment horizontal="center" vertical="center" shrinkToFit="1"/>
    </xf>
    <xf numFmtId="38" fontId="0" fillId="2" borderId="2" xfId="1" applyFont="1" applyFill="1" applyBorder="1" applyAlignment="1">
      <alignment horizontal="center" vertical="center" wrapText="1"/>
    </xf>
    <xf numFmtId="38" fontId="0" fillId="2" borderId="47" xfId="1" applyFont="1" applyFill="1" applyBorder="1" applyAlignment="1">
      <alignment horizontal="center" vertical="center" wrapText="1"/>
    </xf>
    <xf numFmtId="38" fontId="0" fillId="2" borderId="48" xfId="1" applyFont="1" applyFill="1" applyBorder="1" applyAlignment="1">
      <alignment horizontal="center" vertical="center" wrapText="1"/>
    </xf>
    <xf numFmtId="38" fontId="0" fillId="2" borderId="49" xfId="1" applyFont="1" applyFill="1" applyBorder="1" applyAlignment="1">
      <alignment horizontal="center" vertical="center" wrapText="1"/>
    </xf>
    <xf numFmtId="38" fontId="0" fillId="2" borderId="1" xfId="1" applyFont="1" applyFill="1" applyBorder="1" applyAlignment="1">
      <alignment horizontal="center" vertical="center" wrapText="1"/>
    </xf>
    <xf numFmtId="38" fontId="0" fillId="2" borderId="46" xfId="1" applyFont="1" applyFill="1" applyBorder="1" applyAlignment="1">
      <alignment horizontal="center" vertical="center" wrapText="1"/>
    </xf>
    <xf numFmtId="38" fontId="0" fillId="2" borderId="50" xfId="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13" fillId="0" borderId="67" xfId="1" applyFont="1" applyFill="1" applyBorder="1" applyAlignment="1">
      <alignment horizontal="left" vertical="center" shrinkToFit="1"/>
    </xf>
    <xf numFmtId="38" fontId="13" fillId="0" borderId="68" xfId="1" applyFont="1" applyFill="1" applyBorder="1" applyAlignment="1">
      <alignment horizontal="left" vertical="center" shrinkToFit="1"/>
    </xf>
    <xf numFmtId="38" fontId="3" fillId="0" borderId="3" xfId="1" applyFont="1" applyFill="1" applyBorder="1" applyAlignment="1">
      <alignment horizontal="left" vertical="center" shrinkToFit="1"/>
    </xf>
    <xf numFmtId="38" fontId="13" fillId="0" borderId="3" xfId="1" applyFont="1" applyFill="1" applyBorder="1" applyAlignment="1">
      <alignment horizontal="left" vertical="center" shrinkToFit="1"/>
    </xf>
    <xf numFmtId="38" fontId="13" fillId="0" borderId="69" xfId="1" applyFont="1" applyFill="1" applyBorder="1" applyAlignment="1">
      <alignment horizontal="left" vertical="center" shrinkToFit="1"/>
    </xf>
    <xf numFmtId="38" fontId="3" fillId="0" borderId="84" xfId="1" applyFont="1" applyFill="1" applyBorder="1" applyAlignment="1">
      <alignment horizontal="left" vertical="center" shrinkToFit="1"/>
    </xf>
    <xf numFmtId="38" fontId="13" fillId="0" borderId="84" xfId="1" applyFont="1" applyFill="1" applyBorder="1" applyAlignment="1">
      <alignment horizontal="left" vertical="center" shrinkToFit="1"/>
    </xf>
    <xf numFmtId="38" fontId="13" fillId="0" borderId="85" xfId="1" applyFont="1" applyFill="1" applyBorder="1" applyAlignment="1">
      <alignment horizontal="left" vertical="center" shrinkToFit="1"/>
    </xf>
    <xf numFmtId="49" fontId="13" fillId="0" borderId="4" xfId="1" applyNumberFormat="1" applyFont="1" applyFill="1" applyBorder="1" applyAlignment="1">
      <alignment horizontal="left" vertical="center" shrinkToFit="1"/>
    </xf>
    <xf numFmtId="49" fontId="13" fillId="0" borderId="74" xfId="1" applyNumberFormat="1" applyFont="1" applyFill="1" applyBorder="1" applyAlignment="1">
      <alignment horizontal="left" vertical="center" shrinkToFit="1"/>
    </xf>
    <xf numFmtId="0" fontId="21" fillId="0" borderId="13" xfId="2" applyFont="1" applyBorder="1" applyAlignment="1">
      <alignment vertical="center" wrapText="1"/>
    </xf>
    <xf numFmtId="0" fontId="21" fillId="0" borderId="0" xfId="2" applyFont="1">
      <alignment vertical="center"/>
    </xf>
    <xf numFmtId="0" fontId="21" fillId="0" borderId="18" xfId="2" applyFont="1" applyBorder="1">
      <alignment vertical="center"/>
    </xf>
    <xf numFmtId="0" fontId="3" fillId="0" borderId="13" xfId="2" applyBorder="1" applyAlignment="1">
      <alignment horizontal="left" vertical="top"/>
    </xf>
    <xf numFmtId="0" fontId="3" fillId="0" borderId="0" xfId="2" applyAlignment="1">
      <alignment horizontal="left" vertical="top"/>
    </xf>
    <xf numFmtId="0" fontId="3" fillId="0" borderId="18" xfId="2" applyBorder="1" applyAlignment="1">
      <alignment horizontal="left" vertical="top"/>
    </xf>
    <xf numFmtId="0" fontId="3" fillId="0" borderId="15" xfId="2" applyBorder="1" applyAlignment="1">
      <alignment horizontal="left" vertical="top"/>
    </xf>
    <xf numFmtId="0" fontId="3" fillId="0" borderId="19" xfId="2" applyBorder="1" applyAlignment="1">
      <alignment horizontal="left" vertical="top"/>
    </xf>
    <xf numFmtId="0" fontId="3" fillId="0" borderId="20" xfId="2" applyBorder="1" applyAlignment="1">
      <alignment horizontal="left" vertical="top"/>
    </xf>
    <xf numFmtId="0" fontId="23" fillId="0" borderId="0" xfId="2" applyFont="1" applyAlignment="1">
      <alignment horizontal="center" vertical="center"/>
    </xf>
    <xf numFmtId="38" fontId="3" fillId="0" borderId="19" xfId="2" applyNumberFormat="1" applyBorder="1" applyAlignment="1">
      <alignment horizontal="center" vertical="center" shrinkToFit="1"/>
    </xf>
    <xf numFmtId="0" fontId="3" fillId="0" borderId="19" xfId="2" applyBorder="1" applyAlignment="1">
      <alignment horizontal="center" vertical="center" shrinkToFit="1"/>
    </xf>
    <xf numFmtId="0" fontId="3" fillId="0" borderId="10" xfId="2" applyBorder="1">
      <alignment vertical="center"/>
    </xf>
    <xf numFmtId="0" fontId="3" fillId="0" borderId="16" xfId="2" applyBorder="1">
      <alignment vertical="center"/>
    </xf>
    <xf numFmtId="0" fontId="3" fillId="0" borderId="17" xfId="2" applyBorder="1">
      <alignment vertical="center"/>
    </xf>
    <xf numFmtId="0" fontId="3" fillId="0" borderId="35" xfId="2" applyBorder="1" applyAlignment="1">
      <alignment horizontal="left" vertical="center"/>
    </xf>
    <xf numFmtId="0" fontId="3" fillId="0" borderId="36" xfId="2" applyBorder="1" applyAlignment="1">
      <alignment horizontal="left" vertical="center"/>
    </xf>
    <xf numFmtId="0" fontId="3" fillId="0" borderId="37" xfId="2" applyBorder="1" applyAlignment="1">
      <alignment horizontal="left" vertical="center"/>
    </xf>
    <xf numFmtId="0" fontId="8" fillId="0" borderId="38" xfId="2" applyFont="1" applyBorder="1" applyAlignment="1">
      <alignment horizontal="left" vertical="top"/>
    </xf>
    <xf numFmtId="0" fontId="8" fillId="0" borderId="0" xfId="2" applyFont="1" applyAlignment="1">
      <alignment horizontal="left" vertical="top"/>
    </xf>
    <xf numFmtId="0" fontId="8" fillId="0" borderId="39" xfId="2" applyFont="1" applyBorder="1" applyAlignment="1">
      <alignment horizontal="left" vertical="top"/>
    </xf>
    <xf numFmtId="0" fontId="8" fillId="0" borderId="40" xfId="2" applyFont="1" applyBorder="1" applyAlignment="1">
      <alignment horizontal="left" vertical="top"/>
    </xf>
    <xf numFmtId="0" fontId="8" fillId="0" borderId="41" xfId="2" applyFont="1" applyBorder="1" applyAlignment="1">
      <alignment horizontal="left" vertical="top"/>
    </xf>
    <xf numFmtId="0" fontId="8" fillId="0" borderId="42" xfId="2" applyFont="1" applyBorder="1" applyAlignment="1">
      <alignment horizontal="left" vertical="top"/>
    </xf>
    <xf numFmtId="38" fontId="8" fillId="0" borderId="9" xfId="2" applyNumberFormat="1"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23" xfId="2" applyFont="1" applyBorder="1" applyAlignment="1">
      <alignment horizontal="center" vertical="center"/>
    </xf>
    <xf numFmtId="38" fontId="8" fillId="0" borderId="25" xfId="2" applyNumberFormat="1" applyFont="1" applyBorder="1" applyAlignment="1">
      <alignment horizontal="left" vertical="center"/>
    </xf>
    <xf numFmtId="0" fontId="8" fillId="0" borderId="26" xfId="2" applyFont="1" applyBorder="1" applyAlignment="1">
      <alignment horizontal="left" vertical="center"/>
    </xf>
    <xf numFmtId="0" fontId="8" fillId="0" borderId="27" xfId="2" applyFont="1" applyBorder="1" applyAlignment="1">
      <alignment horizontal="left" vertical="center"/>
    </xf>
    <xf numFmtId="0" fontId="8" fillId="0" borderId="19" xfId="2" applyFont="1" applyBorder="1" applyAlignment="1">
      <alignment horizontal="left" vertical="center" wrapText="1" indent="1"/>
    </xf>
    <xf numFmtId="0" fontId="8" fillId="0" borderId="6" xfId="2" applyFont="1" applyBorder="1" applyAlignment="1">
      <alignment horizontal="left" vertical="center" wrapText="1" indent="1"/>
    </xf>
    <xf numFmtId="0" fontId="8" fillId="0" borderId="33" xfId="2" applyFont="1" applyBorder="1" applyAlignment="1">
      <alignment horizontal="left" vertical="center" wrapText="1" indent="1"/>
    </xf>
    <xf numFmtId="0" fontId="11" fillId="0" borderId="0" xfId="2" applyFont="1" applyAlignment="1">
      <alignment horizontal="center" vertical="center"/>
    </xf>
    <xf numFmtId="0" fontId="29" fillId="0" borderId="5"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3" fillId="0" borderId="8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4" xfId="0" applyFont="1" applyBorder="1" applyAlignment="1">
      <alignment horizontal="center" vertical="center" wrapText="1"/>
    </xf>
    <xf numFmtId="0" fontId="6" fillId="0" borderId="0" xfId="0" applyFont="1" applyAlignment="1">
      <alignment horizontal="center" vertical="center"/>
    </xf>
    <xf numFmtId="38" fontId="3" fillId="0" borderId="19" xfId="0" applyNumberFormat="1"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67" xfId="0" applyFont="1" applyBorder="1" applyAlignment="1">
      <alignment horizontal="center" vertical="center"/>
    </xf>
    <xf numFmtId="0" fontId="3" fillId="0" borderId="3" xfId="0" applyFont="1" applyBorder="1" applyAlignment="1">
      <alignment horizontal="center" vertical="center"/>
    </xf>
    <xf numFmtId="0" fontId="3" fillId="0" borderId="84" xfId="0" applyFont="1" applyBorder="1" applyAlignment="1">
      <alignment horizontal="center" vertical="center"/>
    </xf>
    <xf numFmtId="0" fontId="3" fillId="0" borderId="4" xfId="0" applyFont="1" applyBorder="1" applyAlignment="1">
      <alignment horizontal="center" vertical="center"/>
    </xf>
    <xf numFmtId="0" fontId="3" fillId="0" borderId="67"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center" vertical="center"/>
    </xf>
    <xf numFmtId="38" fontId="22" fillId="0" borderId="3" xfId="1" applyFont="1" applyBorder="1" applyAlignment="1">
      <alignment horizontal="center" vertical="center" wrapText="1"/>
    </xf>
    <xf numFmtId="38" fontId="22" fillId="0" borderId="3" xfId="1" applyFont="1" applyBorder="1" applyAlignment="1">
      <alignment horizontal="center" vertical="center"/>
    </xf>
    <xf numFmtId="49" fontId="22" fillId="0" borderId="3" xfId="1" applyNumberFormat="1" applyFont="1" applyBorder="1" applyAlignment="1">
      <alignment horizontal="center" vertical="center"/>
    </xf>
  </cellXfs>
  <cellStyles count="4">
    <cellStyle name="桁区切り" xfId="1" builtinId="6"/>
    <cellStyle name="通貨" xfId="3" builtinId="7"/>
    <cellStyle name="標準" xfId="0" builtinId="0"/>
    <cellStyle name="標準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728382</xdr:colOff>
      <xdr:row>1</xdr:row>
      <xdr:rowOff>78441</xdr:rowOff>
    </xdr:from>
    <xdr:to>
      <xdr:col>14</xdr:col>
      <xdr:colOff>572304</xdr:colOff>
      <xdr:row>2</xdr:row>
      <xdr:rowOff>179551</xdr:rowOff>
    </xdr:to>
    <xdr:sp macro="" textlink="">
      <xdr:nvSpPr>
        <xdr:cNvPr id="2" name="テキスト ボックス 1">
          <a:extLst>
            <a:ext uri="{FF2B5EF4-FFF2-40B4-BE49-F238E27FC236}">
              <a16:creationId xmlns:a16="http://schemas.microsoft.com/office/drawing/2014/main" id="{8D44F8E7-DD67-4003-B886-684478688B28}"/>
            </a:ext>
          </a:extLst>
        </xdr:cNvPr>
        <xdr:cNvSpPr txBox="1"/>
      </xdr:nvSpPr>
      <xdr:spPr>
        <a:xfrm>
          <a:off x="12651441" y="324970"/>
          <a:ext cx="751598" cy="3252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120288</xdr:colOff>
      <xdr:row>21</xdr:row>
      <xdr:rowOff>76200</xdr:rowOff>
    </xdr:from>
    <xdr:to>
      <xdr:col>7</xdr:col>
      <xdr:colOff>665117</xdr:colOff>
      <xdr:row>26</xdr:row>
      <xdr:rowOff>10584</xdr:rowOff>
    </xdr:to>
    <xdr:sp macro="" textlink="">
      <xdr:nvSpPr>
        <xdr:cNvPr id="2" name="正方形/長方形 1">
          <a:extLst>
            <a:ext uri="{FF2B5EF4-FFF2-40B4-BE49-F238E27FC236}">
              <a16:creationId xmlns:a16="http://schemas.microsoft.com/office/drawing/2014/main" id="{A1CE397F-146E-4F0F-AD12-CE6F39BA11E6}"/>
            </a:ext>
          </a:extLst>
        </xdr:cNvPr>
        <xdr:cNvSpPr/>
      </xdr:nvSpPr>
      <xdr:spPr>
        <a:xfrm>
          <a:off x="122193" y="6981825"/>
          <a:ext cx="6614159" cy="155553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（記載例）</a:t>
          </a:r>
          <a:endParaRPr kumimoji="1" lang="en-US" altLang="ja-JP" sz="1100">
            <a:solidFill>
              <a:sysClr val="windowText" lastClr="000000"/>
            </a:solidFill>
          </a:endParaRPr>
        </a:p>
        <a:p>
          <a:pPr rtl="0" eaLnBrk="0" fontAlgn="base" hangingPunct="0"/>
          <a:r>
            <a:rPr kumimoji="1" lang="ja-JP" altLang="en-US" sz="1100">
              <a:solidFill>
                <a:sysClr val="windowText" lastClr="000000"/>
              </a:solidFill>
              <a:effectLst/>
              <a:latin typeface="+mn-lt"/>
              <a:ea typeface="+mn-ea"/>
              <a:cs typeface="+mn-cs"/>
            </a:rPr>
            <a:t>上記を整備することにより、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例１：</a:t>
          </a:r>
          <a:r>
            <a:rPr kumimoji="1" lang="ja-JP" altLang="ja-JP" sz="1100">
              <a:solidFill>
                <a:sysClr val="windowText" lastClr="000000"/>
              </a:solidFill>
              <a:effectLst/>
              <a:latin typeface="+mn-lt"/>
              <a:ea typeface="+mn-ea"/>
              <a:cs typeface="+mn-cs"/>
            </a:rPr>
            <a:t>教材のビジュアル化が進み、生徒の学習理解度</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学習満足度も向上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例２：</a:t>
          </a:r>
          <a:r>
            <a:rPr kumimoji="1" lang="ja-JP" altLang="ja-JP" sz="1100">
              <a:solidFill>
                <a:sysClr val="windowText" lastClr="000000"/>
              </a:solidFill>
              <a:effectLst/>
              <a:latin typeface="+mn-lt"/>
              <a:ea typeface="+mn-ea"/>
              <a:cs typeface="+mn-cs"/>
            </a:rPr>
            <a:t>生徒の学習理解度の把握が容易になり、学習のつまずきの早期発見に寄与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例３：</a:t>
          </a:r>
          <a:r>
            <a:rPr kumimoji="1" lang="ja-JP" altLang="ja-JP" sz="1100">
              <a:solidFill>
                <a:sysClr val="windowText" lastClr="000000"/>
              </a:solidFill>
              <a:effectLst/>
              <a:latin typeface="+mn-lt"/>
              <a:ea typeface="+mn-ea"/>
              <a:cs typeface="+mn-cs"/>
            </a:rPr>
            <a:t>プリント配布やチョーク代（年間</a:t>
          </a:r>
          <a:r>
            <a:rPr kumimoji="1" lang="en-US" altLang="ja-JP" sz="1100">
              <a:solidFill>
                <a:sysClr val="windowText" lastClr="000000"/>
              </a:solidFill>
              <a:effectLst/>
              <a:latin typeface="+mn-lt"/>
              <a:ea typeface="+mn-ea"/>
              <a:cs typeface="+mn-cs"/>
            </a:rPr>
            <a:t>300</a:t>
          </a:r>
          <a:r>
            <a:rPr kumimoji="1" lang="ja-JP" altLang="ja-JP" sz="1100">
              <a:solidFill>
                <a:sysClr val="windowText" lastClr="000000"/>
              </a:solidFill>
              <a:effectLst/>
              <a:latin typeface="+mn-lt"/>
              <a:ea typeface="+mn-ea"/>
              <a:cs typeface="+mn-cs"/>
            </a:rPr>
            <a:t>万円）の教育費の削減に寄与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することとなり、本校の</a:t>
          </a:r>
          <a:r>
            <a:rPr kumimoji="1" lang="ja-JP" altLang="en-US" sz="1100" u="none">
              <a:solidFill>
                <a:sysClr val="windowText" lastClr="000000"/>
              </a:solidFill>
              <a:effectLst/>
              <a:latin typeface="+mn-lt"/>
              <a:ea typeface="+mn-ea"/>
              <a:cs typeface="+mn-cs"/>
            </a:rPr>
            <a:t>教育の特色（又は教育理念、経営改善等）である○○</a:t>
          </a:r>
          <a:r>
            <a:rPr kumimoji="1" lang="ja-JP" altLang="en-US" sz="1100">
              <a:solidFill>
                <a:sysClr val="windowText" lastClr="000000"/>
              </a:solidFill>
              <a:effectLst/>
              <a:latin typeface="+mn-lt"/>
              <a:ea typeface="+mn-ea"/>
              <a:cs typeface="+mn-cs"/>
            </a:rPr>
            <a:t>の実現が期待される。</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120288</xdr:colOff>
      <xdr:row>21</xdr:row>
      <xdr:rowOff>76200</xdr:rowOff>
    </xdr:from>
    <xdr:to>
      <xdr:col>7</xdr:col>
      <xdr:colOff>665117</xdr:colOff>
      <xdr:row>26</xdr:row>
      <xdr:rowOff>10584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0288" y="7018867"/>
          <a:ext cx="6619662" cy="15748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（記載例）</a:t>
          </a:r>
          <a:endParaRPr kumimoji="1" lang="en-US" altLang="ja-JP" sz="1100">
            <a:solidFill>
              <a:sysClr val="windowText" lastClr="000000"/>
            </a:solidFill>
          </a:endParaRPr>
        </a:p>
        <a:p>
          <a:pPr rtl="0" eaLnBrk="0" fontAlgn="base" hangingPunct="0"/>
          <a:r>
            <a:rPr kumimoji="1" lang="ja-JP" altLang="en-US" sz="1100">
              <a:solidFill>
                <a:sysClr val="windowText" lastClr="000000"/>
              </a:solidFill>
              <a:effectLst/>
              <a:latin typeface="+mn-lt"/>
              <a:ea typeface="+mn-ea"/>
              <a:cs typeface="+mn-cs"/>
            </a:rPr>
            <a:t>上記を整備することにより、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例１：</a:t>
          </a:r>
          <a:r>
            <a:rPr kumimoji="1" lang="ja-JP" altLang="ja-JP" sz="1100">
              <a:solidFill>
                <a:sysClr val="windowText" lastClr="000000"/>
              </a:solidFill>
              <a:effectLst/>
              <a:latin typeface="+mn-lt"/>
              <a:ea typeface="+mn-ea"/>
              <a:cs typeface="+mn-cs"/>
            </a:rPr>
            <a:t>教材のビジュアル化が進み、生徒の学習理解度</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学習満足度も向上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例２：</a:t>
          </a:r>
          <a:r>
            <a:rPr kumimoji="1" lang="ja-JP" altLang="ja-JP" sz="1100">
              <a:solidFill>
                <a:sysClr val="windowText" lastClr="000000"/>
              </a:solidFill>
              <a:effectLst/>
              <a:latin typeface="+mn-lt"/>
              <a:ea typeface="+mn-ea"/>
              <a:cs typeface="+mn-cs"/>
            </a:rPr>
            <a:t>生徒の学習理解度の把握が容易になり、学習のつまずきの早期発見に寄与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例３：</a:t>
          </a:r>
          <a:r>
            <a:rPr kumimoji="1" lang="ja-JP" altLang="ja-JP" sz="1100">
              <a:solidFill>
                <a:sysClr val="windowText" lastClr="000000"/>
              </a:solidFill>
              <a:effectLst/>
              <a:latin typeface="+mn-lt"/>
              <a:ea typeface="+mn-ea"/>
              <a:cs typeface="+mn-cs"/>
            </a:rPr>
            <a:t>プリント配布やチョーク代（年間</a:t>
          </a:r>
          <a:r>
            <a:rPr kumimoji="1" lang="en-US" altLang="ja-JP" sz="1100">
              <a:solidFill>
                <a:sysClr val="windowText" lastClr="000000"/>
              </a:solidFill>
              <a:effectLst/>
              <a:latin typeface="+mn-lt"/>
              <a:ea typeface="+mn-ea"/>
              <a:cs typeface="+mn-cs"/>
            </a:rPr>
            <a:t>300</a:t>
          </a:r>
          <a:r>
            <a:rPr kumimoji="1" lang="ja-JP" altLang="ja-JP" sz="1100">
              <a:solidFill>
                <a:sysClr val="windowText" lastClr="000000"/>
              </a:solidFill>
              <a:effectLst/>
              <a:latin typeface="+mn-lt"/>
              <a:ea typeface="+mn-ea"/>
              <a:cs typeface="+mn-cs"/>
            </a:rPr>
            <a:t>万円）の教育費の削減に寄与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することとなり、本校の</a:t>
          </a:r>
          <a:r>
            <a:rPr kumimoji="1" lang="ja-JP" altLang="en-US" sz="1100" u="none">
              <a:solidFill>
                <a:sysClr val="windowText" lastClr="000000"/>
              </a:solidFill>
              <a:effectLst/>
              <a:latin typeface="+mn-lt"/>
              <a:ea typeface="+mn-ea"/>
              <a:cs typeface="+mn-cs"/>
            </a:rPr>
            <a:t>教育の特色（又は教育理念、経営改善等）である○○</a:t>
          </a:r>
          <a:r>
            <a:rPr kumimoji="1" lang="ja-JP" altLang="en-US" sz="1100">
              <a:solidFill>
                <a:sysClr val="windowText" lastClr="000000"/>
              </a:solidFill>
              <a:effectLst/>
              <a:latin typeface="+mn-lt"/>
              <a:ea typeface="+mn-ea"/>
              <a:cs typeface="+mn-cs"/>
            </a:rPr>
            <a:t>の実現が期待される。</a:t>
          </a:r>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9640;&#12539;&#21161;&#25104;&#35506;\&#21161;&#25104;&#65298;&#20418;\&#24179;&#25104;&#65299;&#65297;&#24180;&#24230;\70%20GIGA\20200303%20&#21215;&#38598;&#36890;&#30693;\3.&#20316;&#25104;\02%20&#27096;&#24335;%20200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様式３-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A3B8-FDA6-4993-806C-27D1100BEE55}">
  <sheetPr>
    <tabColor rgb="FFFFFF00"/>
    <pageSetUpPr fitToPage="1"/>
  </sheetPr>
  <dimension ref="A1:R39"/>
  <sheetViews>
    <sheetView tabSelected="1" view="pageBreakPreview" zoomScale="70" zoomScaleNormal="100" zoomScaleSheetLayoutView="70" workbookViewId="0">
      <selection activeCell="A2" sqref="A2:G3"/>
    </sheetView>
  </sheetViews>
  <sheetFormatPr defaultRowHeight="18"/>
  <cols>
    <col min="1" max="1" width="21.8984375" customWidth="1"/>
    <col min="2" max="2" width="33.3984375" customWidth="1"/>
    <col min="3" max="3" width="17.796875" customWidth="1"/>
    <col min="4" max="4" width="11.796875" customWidth="1"/>
    <col min="5" max="5" width="8.796875" customWidth="1"/>
    <col min="6" max="6" width="11.796875" customWidth="1"/>
    <col min="7" max="7" width="18.296875" customWidth="1"/>
    <col min="8" max="9" width="8.796875" customWidth="1"/>
  </cols>
  <sheetData>
    <row r="1" spans="1:18" s="28" customFormat="1" ht="19.5" customHeight="1">
      <c r="G1" s="30" t="s">
        <v>114</v>
      </c>
    </row>
    <row r="2" spans="1:18" s="28" customFormat="1" ht="25.2" customHeight="1" thickBot="1">
      <c r="A2" s="200" t="s">
        <v>200</v>
      </c>
      <c r="B2" s="201"/>
      <c r="C2" s="201"/>
      <c r="D2" s="201"/>
      <c r="E2" s="201"/>
      <c r="F2" s="201"/>
      <c r="G2" s="201"/>
      <c r="H2" s="171" t="s">
        <v>215</v>
      </c>
      <c r="I2" s="172"/>
      <c r="J2" s="172"/>
      <c r="K2" s="172"/>
    </row>
    <row r="3" spans="1:18" s="28" customFormat="1" ht="25.2" customHeight="1" thickBot="1">
      <c r="A3" s="201"/>
      <c r="B3" s="201"/>
      <c r="C3" s="201"/>
      <c r="D3" s="201"/>
      <c r="E3" s="201"/>
      <c r="F3" s="201"/>
      <c r="G3" s="201"/>
      <c r="H3" s="173"/>
      <c r="I3" s="176" t="str">
        <f>F8&amp;"_"&amp;B5&amp;"　計画調書（ICT）"</f>
        <v>_　計画調書（ICT）</v>
      </c>
      <c r="J3" s="177"/>
      <c r="K3" s="177"/>
      <c r="L3" s="178"/>
      <c r="M3" s="178"/>
      <c r="N3" s="178"/>
      <c r="O3" s="178"/>
      <c r="P3" s="178"/>
      <c r="Q3" s="178"/>
      <c r="R3" s="179"/>
    </row>
    <row r="4" spans="1:18" s="28" customFormat="1" ht="38.25" customHeight="1">
      <c r="A4" s="113" t="s">
        <v>1</v>
      </c>
      <c r="B4" s="167" t="s">
        <v>220</v>
      </c>
      <c r="C4" s="202" t="s">
        <v>25</v>
      </c>
      <c r="D4" s="203"/>
      <c r="E4" s="204"/>
      <c r="F4" s="208"/>
      <c r="G4" s="209"/>
      <c r="H4" s="174"/>
      <c r="I4" s="28" t="s">
        <v>216</v>
      </c>
      <c r="J4" s="172"/>
      <c r="K4" s="172"/>
    </row>
    <row r="5" spans="1:18" s="28" customFormat="1" ht="38.25" customHeight="1">
      <c r="A5" s="114" t="s">
        <v>2</v>
      </c>
      <c r="B5" s="168"/>
      <c r="C5" s="205" t="s">
        <v>3</v>
      </c>
      <c r="D5" s="206"/>
      <c r="E5" s="207"/>
      <c r="F5" s="185"/>
      <c r="G5" s="186"/>
      <c r="I5" s="175" t="s">
        <v>217</v>
      </c>
    </row>
    <row r="6" spans="1:18" s="28" customFormat="1" ht="38.25" customHeight="1">
      <c r="A6" s="114" t="s">
        <v>4</v>
      </c>
      <c r="B6" s="168"/>
      <c r="C6" s="205" t="s">
        <v>5</v>
      </c>
      <c r="D6" s="206"/>
      <c r="E6" s="207"/>
      <c r="F6" s="185"/>
      <c r="G6" s="186"/>
    </row>
    <row r="7" spans="1:18" s="28" customFormat="1" ht="38.25" customHeight="1">
      <c r="A7" s="116" t="s">
        <v>6</v>
      </c>
      <c r="B7" s="168"/>
      <c r="C7" s="197" t="s">
        <v>96</v>
      </c>
      <c r="D7" s="198"/>
      <c r="E7" s="199"/>
      <c r="F7" s="185"/>
      <c r="G7" s="186"/>
    </row>
    <row r="8" spans="1:18" s="28" customFormat="1" ht="38.25" customHeight="1" thickBot="1">
      <c r="A8" s="115" t="s">
        <v>97</v>
      </c>
      <c r="B8" s="166"/>
      <c r="C8" s="210" t="s">
        <v>90</v>
      </c>
      <c r="D8" s="211"/>
      <c r="E8" s="212"/>
      <c r="F8" s="187"/>
      <c r="G8" s="188"/>
    </row>
    <row r="9" spans="1:18" s="28" customFormat="1" ht="20.25" customHeight="1" thickBot="1">
      <c r="A9" s="120"/>
      <c r="B9" s="120"/>
      <c r="C9" s="120"/>
      <c r="D9" s="120"/>
      <c r="E9" s="120"/>
      <c r="F9" s="120"/>
      <c r="G9" s="120"/>
    </row>
    <row r="10" spans="1:18" s="28" customFormat="1" ht="13.5" customHeight="1">
      <c r="A10" s="189" t="s">
        <v>47</v>
      </c>
      <c r="B10" s="191" t="s">
        <v>106</v>
      </c>
      <c r="C10" s="192"/>
      <c r="D10" s="192"/>
      <c r="E10" s="192"/>
      <c r="F10" s="193"/>
      <c r="G10"/>
      <c r="H10"/>
      <c r="I10"/>
      <c r="J10"/>
      <c r="K10"/>
      <c r="L10"/>
      <c r="M10"/>
      <c r="N10" s="27"/>
      <c r="O10" s="27"/>
    </row>
    <row r="11" spans="1:18" s="28" customFormat="1" ht="13.5" customHeight="1" thickBot="1">
      <c r="A11" s="190"/>
      <c r="B11" s="194"/>
      <c r="C11" s="195"/>
      <c r="D11" s="195"/>
      <c r="E11" s="195"/>
      <c r="F11" s="196"/>
      <c r="G11"/>
      <c r="H11"/>
      <c r="I11"/>
      <c r="J11"/>
      <c r="K11"/>
      <c r="L11"/>
      <c r="M11"/>
      <c r="N11" s="27"/>
      <c r="O11" s="27"/>
    </row>
    <row r="12" spans="1:18" s="28" customFormat="1" ht="13.5" customHeight="1">
      <c r="A12" s="73" t="s">
        <v>115</v>
      </c>
      <c r="B12" s="35"/>
      <c r="C12" s="35"/>
      <c r="D12" s="35"/>
      <c r="E12" s="35"/>
      <c r="F12" s="35"/>
      <c r="G12" s="35"/>
      <c r="H12" s="35"/>
      <c r="I12" s="35"/>
      <c r="J12" s="35"/>
      <c r="K12" s="27"/>
      <c r="L12" s="27"/>
      <c r="M12" s="27"/>
      <c r="N12" s="27"/>
      <c r="O12" s="27"/>
    </row>
    <row r="13" spans="1:18" s="28" customFormat="1" ht="13.5" customHeight="1">
      <c r="A13" s="73" t="s">
        <v>174</v>
      </c>
      <c r="B13" s="35"/>
      <c r="C13" s="35"/>
      <c r="D13" s="35"/>
      <c r="E13" s="35"/>
      <c r="F13" s="35"/>
      <c r="G13" s="35"/>
      <c r="H13" s="35"/>
      <c r="I13" s="35"/>
      <c r="J13" s="35"/>
      <c r="K13" s="27"/>
      <c r="L13" s="27"/>
      <c r="M13" s="27"/>
      <c r="N13" s="27"/>
      <c r="O13" s="27"/>
    </row>
    <row r="14" spans="1:18">
      <c r="A14" s="121"/>
      <c r="B14" s="121"/>
      <c r="C14" s="121"/>
      <c r="D14" s="121"/>
      <c r="E14" s="121"/>
      <c r="F14" s="121"/>
      <c r="G14" s="121"/>
    </row>
    <row r="15" spans="1:18" ht="18.600000000000001" thickBot="1">
      <c r="A15" s="121"/>
      <c r="B15" s="121"/>
      <c r="C15" s="121"/>
      <c r="D15" s="121"/>
      <c r="E15" s="121"/>
      <c r="F15" s="121"/>
      <c r="G15" s="121"/>
    </row>
    <row r="16" spans="1:18" ht="31.8" customHeight="1">
      <c r="A16" s="122" t="s">
        <v>116</v>
      </c>
      <c r="B16" s="213" t="s">
        <v>117</v>
      </c>
      <c r="C16" s="123" t="s">
        <v>118</v>
      </c>
      <c r="D16" s="214" t="s">
        <v>117</v>
      </c>
      <c r="E16" s="124" t="s">
        <v>119</v>
      </c>
      <c r="F16" s="213" t="s">
        <v>120</v>
      </c>
      <c r="G16" s="123" t="s">
        <v>121</v>
      </c>
    </row>
    <row r="17" spans="1:7" ht="33" customHeight="1" thickBot="1">
      <c r="A17" s="125">
        <f>G36</f>
        <v>0</v>
      </c>
      <c r="B17" s="213"/>
      <c r="C17" s="126" t="str">
        <f>IF(G37="","",MIN(G37,G38))</f>
        <v/>
      </c>
      <c r="D17" s="214"/>
      <c r="E17" s="127" t="s">
        <v>122</v>
      </c>
      <c r="F17" s="213"/>
      <c r="G17" s="128" t="str">
        <f>IF(A17=0,"",ROUNDDOWN(A17*C17*2/3/1000,0))</f>
        <v/>
      </c>
    </row>
    <row r="18" spans="1:7">
      <c r="A18" s="121"/>
      <c r="B18" s="121"/>
      <c r="C18" s="129" t="s">
        <v>123</v>
      </c>
      <c r="D18" s="129"/>
      <c r="E18" s="129"/>
      <c r="F18" s="129"/>
      <c r="G18" s="129"/>
    </row>
    <row r="19" spans="1:7">
      <c r="A19" s="121"/>
      <c r="B19" s="121"/>
      <c r="C19" s="121"/>
      <c r="D19" s="121"/>
      <c r="E19" s="121"/>
      <c r="F19" s="121"/>
      <c r="G19" s="121"/>
    </row>
    <row r="20" spans="1:7" ht="18.600000000000001" thickBot="1">
      <c r="A20" s="121"/>
      <c r="B20" s="121"/>
      <c r="C20" s="121"/>
      <c r="D20" s="121"/>
      <c r="E20" s="121"/>
      <c r="F20" s="121"/>
      <c r="G20" s="121"/>
    </row>
    <row r="21" spans="1:7" s="135" customFormat="1" ht="32.25" customHeight="1" thickBot="1">
      <c r="A21" s="130" t="s">
        <v>124</v>
      </c>
      <c r="B21" s="131" t="s">
        <v>22</v>
      </c>
      <c r="C21" s="132" t="s">
        <v>125</v>
      </c>
      <c r="D21" s="133" t="s">
        <v>126</v>
      </c>
      <c r="E21" s="132" t="s">
        <v>127</v>
      </c>
      <c r="F21" s="132" t="s">
        <v>128</v>
      </c>
      <c r="G21" s="134" t="s">
        <v>129</v>
      </c>
    </row>
    <row r="22" spans="1:7" ht="28.8" customHeight="1">
      <c r="A22" s="136"/>
      <c r="B22" s="137"/>
      <c r="C22" s="138"/>
      <c r="D22" s="139"/>
      <c r="E22" s="140"/>
      <c r="F22" s="140"/>
      <c r="G22" s="141">
        <f>F22*E22</f>
        <v>0</v>
      </c>
    </row>
    <row r="23" spans="1:7" ht="28.8" customHeight="1">
      <c r="A23" s="142"/>
      <c r="B23" s="143"/>
      <c r="C23" s="138"/>
      <c r="D23" s="139"/>
      <c r="E23" s="144"/>
      <c r="F23" s="144"/>
      <c r="G23" s="145">
        <f t="shared" ref="G23:G34" si="0">F23*E23</f>
        <v>0</v>
      </c>
    </row>
    <row r="24" spans="1:7" ht="28.8" customHeight="1">
      <c r="A24" s="142"/>
      <c r="B24" s="143"/>
      <c r="C24" s="138"/>
      <c r="D24" s="139"/>
      <c r="E24" s="144"/>
      <c r="F24" s="144"/>
      <c r="G24" s="145">
        <f t="shared" si="0"/>
        <v>0</v>
      </c>
    </row>
    <row r="25" spans="1:7" ht="28.8" customHeight="1">
      <c r="A25" s="142"/>
      <c r="B25" s="143"/>
      <c r="C25" s="138"/>
      <c r="D25" s="139"/>
      <c r="E25" s="144"/>
      <c r="F25" s="144"/>
      <c r="G25" s="145">
        <f t="shared" si="0"/>
        <v>0</v>
      </c>
    </row>
    <row r="26" spans="1:7" ht="28.8" customHeight="1">
      <c r="A26" s="142"/>
      <c r="B26" s="143"/>
      <c r="C26" s="138"/>
      <c r="D26" s="139"/>
      <c r="E26" s="144"/>
      <c r="F26" s="144"/>
      <c r="G26" s="145">
        <f t="shared" si="0"/>
        <v>0</v>
      </c>
    </row>
    <row r="27" spans="1:7" ht="28.8" customHeight="1">
      <c r="A27" s="142"/>
      <c r="B27" s="143"/>
      <c r="C27" s="138"/>
      <c r="D27" s="139"/>
      <c r="E27" s="144"/>
      <c r="F27" s="144"/>
      <c r="G27" s="145">
        <f t="shared" si="0"/>
        <v>0</v>
      </c>
    </row>
    <row r="28" spans="1:7" ht="28.8" customHeight="1">
      <c r="A28" s="142"/>
      <c r="B28" s="143"/>
      <c r="C28" s="138"/>
      <c r="D28" s="139"/>
      <c r="E28" s="144"/>
      <c r="F28" s="144"/>
      <c r="G28" s="145">
        <f t="shared" si="0"/>
        <v>0</v>
      </c>
    </row>
    <row r="29" spans="1:7" ht="28.8" customHeight="1">
      <c r="A29" s="142"/>
      <c r="B29" s="143"/>
      <c r="C29" s="138"/>
      <c r="D29" s="139"/>
      <c r="E29" s="144"/>
      <c r="F29" s="144"/>
      <c r="G29" s="145">
        <f t="shared" si="0"/>
        <v>0</v>
      </c>
    </row>
    <row r="30" spans="1:7" ht="28.8" customHeight="1">
      <c r="A30" s="142"/>
      <c r="B30" s="143"/>
      <c r="C30" s="138"/>
      <c r="D30" s="139"/>
      <c r="E30" s="144"/>
      <c r="F30" s="144"/>
      <c r="G30" s="145">
        <f t="shared" si="0"/>
        <v>0</v>
      </c>
    </row>
    <row r="31" spans="1:7" ht="28.8" customHeight="1">
      <c r="A31" s="142"/>
      <c r="B31" s="143"/>
      <c r="C31" s="138"/>
      <c r="D31" s="139"/>
      <c r="E31" s="144"/>
      <c r="F31" s="144"/>
      <c r="G31" s="145">
        <f t="shared" si="0"/>
        <v>0</v>
      </c>
    </row>
    <row r="32" spans="1:7" ht="28.8" customHeight="1">
      <c r="A32" s="142"/>
      <c r="B32" s="143"/>
      <c r="C32" s="138"/>
      <c r="D32" s="139"/>
      <c r="E32" s="144"/>
      <c r="F32" s="144"/>
      <c r="G32" s="145">
        <f t="shared" si="0"/>
        <v>0</v>
      </c>
    </row>
    <row r="33" spans="1:10" ht="28.8" customHeight="1">
      <c r="A33" s="142"/>
      <c r="B33" s="143"/>
      <c r="C33" s="138"/>
      <c r="D33" s="139"/>
      <c r="E33" s="144"/>
      <c r="F33" s="144"/>
      <c r="G33" s="145">
        <f t="shared" si="0"/>
        <v>0</v>
      </c>
    </row>
    <row r="34" spans="1:10" ht="28.8" customHeight="1" thickBot="1">
      <c r="A34" s="146"/>
      <c r="B34" s="147"/>
      <c r="C34" s="148"/>
      <c r="D34" s="149"/>
      <c r="E34" s="150"/>
      <c r="F34" s="150"/>
      <c r="G34" s="151">
        <f t="shared" si="0"/>
        <v>0</v>
      </c>
    </row>
    <row r="35" spans="1:10" ht="28.8" customHeight="1" thickTop="1" thickBot="1">
      <c r="A35" s="152"/>
      <c r="B35" s="153"/>
      <c r="C35" s="154"/>
      <c r="D35" s="154"/>
      <c r="E35" s="155"/>
      <c r="F35" s="155"/>
      <c r="G35" s="156">
        <f>SUM(G22:G34)</f>
        <v>0</v>
      </c>
    </row>
    <row r="36" spans="1:10" ht="32.25" customHeight="1" thickBot="1">
      <c r="A36" s="215"/>
      <c r="B36" s="216"/>
      <c r="C36" s="216"/>
      <c r="D36" s="216"/>
      <c r="E36" s="216"/>
      <c r="F36" s="157" t="s">
        <v>130</v>
      </c>
      <c r="G36" s="158">
        <f>H36+I36+J36</f>
        <v>0</v>
      </c>
      <c r="H36" s="159">
        <f>SUMIFS(E22:E34,C22:C34,"端末新規整備")</f>
        <v>0</v>
      </c>
      <c r="I36" s="160">
        <f>SUMIFS(E22:E34,C22:C34,"端末更新")</f>
        <v>0</v>
      </c>
      <c r="J36" s="160">
        <f>SUMIFS(E22:E34,C22:C34,"端末予備機")</f>
        <v>0</v>
      </c>
    </row>
    <row r="37" spans="1:10" ht="32.25" customHeight="1" thickBot="1">
      <c r="A37" s="121"/>
      <c r="B37" s="121"/>
      <c r="C37" s="121"/>
      <c r="D37" s="121"/>
      <c r="E37" s="121"/>
      <c r="F37" s="157" t="s">
        <v>131</v>
      </c>
      <c r="G37" s="161" t="str">
        <f>IF(G36=0,"",ROUNDDOWN(G35/G36,0))</f>
        <v/>
      </c>
    </row>
    <row r="38" spans="1:10" hidden="1">
      <c r="F38" t="s">
        <v>132</v>
      </c>
      <c r="G38" s="162">
        <v>55000</v>
      </c>
    </row>
    <row r="39" spans="1:10">
      <c r="A39" s="121"/>
    </row>
  </sheetData>
  <mergeCells count="17">
    <mergeCell ref="B16:B17"/>
    <mergeCell ref="D16:D17"/>
    <mergeCell ref="F16:F17"/>
    <mergeCell ref="A36:E36"/>
    <mergeCell ref="A2:G3"/>
    <mergeCell ref="C4:E4"/>
    <mergeCell ref="C5:E5"/>
    <mergeCell ref="C6:E6"/>
    <mergeCell ref="F4:G4"/>
    <mergeCell ref="F5:G5"/>
    <mergeCell ref="F6:G6"/>
    <mergeCell ref="F7:G7"/>
    <mergeCell ref="F8:G8"/>
    <mergeCell ref="A10:A11"/>
    <mergeCell ref="B10:F11"/>
    <mergeCell ref="C7:E7"/>
    <mergeCell ref="C8:E8"/>
  </mergeCells>
  <phoneticPr fontId="4"/>
  <dataValidations count="2">
    <dataValidation type="list" allowBlank="1" showInputMessage="1" showErrorMessage="1" sqref="C22:C34" xr:uid="{684DA2D9-CFBF-45A9-9670-B8F505ABD405}">
      <formula1>"　,端末新規整備,端末更新,端末予備機,キーボード,マウス,タッチペン,その他"</formula1>
    </dataValidation>
    <dataValidation type="list" allowBlank="1" showInputMessage="1" showErrorMessage="1" sqref="B10" xr:uid="{B2B0A8E1-FFA9-4AFA-ABED-82B6A7E43856}">
      <formula1>"選択してください,Ａ．児童生徒一人一台端末、校内ネットワーク整備ともに完了している,Ｂ．児童生徒一人一台端末は完了しているが校内ネットワーク整備は未完了,Ｃ．校内ネットワーク整備は完了しているが児童生徒一人一台端末は未完了,Ｄ．児童生徒一人一台端末、校内ネットワーク整備ともに未完了"</formula1>
    </dataValidation>
  </dataValidations>
  <pageMargins left="0.7" right="0.7" top="0.75" bottom="0.75" header="0.3" footer="0.3"/>
  <pageSetup paperSize="9" scale="64"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FC3B2-6ECC-4CBA-AD2A-5705655C4EB0}">
  <sheetPr>
    <pageSetUpPr fitToPage="1"/>
  </sheetPr>
  <dimension ref="A1:O39"/>
  <sheetViews>
    <sheetView view="pageBreakPreview" zoomScale="70" zoomScaleNormal="100" zoomScaleSheetLayoutView="70" workbookViewId="0">
      <selection activeCell="A2" sqref="A2:G3"/>
    </sheetView>
  </sheetViews>
  <sheetFormatPr defaultRowHeight="18"/>
  <cols>
    <col min="1" max="1" width="21.8984375" customWidth="1"/>
    <col min="2" max="2" width="33.3984375" customWidth="1"/>
    <col min="3" max="3" width="17.796875" customWidth="1"/>
    <col min="4" max="4" width="11.796875" customWidth="1"/>
    <col min="5" max="5" width="8.796875" customWidth="1"/>
    <col min="6" max="6" width="11.796875" customWidth="1"/>
    <col min="7" max="7" width="18.296875" customWidth="1"/>
    <col min="8" max="9" width="8.796875" customWidth="1"/>
  </cols>
  <sheetData>
    <row r="1" spans="1:15" s="28" customFormat="1" ht="19.5" customHeight="1">
      <c r="G1" s="30" t="s">
        <v>114</v>
      </c>
    </row>
    <row r="2" spans="1:15" s="28" customFormat="1" ht="25.2" customHeight="1">
      <c r="A2" s="200" t="s">
        <v>173</v>
      </c>
      <c r="B2" s="201"/>
      <c r="C2" s="201"/>
      <c r="D2" s="201"/>
      <c r="E2" s="201"/>
      <c r="F2" s="201"/>
      <c r="G2" s="201"/>
    </row>
    <row r="3" spans="1:15" s="28" customFormat="1" ht="25.2" customHeight="1" thickBot="1">
      <c r="A3" s="201"/>
      <c r="B3" s="201"/>
      <c r="C3" s="201"/>
      <c r="D3" s="201"/>
      <c r="E3" s="201"/>
      <c r="F3" s="201"/>
      <c r="G3" s="201"/>
    </row>
    <row r="4" spans="1:15" s="28" customFormat="1" ht="38.25" customHeight="1">
      <c r="A4" s="113" t="s">
        <v>1</v>
      </c>
      <c r="B4" s="163" t="s">
        <v>157</v>
      </c>
      <c r="C4" s="202" t="s">
        <v>25</v>
      </c>
      <c r="D4" s="203"/>
      <c r="E4" s="204"/>
      <c r="F4" s="208" t="s">
        <v>160</v>
      </c>
      <c r="G4" s="209"/>
    </row>
    <row r="5" spans="1:15" s="28" customFormat="1" ht="38.25" customHeight="1">
      <c r="A5" s="114" t="s">
        <v>2</v>
      </c>
      <c r="B5" s="164" t="s">
        <v>158</v>
      </c>
      <c r="C5" s="205" t="s">
        <v>3</v>
      </c>
      <c r="D5" s="206"/>
      <c r="E5" s="207"/>
      <c r="F5" s="185" t="s">
        <v>160</v>
      </c>
      <c r="G5" s="186"/>
    </row>
    <row r="6" spans="1:15" s="28" customFormat="1" ht="38.25" customHeight="1">
      <c r="A6" s="114" t="s">
        <v>4</v>
      </c>
      <c r="B6" s="164" t="s">
        <v>134</v>
      </c>
      <c r="C6" s="205" t="s">
        <v>5</v>
      </c>
      <c r="D6" s="206"/>
      <c r="E6" s="207"/>
      <c r="F6" s="185" t="s">
        <v>161</v>
      </c>
      <c r="G6" s="186"/>
    </row>
    <row r="7" spans="1:15" s="28" customFormat="1" ht="38.25" customHeight="1">
      <c r="A7" s="116" t="s">
        <v>6</v>
      </c>
      <c r="B7" s="164" t="s">
        <v>159</v>
      </c>
      <c r="C7" s="197" t="s">
        <v>96</v>
      </c>
      <c r="D7" s="198"/>
      <c r="E7" s="199"/>
      <c r="F7" s="185" t="s">
        <v>162</v>
      </c>
      <c r="G7" s="186"/>
    </row>
    <row r="8" spans="1:15" s="28" customFormat="1" ht="38.25" customHeight="1" thickBot="1">
      <c r="A8" s="115" t="s">
        <v>97</v>
      </c>
      <c r="B8" s="166">
        <v>44773</v>
      </c>
      <c r="C8" s="210" t="s">
        <v>90</v>
      </c>
      <c r="D8" s="211"/>
      <c r="E8" s="212"/>
      <c r="F8" s="187" t="s">
        <v>163</v>
      </c>
      <c r="G8" s="188"/>
    </row>
    <row r="9" spans="1:15" s="28" customFormat="1" ht="20.25" customHeight="1" thickBot="1">
      <c r="A9" s="120"/>
      <c r="B9" s="120"/>
      <c r="C9" s="120"/>
      <c r="D9" s="120"/>
      <c r="E9" s="120"/>
      <c r="F9" s="120"/>
      <c r="G9" s="120"/>
    </row>
    <row r="10" spans="1:15" s="28" customFormat="1" ht="13.5" customHeight="1">
      <c r="A10" s="189" t="s">
        <v>47</v>
      </c>
      <c r="B10" s="191" t="s">
        <v>172</v>
      </c>
      <c r="C10" s="192"/>
      <c r="D10" s="192"/>
      <c r="E10" s="192"/>
      <c r="F10" s="193"/>
      <c r="G10"/>
      <c r="H10"/>
      <c r="I10"/>
      <c r="J10"/>
      <c r="K10"/>
      <c r="L10"/>
      <c r="M10"/>
      <c r="N10" s="27"/>
      <c r="O10" s="27"/>
    </row>
    <row r="11" spans="1:15" s="28" customFormat="1" ht="13.5" customHeight="1" thickBot="1">
      <c r="A11" s="190"/>
      <c r="B11" s="194"/>
      <c r="C11" s="195"/>
      <c r="D11" s="195"/>
      <c r="E11" s="195"/>
      <c r="F11" s="196"/>
      <c r="G11"/>
      <c r="H11"/>
      <c r="I11"/>
      <c r="J11"/>
      <c r="K11"/>
      <c r="L11"/>
      <c r="M11"/>
      <c r="N11" s="27"/>
      <c r="O11" s="27"/>
    </row>
    <row r="12" spans="1:15" s="28" customFormat="1" ht="13.5" customHeight="1">
      <c r="A12" s="73" t="s">
        <v>115</v>
      </c>
      <c r="B12" s="35"/>
      <c r="C12" s="35"/>
      <c r="D12" s="35"/>
      <c r="E12" s="35"/>
      <c r="F12" s="35"/>
      <c r="G12" s="35"/>
      <c r="H12" s="35"/>
      <c r="I12" s="35"/>
      <c r="J12" s="35"/>
      <c r="K12" s="27"/>
      <c r="L12" s="27"/>
      <c r="M12" s="27"/>
      <c r="N12" s="27"/>
      <c r="O12" s="27"/>
    </row>
    <row r="13" spans="1:15" s="28" customFormat="1" ht="13.5" customHeight="1">
      <c r="A13" s="73" t="s">
        <v>174</v>
      </c>
      <c r="B13" s="35"/>
      <c r="C13" s="35"/>
      <c r="D13" s="35"/>
      <c r="E13" s="35"/>
      <c r="F13" s="35"/>
      <c r="G13" s="35"/>
      <c r="H13" s="35"/>
      <c r="I13" s="35"/>
      <c r="J13" s="35"/>
      <c r="K13" s="27"/>
      <c r="L13" s="27"/>
      <c r="M13" s="27"/>
      <c r="N13" s="27"/>
      <c r="O13" s="27"/>
    </row>
    <row r="14" spans="1:15">
      <c r="A14" s="121"/>
      <c r="B14" s="121"/>
      <c r="C14" s="121"/>
      <c r="D14" s="121"/>
      <c r="E14" s="121"/>
      <c r="F14" s="121"/>
      <c r="G14" s="121"/>
    </row>
    <row r="15" spans="1:15" ht="18.600000000000001" thickBot="1">
      <c r="A15" s="121"/>
      <c r="B15" s="121"/>
      <c r="C15" s="121"/>
      <c r="D15" s="121"/>
      <c r="E15" s="121"/>
      <c r="F15" s="121"/>
      <c r="G15" s="121"/>
    </row>
    <row r="16" spans="1:15" ht="31.8" customHeight="1">
      <c r="A16" s="122" t="s">
        <v>116</v>
      </c>
      <c r="B16" s="213" t="s">
        <v>117</v>
      </c>
      <c r="C16" s="123" t="s">
        <v>118</v>
      </c>
      <c r="D16" s="214" t="s">
        <v>117</v>
      </c>
      <c r="E16" s="124" t="s">
        <v>119</v>
      </c>
      <c r="F16" s="213" t="s">
        <v>120</v>
      </c>
      <c r="G16" s="123" t="s">
        <v>121</v>
      </c>
    </row>
    <row r="17" spans="1:7" ht="33" customHeight="1" thickBot="1">
      <c r="A17" s="125">
        <f>G36</f>
        <v>65</v>
      </c>
      <c r="B17" s="213"/>
      <c r="C17" s="126">
        <f>IF(G37="","",MIN(G37,G38))</f>
        <v>55000</v>
      </c>
      <c r="D17" s="214"/>
      <c r="E17" s="127" t="s">
        <v>122</v>
      </c>
      <c r="F17" s="213"/>
      <c r="G17" s="128">
        <f>IF(A17=0,"",ROUNDDOWN(A17*C17*2/3/1000,0))</f>
        <v>2383</v>
      </c>
    </row>
    <row r="18" spans="1:7">
      <c r="A18" s="121"/>
      <c r="B18" s="121"/>
      <c r="C18" s="129" t="s">
        <v>123</v>
      </c>
      <c r="D18" s="129"/>
      <c r="E18" s="129"/>
      <c r="F18" s="129"/>
      <c r="G18" s="129"/>
    </row>
    <row r="19" spans="1:7">
      <c r="A19" s="121"/>
      <c r="B19" s="121"/>
      <c r="C19" s="121"/>
      <c r="D19" s="121"/>
      <c r="E19" s="121"/>
      <c r="F19" s="121"/>
      <c r="G19" s="121"/>
    </row>
    <row r="20" spans="1:7" ht="18.600000000000001" thickBot="1">
      <c r="A20" s="121"/>
      <c r="B20" s="121"/>
      <c r="C20" s="121"/>
      <c r="D20" s="121"/>
      <c r="E20" s="121"/>
      <c r="F20" s="121"/>
      <c r="G20" s="121"/>
    </row>
    <row r="21" spans="1:7" s="135" customFormat="1" ht="32.25" customHeight="1" thickBot="1">
      <c r="A21" s="130" t="s">
        <v>124</v>
      </c>
      <c r="B21" s="131" t="s">
        <v>22</v>
      </c>
      <c r="C21" s="132" t="s">
        <v>125</v>
      </c>
      <c r="D21" s="133" t="s">
        <v>126</v>
      </c>
      <c r="E21" s="132" t="s">
        <v>127</v>
      </c>
      <c r="F21" s="132" t="s">
        <v>128</v>
      </c>
      <c r="G21" s="134" t="s">
        <v>129</v>
      </c>
    </row>
    <row r="22" spans="1:7" ht="28.8" customHeight="1">
      <c r="A22" s="136"/>
      <c r="B22" s="181" t="s">
        <v>149</v>
      </c>
      <c r="C22" s="138" t="s">
        <v>219</v>
      </c>
      <c r="D22" s="139"/>
      <c r="E22" s="140">
        <v>40</v>
      </c>
      <c r="F22" s="140">
        <v>50000</v>
      </c>
      <c r="G22" s="141">
        <f t="shared" ref="G22:G28" si="0">F22*E22</f>
        <v>2000000</v>
      </c>
    </row>
    <row r="23" spans="1:7" ht="28.8" customHeight="1">
      <c r="A23" s="142"/>
      <c r="B23" s="180" t="s">
        <v>218</v>
      </c>
      <c r="C23" s="138" t="s">
        <v>214</v>
      </c>
      <c r="D23" s="139"/>
      <c r="E23" s="144">
        <v>5</v>
      </c>
      <c r="F23" s="144">
        <v>50000</v>
      </c>
      <c r="G23" s="145">
        <f t="shared" si="0"/>
        <v>250000</v>
      </c>
    </row>
    <row r="24" spans="1:7" ht="28.8" customHeight="1">
      <c r="A24" s="142"/>
      <c r="B24" s="143" t="s">
        <v>156</v>
      </c>
      <c r="C24" s="138" t="s">
        <v>153</v>
      </c>
      <c r="D24" s="139"/>
      <c r="E24" s="144">
        <v>20</v>
      </c>
      <c r="F24" s="144">
        <v>50000</v>
      </c>
      <c r="G24" s="145">
        <f t="shared" si="0"/>
        <v>1000000</v>
      </c>
    </row>
    <row r="25" spans="1:7" ht="28.8" customHeight="1">
      <c r="A25" s="142"/>
      <c r="B25" s="143" t="s">
        <v>150</v>
      </c>
      <c r="C25" s="138" t="s">
        <v>154</v>
      </c>
      <c r="D25" s="139"/>
      <c r="E25" s="144">
        <v>65</v>
      </c>
      <c r="F25" s="144">
        <v>3000</v>
      </c>
      <c r="G25" s="145">
        <f t="shared" si="0"/>
        <v>195000</v>
      </c>
    </row>
    <row r="26" spans="1:7" ht="28.8" customHeight="1">
      <c r="A26" s="142"/>
      <c r="B26" s="143" t="s">
        <v>151</v>
      </c>
      <c r="C26" s="138" t="s">
        <v>155</v>
      </c>
      <c r="D26" s="139"/>
      <c r="E26" s="144">
        <v>65</v>
      </c>
      <c r="F26" s="144">
        <v>1000</v>
      </c>
      <c r="G26" s="145">
        <f t="shared" si="0"/>
        <v>65000</v>
      </c>
    </row>
    <row r="27" spans="1:7" ht="28.8" customHeight="1">
      <c r="A27" s="142"/>
      <c r="B27" s="143" t="s">
        <v>152</v>
      </c>
      <c r="C27" s="138" t="s">
        <v>41</v>
      </c>
      <c r="D27" s="139"/>
      <c r="E27" s="144">
        <v>65</v>
      </c>
      <c r="F27" s="144">
        <v>50000</v>
      </c>
      <c r="G27" s="145">
        <f t="shared" si="0"/>
        <v>3250000</v>
      </c>
    </row>
    <row r="28" spans="1:7" ht="28.8" customHeight="1">
      <c r="A28" s="142"/>
      <c r="B28" s="143" t="s">
        <v>38</v>
      </c>
      <c r="C28" s="138" t="s">
        <v>41</v>
      </c>
      <c r="D28" s="139"/>
      <c r="E28" s="144">
        <v>1</v>
      </c>
      <c r="F28" s="144">
        <v>676000</v>
      </c>
      <c r="G28" s="145">
        <f t="shared" si="0"/>
        <v>676000</v>
      </c>
    </row>
    <row r="29" spans="1:7" ht="28.8" customHeight="1">
      <c r="A29" s="142"/>
      <c r="B29" s="143"/>
      <c r="C29" s="138"/>
      <c r="D29" s="139"/>
      <c r="E29" s="144"/>
      <c r="F29" s="144"/>
      <c r="G29" s="145">
        <f t="shared" ref="G29:G34" si="1">F29*E29</f>
        <v>0</v>
      </c>
    </row>
    <row r="30" spans="1:7" ht="28.8" customHeight="1">
      <c r="A30" s="142"/>
      <c r="B30" s="143"/>
      <c r="C30" s="138"/>
      <c r="D30" s="139"/>
      <c r="E30" s="144"/>
      <c r="F30" s="144"/>
      <c r="G30" s="145">
        <f t="shared" si="1"/>
        <v>0</v>
      </c>
    </row>
    <row r="31" spans="1:7" ht="28.8" customHeight="1">
      <c r="A31" s="142"/>
      <c r="B31" s="143"/>
      <c r="C31" s="138"/>
      <c r="D31" s="139"/>
      <c r="E31" s="144"/>
      <c r="F31" s="144"/>
      <c r="G31" s="145">
        <f t="shared" si="1"/>
        <v>0</v>
      </c>
    </row>
    <row r="32" spans="1:7" ht="28.8" customHeight="1">
      <c r="A32" s="142"/>
      <c r="B32" s="143"/>
      <c r="C32" s="138"/>
      <c r="D32" s="139"/>
      <c r="E32" s="144"/>
      <c r="F32" s="144"/>
      <c r="G32" s="145">
        <f t="shared" si="1"/>
        <v>0</v>
      </c>
    </row>
    <row r="33" spans="1:10" ht="28.8" customHeight="1">
      <c r="A33" s="142"/>
      <c r="B33" s="143"/>
      <c r="C33" s="138"/>
      <c r="D33" s="139"/>
      <c r="E33" s="144"/>
      <c r="F33" s="144"/>
      <c r="G33" s="145">
        <f t="shared" si="1"/>
        <v>0</v>
      </c>
    </row>
    <row r="34" spans="1:10" ht="28.8" customHeight="1" thickBot="1">
      <c r="A34" s="146"/>
      <c r="B34" s="147"/>
      <c r="C34" s="148"/>
      <c r="D34" s="149"/>
      <c r="E34" s="150"/>
      <c r="F34" s="150"/>
      <c r="G34" s="151">
        <f t="shared" si="1"/>
        <v>0</v>
      </c>
    </row>
    <row r="35" spans="1:10" ht="28.8" customHeight="1" thickTop="1" thickBot="1">
      <c r="A35" s="152"/>
      <c r="B35" s="153"/>
      <c r="C35" s="154"/>
      <c r="D35" s="154"/>
      <c r="E35" s="155"/>
      <c r="F35" s="155"/>
      <c r="G35" s="156">
        <f>SUM(G22:G34)</f>
        <v>7436000</v>
      </c>
    </row>
    <row r="36" spans="1:10" ht="32.25" customHeight="1" thickBot="1">
      <c r="A36" s="215"/>
      <c r="B36" s="216"/>
      <c r="C36" s="216"/>
      <c r="D36" s="216"/>
      <c r="E36" s="216"/>
      <c r="F36" s="157" t="s">
        <v>130</v>
      </c>
      <c r="G36" s="158">
        <f>H36+I36+J36</f>
        <v>65</v>
      </c>
      <c r="H36" s="159">
        <f>SUMIFS(E22:E34,C22:C34,"端末新規整備")</f>
        <v>40</v>
      </c>
      <c r="I36" s="160">
        <f>SUMIFS(E22:E34,C22:C34,"端末更新")</f>
        <v>20</v>
      </c>
      <c r="J36" s="160">
        <f>SUMIFS(E22:E34,C22:C34,"端末予備機")</f>
        <v>5</v>
      </c>
    </row>
    <row r="37" spans="1:10" ht="32.25" customHeight="1" thickBot="1">
      <c r="A37" s="121"/>
      <c r="B37" s="121"/>
      <c r="C37" s="121"/>
      <c r="D37" s="121"/>
      <c r="E37" s="121"/>
      <c r="F37" s="157" t="s">
        <v>131</v>
      </c>
      <c r="G37" s="161">
        <f>IF(G36=0,"",ROUNDDOWN(G35/G36,0))</f>
        <v>114400</v>
      </c>
    </row>
    <row r="38" spans="1:10" hidden="1">
      <c r="F38" t="s">
        <v>132</v>
      </c>
      <c r="G38" s="162">
        <v>55000</v>
      </c>
    </row>
    <row r="39" spans="1:10">
      <c r="A39" s="121"/>
    </row>
  </sheetData>
  <mergeCells count="17">
    <mergeCell ref="B16:B17"/>
    <mergeCell ref="D16:D17"/>
    <mergeCell ref="F16:F17"/>
    <mergeCell ref="A36:E36"/>
    <mergeCell ref="C7:E7"/>
    <mergeCell ref="F7:G7"/>
    <mergeCell ref="C8:E8"/>
    <mergeCell ref="F8:G8"/>
    <mergeCell ref="A10:A11"/>
    <mergeCell ref="B10:F11"/>
    <mergeCell ref="C6:E6"/>
    <mergeCell ref="F6:G6"/>
    <mergeCell ref="A2:G3"/>
    <mergeCell ref="C4:E4"/>
    <mergeCell ref="F4:G4"/>
    <mergeCell ref="C5:E5"/>
    <mergeCell ref="F5:G5"/>
  </mergeCells>
  <phoneticPr fontId="4"/>
  <dataValidations count="2">
    <dataValidation type="list" allowBlank="1" showInputMessage="1" showErrorMessage="1" sqref="B10" xr:uid="{6C494F07-B41D-4701-90AF-4C2FD4840720}">
      <formula1>"選択してください,Ａ．児童生徒一人一台端末、校内ネットワーク整備ともに完了している,Ｂ．児童生徒一人一台端末は完了しているが校内ネットワーク整備は未完了,Ｃ．校内ネットワーク整備は完了しているが児童生徒一人一台端末は未完了,Ｄ．児童生徒一人一台端末、校内ネットワーク整備ともに未完了"</formula1>
    </dataValidation>
    <dataValidation type="list" allowBlank="1" showInputMessage="1" showErrorMessage="1" sqref="C22:C34" xr:uid="{87950570-9047-4A83-BB91-7E79002257C8}">
      <formula1>"　,端末新規整備,端末更新,端末予備機,キーボード,マウス,タッチペン,その他"</formula1>
    </dataValidation>
  </dataValidations>
  <pageMargins left="0.7" right="0.7" top="0.75" bottom="0.75" header="0.3" footer="0.3"/>
  <pageSetup paperSize="9" scale="64"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T60"/>
  <sheetViews>
    <sheetView view="pageBreakPreview" zoomScale="70" zoomScaleNormal="100" zoomScaleSheetLayoutView="70" workbookViewId="0">
      <selection activeCell="A3" sqref="A3:O3"/>
    </sheetView>
  </sheetViews>
  <sheetFormatPr defaultRowHeight="18"/>
  <cols>
    <col min="1" max="1" width="19.296875" style="28" customWidth="1"/>
    <col min="2" max="2" width="26" style="28" customWidth="1"/>
    <col min="3" max="3" width="13.69921875" style="28" customWidth="1"/>
    <col min="4" max="4" width="10.59765625" style="28" customWidth="1"/>
    <col min="5" max="5" width="6.09765625" style="28" customWidth="1"/>
    <col min="6" max="6" width="9.796875" style="28" customWidth="1"/>
    <col min="7" max="7" width="12.69921875" style="28" customWidth="1"/>
    <col min="8" max="8" width="0.69921875" style="28" customWidth="1"/>
    <col min="9" max="9" width="10.8984375" style="28" customWidth="1"/>
    <col min="10" max="10" width="9.69921875" style="28" customWidth="1"/>
    <col min="11" max="11" width="13" style="28" customWidth="1"/>
    <col min="12" max="14" width="11.8984375" style="28" customWidth="1"/>
    <col min="15" max="15" width="11.296875" style="28" customWidth="1"/>
    <col min="16" max="16" width="8.8984375" style="28" customWidth="1"/>
    <col min="17" max="17" width="2.69921875" style="28" customWidth="1"/>
    <col min="18" max="20" width="18.8984375" style="28" customWidth="1"/>
    <col min="21" max="262" width="8.8984375" style="28" customWidth="1"/>
    <col min="263" max="263" width="20.59765625" style="28" customWidth="1"/>
    <col min="264" max="264" width="19.59765625" style="28" customWidth="1"/>
    <col min="265" max="265" width="6.09765625" style="28" customWidth="1"/>
    <col min="266" max="266" width="9.69921875" style="28" customWidth="1"/>
    <col min="267" max="267" width="17.8984375" style="28" customWidth="1"/>
    <col min="268" max="269" width="13.296875" style="28" customWidth="1"/>
    <col min="270" max="271" width="11.296875" style="28" customWidth="1"/>
    <col min="272" max="518" width="8.8984375" style="28" customWidth="1"/>
    <col min="519" max="519" width="20.59765625" style="28" customWidth="1"/>
    <col min="520" max="520" width="19.59765625" style="28" customWidth="1"/>
    <col min="521" max="521" width="6.09765625" style="28" customWidth="1"/>
    <col min="522" max="522" width="9.69921875" style="28" customWidth="1"/>
    <col min="523" max="523" width="17.8984375" style="28" customWidth="1"/>
    <col min="524" max="525" width="13.296875" style="28" customWidth="1"/>
    <col min="526" max="527" width="11.296875" style="28" customWidth="1"/>
    <col min="528" max="774" width="8.8984375" style="28" customWidth="1"/>
    <col min="775" max="775" width="20.59765625" style="28" customWidth="1"/>
    <col min="776" max="776" width="19.59765625" style="28" customWidth="1"/>
    <col min="777" max="777" width="6.09765625" style="28" customWidth="1"/>
    <col min="778" max="778" width="9.69921875" style="28" customWidth="1"/>
    <col min="779" max="779" width="17.8984375" style="28" customWidth="1"/>
    <col min="780" max="781" width="13.296875" style="28" customWidth="1"/>
    <col min="782" max="783" width="11.296875" style="28" customWidth="1"/>
    <col min="784" max="1030" width="8.8984375" style="28" customWidth="1"/>
    <col min="1031" max="1031" width="20.59765625" style="28" customWidth="1"/>
    <col min="1032" max="1032" width="19.59765625" style="28" customWidth="1"/>
    <col min="1033" max="1033" width="6.09765625" style="28" customWidth="1"/>
    <col min="1034" max="1034" width="9.69921875" style="28" customWidth="1"/>
    <col min="1035" max="1035" width="17.8984375" style="28" customWidth="1"/>
    <col min="1036" max="1037" width="13.296875" style="28" customWidth="1"/>
    <col min="1038" max="1039" width="11.296875" style="28" customWidth="1"/>
    <col min="1040" max="1286" width="8.8984375" style="28" customWidth="1"/>
    <col min="1287" max="1287" width="20.59765625" style="28" customWidth="1"/>
    <col min="1288" max="1288" width="19.59765625" style="28" customWidth="1"/>
    <col min="1289" max="1289" width="6.09765625" style="28" customWidth="1"/>
    <col min="1290" max="1290" width="9.69921875" style="28" customWidth="1"/>
    <col min="1291" max="1291" width="17.8984375" style="28" customWidth="1"/>
    <col min="1292" max="1293" width="13.296875" style="28" customWidth="1"/>
    <col min="1294" max="1295" width="11.296875" style="28" customWidth="1"/>
    <col min="1296" max="1542" width="8.8984375" style="28" customWidth="1"/>
    <col min="1543" max="1543" width="20.59765625" style="28" customWidth="1"/>
    <col min="1544" max="1544" width="19.59765625" style="28" customWidth="1"/>
    <col min="1545" max="1545" width="6.09765625" style="28" customWidth="1"/>
    <col min="1546" max="1546" width="9.69921875" style="28" customWidth="1"/>
    <col min="1547" max="1547" width="17.8984375" style="28" customWidth="1"/>
    <col min="1548" max="1549" width="13.296875" style="28" customWidth="1"/>
    <col min="1550" max="1551" width="11.296875" style="28" customWidth="1"/>
    <col min="1552" max="1798" width="8.8984375" style="28" customWidth="1"/>
    <col min="1799" max="1799" width="20.59765625" style="28" customWidth="1"/>
    <col min="1800" max="1800" width="19.59765625" style="28" customWidth="1"/>
    <col min="1801" max="1801" width="6.09765625" style="28" customWidth="1"/>
    <col min="1802" max="1802" width="9.69921875" style="28" customWidth="1"/>
    <col min="1803" max="1803" width="17.8984375" style="28" customWidth="1"/>
    <col min="1804" max="1805" width="13.296875" style="28" customWidth="1"/>
    <col min="1806" max="1807" width="11.296875" style="28" customWidth="1"/>
    <col min="1808" max="2054" width="8.8984375" style="28" customWidth="1"/>
    <col min="2055" max="2055" width="20.59765625" style="28" customWidth="1"/>
    <col min="2056" max="2056" width="19.59765625" style="28" customWidth="1"/>
    <col min="2057" max="2057" width="6.09765625" style="28" customWidth="1"/>
    <col min="2058" max="2058" width="9.69921875" style="28" customWidth="1"/>
    <col min="2059" max="2059" width="17.8984375" style="28" customWidth="1"/>
    <col min="2060" max="2061" width="13.296875" style="28" customWidth="1"/>
    <col min="2062" max="2063" width="11.296875" style="28" customWidth="1"/>
    <col min="2064" max="2310" width="8.8984375" style="28" customWidth="1"/>
    <col min="2311" max="2311" width="20.59765625" style="28" customWidth="1"/>
    <col min="2312" max="2312" width="19.59765625" style="28" customWidth="1"/>
    <col min="2313" max="2313" width="6.09765625" style="28" customWidth="1"/>
    <col min="2314" max="2314" width="9.69921875" style="28" customWidth="1"/>
    <col min="2315" max="2315" width="17.8984375" style="28" customWidth="1"/>
    <col min="2316" max="2317" width="13.296875" style="28" customWidth="1"/>
    <col min="2318" max="2319" width="11.296875" style="28" customWidth="1"/>
    <col min="2320" max="2566" width="8.8984375" style="28" customWidth="1"/>
    <col min="2567" max="2567" width="20.59765625" style="28" customWidth="1"/>
    <col min="2568" max="2568" width="19.59765625" style="28" customWidth="1"/>
    <col min="2569" max="2569" width="6.09765625" style="28" customWidth="1"/>
    <col min="2570" max="2570" width="9.69921875" style="28" customWidth="1"/>
    <col min="2571" max="2571" width="17.8984375" style="28" customWidth="1"/>
    <col min="2572" max="2573" width="13.296875" style="28" customWidth="1"/>
    <col min="2574" max="2575" width="11.296875" style="28" customWidth="1"/>
    <col min="2576" max="2822" width="8.8984375" style="28" customWidth="1"/>
    <col min="2823" max="2823" width="20.59765625" style="28" customWidth="1"/>
    <col min="2824" max="2824" width="19.59765625" style="28" customWidth="1"/>
    <col min="2825" max="2825" width="6.09765625" style="28" customWidth="1"/>
    <col min="2826" max="2826" width="9.69921875" style="28" customWidth="1"/>
    <col min="2827" max="2827" width="17.8984375" style="28" customWidth="1"/>
    <col min="2828" max="2829" width="13.296875" style="28" customWidth="1"/>
    <col min="2830" max="2831" width="11.296875" style="28" customWidth="1"/>
    <col min="2832" max="3078" width="8.8984375" style="28" customWidth="1"/>
    <col min="3079" max="3079" width="20.59765625" style="28" customWidth="1"/>
    <col min="3080" max="3080" width="19.59765625" style="28" customWidth="1"/>
    <col min="3081" max="3081" width="6.09765625" style="28" customWidth="1"/>
    <col min="3082" max="3082" width="9.69921875" style="28" customWidth="1"/>
    <col min="3083" max="3083" width="17.8984375" style="28" customWidth="1"/>
    <col min="3084" max="3085" width="13.296875" style="28" customWidth="1"/>
    <col min="3086" max="3087" width="11.296875" style="28" customWidth="1"/>
    <col min="3088" max="3334" width="8.8984375" style="28" customWidth="1"/>
    <col min="3335" max="3335" width="20.59765625" style="28" customWidth="1"/>
    <col min="3336" max="3336" width="19.59765625" style="28" customWidth="1"/>
    <col min="3337" max="3337" width="6.09765625" style="28" customWidth="1"/>
    <col min="3338" max="3338" width="9.69921875" style="28" customWidth="1"/>
    <col min="3339" max="3339" width="17.8984375" style="28" customWidth="1"/>
    <col min="3340" max="3341" width="13.296875" style="28" customWidth="1"/>
    <col min="3342" max="3343" width="11.296875" style="28" customWidth="1"/>
    <col min="3344" max="3590" width="8.8984375" style="28" customWidth="1"/>
    <col min="3591" max="3591" width="20.59765625" style="28" customWidth="1"/>
    <col min="3592" max="3592" width="19.59765625" style="28" customWidth="1"/>
    <col min="3593" max="3593" width="6.09765625" style="28" customWidth="1"/>
    <col min="3594" max="3594" width="9.69921875" style="28" customWidth="1"/>
    <col min="3595" max="3595" width="17.8984375" style="28" customWidth="1"/>
    <col min="3596" max="3597" width="13.296875" style="28" customWidth="1"/>
    <col min="3598" max="3599" width="11.296875" style="28" customWidth="1"/>
    <col min="3600" max="3846" width="8.8984375" style="28" customWidth="1"/>
    <col min="3847" max="3847" width="20.59765625" style="28" customWidth="1"/>
    <col min="3848" max="3848" width="19.59765625" style="28" customWidth="1"/>
    <col min="3849" max="3849" width="6.09765625" style="28" customWidth="1"/>
    <col min="3850" max="3850" width="9.69921875" style="28" customWidth="1"/>
    <col min="3851" max="3851" width="17.8984375" style="28" customWidth="1"/>
    <col min="3852" max="3853" width="13.296875" style="28" customWidth="1"/>
    <col min="3854" max="3855" width="11.296875" style="28" customWidth="1"/>
    <col min="3856" max="4102" width="8.8984375" style="28" customWidth="1"/>
    <col min="4103" max="4103" width="20.59765625" style="28" customWidth="1"/>
    <col min="4104" max="4104" width="19.59765625" style="28" customWidth="1"/>
    <col min="4105" max="4105" width="6.09765625" style="28" customWidth="1"/>
    <col min="4106" max="4106" width="9.69921875" style="28" customWidth="1"/>
    <col min="4107" max="4107" width="17.8984375" style="28" customWidth="1"/>
    <col min="4108" max="4109" width="13.296875" style="28" customWidth="1"/>
    <col min="4110" max="4111" width="11.296875" style="28" customWidth="1"/>
    <col min="4112" max="4358" width="8.8984375" style="28" customWidth="1"/>
    <col min="4359" max="4359" width="20.59765625" style="28" customWidth="1"/>
    <col min="4360" max="4360" width="19.59765625" style="28" customWidth="1"/>
    <col min="4361" max="4361" width="6.09765625" style="28" customWidth="1"/>
    <col min="4362" max="4362" width="9.69921875" style="28" customWidth="1"/>
    <col min="4363" max="4363" width="17.8984375" style="28" customWidth="1"/>
    <col min="4364" max="4365" width="13.296875" style="28" customWidth="1"/>
    <col min="4366" max="4367" width="11.296875" style="28" customWidth="1"/>
    <col min="4368" max="4614" width="8.8984375" style="28" customWidth="1"/>
    <col min="4615" max="4615" width="20.59765625" style="28" customWidth="1"/>
    <col min="4616" max="4616" width="19.59765625" style="28" customWidth="1"/>
    <col min="4617" max="4617" width="6.09765625" style="28" customWidth="1"/>
    <col min="4618" max="4618" width="9.69921875" style="28" customWidth="1"/>
    <col min="4619" max="4619" width="17.8984375" style="28" customWidth="1"/>
    <col min="4620" max="4621" width="13.296875" style="28" customWidth="1"/>
    <col min="4622" max="4623" width="11.296875" style="28" customWidth="1"/>
    <col min="4624" max="4870" width="8.8984375" style="28" customWidth="1"/>
    <col min="4871" max="4871" width="20.59765625" style="28" customWidth="1"/>
    <col min="4872" max="4872" width="19.59765625" style="28" customWidth="1"/>
    <col min="4873" max="4873" width="6.09765625" style="28" customWidth="1"/>
    <col min="4874" max="4874" width="9.69921875" style="28" customWidth="1"/>
    <col min="4875" max="4875" width="17.8984375" style="28" customWidth="1"/>
    <col min="4876" max="4877" width="13.296875" style="28" customWidth="1"/>
    <col min="4878" max="4879" width="11.296875" style="28" customWidth="1"/>
    <col min="4880" max="5126" width="8.8984375" style="28" customWidth="1"/>
    <col min="5127" max="5127" width="20.59765625" style="28" customWidth="1"/>
    <col min="5128" max="5128" width="19.59765625" style="28" customWidth="1"/>
    <col min="5129" max="5129" width="6.09765625" style="28" customWidth="1"/>
    <col min="5130" max="5130" width="9.69921875" style="28" customWidth="1"/>
    <col min="5131" max="5131" width="17.8984375" style="28" customWidth="1"/>
    <col min="5132" max="5133" width="13.296875" style="28" customWidth="1"/>
    <col min="5134" max="5135" width="11.296875" style="28" customWidth="1"/>
    <col min="5136" max="5382" width="8.8984375" style="28" customWidth="1"/>
    <col min="5383" max="5383" width="20.59765625" style="28" customWidth="1"/>
    <col min="5384" max="5384" width="19.59765625" style="28" customWidth="1"/>
    <col min="5385" max="5385" width="6.09765625" style="28" customWidth="1"/>
    <col min="5386" max="5386" width="9.69921875" style="28" customWidth="1"/>
    <col min="5387" max="5387" width="17.8984375" style="28" customWidth="1"/>
    <col min="5388" max="5389" width="13.296875" style="28" customWidth="1"/>
    <col min="5390" max="5391" width="11.296875" style="28" customWidth="1"/>
    <col min="5392" max="5638" width="8.8984375" style="28" customWidth="1"/>
    <col min="5639" max="5639" width="20.59765625" style="28" customWidth="1"/>
    <col min="5640" max="5640" width="19.59765625" style="28" customWidth="1"/>
    <col min="5641" max="5641" width="6.09765625" style="28" customWidth="1"/>
    <col min="5642" max="5642" width="9.69921875" style="28" customWidth="1"/>
    <col min="5643" max="5643" width="17.8984375" style="28" customWidth="1"/>
    <col min="5644" max="5645" width="13.296875" style="28" customWidth="1"/>
    <col min="5646" max="5647" width="11.296875" style="28" customWidth="1"/>
    <col min="5648" max="5894" width="8.8984375" style="28" customWidth="1"/>
    <col min="5895" max="5895" width="20.59765625" style="28" customWidth="1"/>
    <col min="5896" max="5896" width="19.59765625" style="28" customWidth="1"/>
    <col min="5897" max="5897" width="6.09765625" style="28" customWidth="1"/>
    <col min="5898" max="5898" width="9.69921875" style="28" customWidth="1"/>
    <col min="5899" max="5899" width="17.8984375" style="28" customWidth="1"/>
    <col min="5900" max="5901" width="13.296875" style="28" customWidth="1"/>
    <col min="5902" max="5903" width="11.296875" style="28" customWidth="1"/>
    <col min="5904" max="6150" width="8.8984375" style="28" customWidth="1"/>
    <col min="6151" max="6151" width="20.59765625" style="28" customWidth="1"/>
    <col min="6152" max="6152" width="19.59765625" style="28" customWidth="1"/>
    <col min="6153" max="6153" width="6.09765625" style="28" customWidth="1"/>
    <col min="6154" max="6154" width="9.69921875" style="28" customWidth="1"/>
    <col min="6155" max="6155" width="17.8984375" style="28" customWidth="1"/>
    <col min="6156" max="6157" width="13.296875" style="28" customWidth="1"/>
    <col min="6158" max="6159" width="11.296875" style="28" customWidth="1"/>
    <col min="6160" max="6406" width="8.8984375" style="28" customWidth="1"/>
    <col min="6407" max="6407" width="20.59765625" style="28" customWidth="1"/>
    <col min="6408" max="6408" width="19.59765625" style="28" customWidth="1"/>
    <col min="6409" max="6409" width="6.09765625" style="28" customWidth="1"/>
    <col min="6410" max="6410" width="9.69921875" style="28" customWidth="1"/>
    <col min="6411" max="6411" width="17.8984375" style="28" customWidth="1"/>
    <col min="6412" max="6413" width="13.296875" style="28" customWidth="1"/>
    <col min="6414" max="6415" width="11.296875" style="28" customWidth="1"/>
    <col min="6416" max="6662" width="8.8984375" style="28" customWidth="1"/>
    <col min="6663" max="6663" width="20.59765625" style="28" customWidth="1"/>
    <col min="6664" max="6664" width="19.59765625" style="28" customWidth="1"/>
    <col min="6665" max="6665" width="6.09765625" style="28" customWidth="1"/>
    <col min="6666" max="6666" width="9.69921875" style="28" customWidth="1"/>
    <col min="6667" max="6667" width="17.8984375" style="28" customWidth="1"/>
    <col min="6668" max="6669" width="13.296875" style="28" customWidth="1"/>
    <col min="6670" max="6671" width="11.296875" style="28" customWidth="1"/>
    <col min="6672" max="6918" width="8.8984375" style="28" customWidth="1"/>
    <col min="6919" max="6919" width="20.59765625" style="28" customWidth="1"/>
    <col min="6920" max="6920" width="19.59765625" style="28" customWidth="1"/>
    <col min="6921" max="6921" width="6.09765625" style="28" customWidth="1"/>
    <col min="6922" max="6922" width="9.69921875" style="28" customWidth="1"/>
    <col min="6923" max="6923" width="17.8984375" style="28" customWidth="1"/>
    <col min="6924" max="6925" width="13.296875" style="28" customWidth="1"/>
    <col min="6926" max="6927" width="11.296875" style="28" customWidth="1"/>
    <col min="6928" max="7174" width="8.8984375" style="28" customWidth="1"/>
    <col min="7175" max="7175" width="20.59765625" style="28" customWidth="1"/>
    <col min="7176" max="7176" width="19.59765625" style="28" customWidth="1"/>
    <col min="7177" max="7177" width="6.09765625" style="28" customWidth="1"/>
    <col min="7178" max="7178" width="9.69921875" style="28" customWidth="1"/>
    <col min="7179" max="7179" width="17.8984375" style="28" customWidth="1"/>
    <col min="7180" max="7181" width="13.296875" style="28" customWidth="1"/>
    <col min="7182" max="7183" width="11.296875" style="28" customWidth="1"/>
    <col min="7184" max="7430" width="8.8984375" style="28" customWidth="1"/>
    <col min="7431" max="7431" width="20.59765625" style="28" customWidth="1"/>
    <col min="7432" max="7432" width="19.59765625" style="28" customWidth="1"/>
    <col min="7433" max="7433" width="6.09765625" style="28" customWidth="1"/>
    <col min="7434" max="7434" width="9.69921875" style="28" customWidth="1"/>
    <col min="7435" max="7435" width="17.8984375" style="28" customWidth="1"/>
    <col min="7436" max="7437" width="13.296875" style="28" customWidth="1"/>
    <col min="7438" max="7439" width="11.296875" style="28" customWidth="1"/>
    <col min="7440" max="7686" width="8.8984375" style="28" customWidth="1"/>
    <col min="7687" max="7687" width="20.59765625" style="28" customWidth="1"/>
    <col min="7688" max="7688" width="19.59765625" style="28" customWidth="1"/>
    <col min="7689" max="7689" width="6.09765625" style="28" customWidth="1"/>
    <col min="7690" max="7690" width="9.69921875" style="28" customWidth="1"/>
    <col min="7691" max="7691" width="17.8984375" style="28" customWidth="1"/>
    <col min="7692" max="7693" width="13.296875" style="28" customWidth="1"/>
    <col min="7694" max="7695" width="11.296875" style="28" customWidth="1"/>
    <col min="7696" max="7942" width="8.8984375" style="28" customWidth="1"/>
    <col min="7943" max="7943" width="20.59765625" style="28" customWidth="1"/>
    <col min="7944" max="7944" width="19.59765625" style="28" customWidth="1"/>
    <col min="7945" max="7945" width="6.09765625" style="28" customWidth="1"/>
    <col min="7946" max="7946" width="9.69921875" style="28" customWidth="1"/>
    <col min="7947" max="7947" width="17.8984375" style="28" customWidth="1"/>
    <col min="7948" max="7949" width="13.296875" style="28" customWidth="1"/>
    <col min="7950" max="7951" width="11.296875" style="28" customWidth="1"/>
    <col min="7952" max="8198" width="8.8984375" style="28" customWidth="1"/>
    <col min="8199" max="8199" width="20.59765625" style="28" customWidth="1"/>
    <col min="8200" max="8200" width="19.59765625" style="28" customWidth="1"/>
    <col min="8201" max="8201" width="6.09765625" style="28" customWidth="1"/>
    <col min="8202" max="8202" width="9.69921875" style="28" customWidth="1"/>
    <col min="8203" max="8203" width="17.8984375" style="28" customWidth="1"/>
    <col min="8204" max="8205" width="13.296875" style="28" customWidth="1"/>
    <col min="8206" max="8207" width="11.296875" style="28" customWidth="1"/>
    <col min="8208" max="8454" width="8.8984375" style="28" customWidth="1"/>
    <col min="8455" max="8455" width="20.59765625" style="28" customWidth="1"/>
    <col min="8456" max="8456" width="19.59765625" style="28" customWidth="1"/>
    <col min="8457" max="8457" width="6.09765625" style="28" customWidth="1"/>
    <col min="8458" max="8458" width="9.69921875" style="28" customWidth="1"/>
    <col min="8459" max="8459" width="17.8984375" style="28" customWidth="1"/>
    <col min="8460" max="8461" width="13.296875" style="28" customWidth="1"/>
    <col min="8462" max="8463" width="11.296875" style="28" customWidth="1"/>
    <col min="8464" max="8710" width="8.8984375" style="28" customWidth="1"/>
    <col min="8711" max="8711" width="20.59765625" style="28" customWidth="1"/>
    <col min="8712" max="8712" width="19.59765625" style="28" customWidth="1"/>
    <col min="8713" max="8713" width="6.09765625" style="28" customWidth="1"/>
    <col min="8714" max="8714" width="9.69921875" style="28" customWidth="1"/>
    <col min="8715" max="8715" width="17.8984375" style="28" customWidth="1"/>
    <col min="8716" max="8717" width="13.296875" style="28" customWidth="1"/>
    <col min="8718" max="8719" width="11.296875" style="28" customWidth="1"/>
    <col min="8720" max="8966" width="8.8984375" style="28" customWidth="1"/>
    <col min="8967" max="8967" width="20.59765625" style="28" customWidth="1"/>
    <col min="8968" max="8968" width="19.59765625" style="28" customWidth="1"/>
    <col min="8969" max="8969" width="6.09765625" style="28" customWidth="1"/>
    <col min="8970" max="8970" width="9.69921875" style="28" customWidth="1"/>
    <col min="8971" max="8971" width="17.8984375" style="28" customWidth="1"/>
    <col min="8972" max="8973" width="13.296875" style="28" customWidth="1"/>
    <col min="8974" max="8975" width="11.296875" style="28" customWidth="1"/>
    <col min="8976" max="9222" width="8.8984375" style="28" customWidth="1"/>
    <col min="9223" max="9223" width="20.59765625" style="28" customWidth="1"/>
    <col min="9224" max="9224" width="19.59765625" style="28" customWidth="1"/>
    <col min="9225" max="9225" width="6.09765625" style="28" customWidth="1"/>
    <col min="9226" max="9226" width="9.69921875" style="28" customWidth="1"/>
    <col min="9227" max="9227" width="17.8984375" style="28" customWidth="1"/>
    <col min="9228" max="9229" width="13.296875" style="28" customWidth="1"/>
    <col min="9230" max="9231" width="11.296875" style="28" customWidth="1"/>
    <col min="9232" max="9478" width="8.8984375" style="28" customWidth="1"/>
    <col min="9479" max="9479" width="20.59765625" style="28" customWidth="1"/>
    <col min="9480" max="9480" width="19.59765625" style="28" customWidth="1"/>
    <col min="9481" max="9481" width="6.09765625" style="28" customWidth="1"/>
    <col min="9482" max="9482" width="9.69921875" style="28" customWidth="1"/>
    <col min="9483" max="9483" width="17.8984375" style="28" customWidth="1"/>
    <col min="9484" max="9485" width="13.296875" style="28" customWidth="1"/>
    <col min="9486" max="9487" width="11.296875" style="28" customWidth="1"/>
    <col min="9488" max="9734" width="8.8984375" style="28" customWidth="1"/>
    <col min="9735" max="9735" width="20.59765625" style="28" customWidth="1"/>
    <col min="9736" max="9736" width="19.59765625" style="28" customWidth="1"/>
    <col min="9737" max="9737" width="6.09765625" style="28" customWidth="1"/>
    <col min="9738" max="9738" width="9.69921875" style="28" customWidth="1"/>
    <col min="9739" max="9739" width="17.8984375" style="28" customWidth="1"/>
    <col min="9740" max="9741" width="13.296875" style="28" customWidth="1"/>
    <col min="9742" max="9743" width="11.296875" style="28" customWidth="1"/>
    <col min="9744" max="9990" width="8.8984375" style="28" customWidth="1"/>
    <col min="9991" max="9991" width="20.59765625" style="28" customWidth="1"/>
    <col min="9992" max="9992" width="19.59765625" style="28" customWidth="1"/>
    <col min="9993" max="9993" width="6.09765625" style="28" customWidth="1"/>
    <col min="9994" max="9994" width="9.69921875" style="28" customWidth="1"/>
    <col min="9995" max="9995" width="17.8984375" style="28" customWidth="1"/>
    <col min="9996" max="9997" width="13.296875" style="28" customWidth="1"/>
    <col min="9998" max="9999" width="11.296875" style="28" customWidth="1"/>
    <col min="10000" max="10246" width="8.8984375" style="28" customWidth="1"/>
    <col min="10247" max="10247" width="20.59765625" style="28" customWidth="1"/>
    <col min="10248" max="10248" width="19.59765625" style="28" customWidth="1"/>
    <col min="10249" max="10249" width="6.09765625" style="28" customWidth="1"/>
    <col min="10250" max="10250" width="9.69921875" style="28" customWidth="1"/>
    <col min="10251" max="10251" width="17.8984375" style="28" customWidth="1"/>
    <col min="10252" max="10253" width="13.296875" style="28" customWidth="1"/>
    <col min="10254" max="10255" width="11.296875" style="28" customWidth="1"/>
    <col min="10256" max="10502" width="8.8984375" style="28" customWidth="1"/>
    <col min="10503" max="10503" width="20.59765625" style="28" customWidth="1"/>
    <col min="10504" max="10504" width="19.59765625" style="28" customWidth="1"/>
    <col min="10505" max="10505" width="6.09765625" style="28" customWidth="1"/>
    <col min="10506" max="10506" width="9.69921875" style="28" customWidth="1"/>
    <col min="10507" max="10507" width="17.8984375" style="28" customWidth="1"/>
    <col min="10508" max="10509" width="13.296875" style="28" customWidth="1"/>
    <col min="10510" max="10511" width="11.296875" style="28" customWidth="1"/>
    <col min="10512" max="10758" width="8.8984375" style="28" customWidth="1"/>
    <col min="10759" max="10759" width="20.59765625" style="28" customWidth="1"/>
    <col min="10760" max="10760" width="19.59765625" style="28" customWidth="1"/>
    <col min="10761" max="10761" width="6.09765625" style="28" customWidth="1"/>
    <col min="10762" max="10762" width="9.69921875" style="28" customWidth="1"/>
    <col min="10763" max="10763" width="17.8984375" style="28" customWidth="1"/>
    <col min="10764" max="10765" width="13.296875" style="28" customWidth="1"/>
    <col min="10766" max="10767" width="11.296875" style="28" customWidth="1"/>
    <col min="10768" max="11014" width="8.8984375" style="28" customWidth="1"/>
    <col min="11015" max="11015" width="20.59765625" style="28" customWidth="1"/>
    <col min="11016" max="11016" width="19.59765625" style="28" customWidth="1"/>
    <col min="11017" max="11017" width="6.09765625" style="28" customWidth="1"/>
    <col min="11018" max="11018" width="9.69921875" style="28" customWidth="1"/>
    <col min="11019" max="11019" width="17.8984375" style="28" customWidth="1"/>
    <col min="11020" max="11021" width="13.296875" style="28" customWidth="1"/>
    <col min="11022" max="11023" width="11.296875" style="28" customWidth="1"/>
    <col min="11024" max="11270" width="8.8984375" style="28" customWidth="1"/>
    <col min="11271" max="11271" width="20.59765625" style="28" customWidth="1"/>
    <col min="11272" max="11272" width="19.59765625" style="28" customWidth="1"/>
    <col min="11273" max="11273" width="6.09765625" style="28" customWidth="1"/>
    <col min="11274" max="11274" width="9.69921875" style="28" customWidth="1"/>
    <col min="11275" max="11275" width="17.8984375" style="28" customWidth="1"/>
    <col min="11276" max="11277" width="13.296875" style="28" customWidth="1"/>
    <col min="11278" max="11279" width="11.296875" style="28" customWidth="1"/>
    <col min="11280" max="11526" width="8.8984375" style="28" customWidth="1"/>
    <col min="11527" max="11527" width="20.59765625" style="28" customWidth="1"/>
    <col min="11528" max="11528" width="19.59765625" style="28" customWidth="1"/>
    <col min="11529" max="11529" width="6.09765625" style="28" customWidth="1"/>
    <col min="11530" max="11530" width="9.69921875" style="28" customWidth="1"/>
    <col min="11531" max="11531" width="17.8984375" style="28" customWidth="1"/>
    <col min="11532" max="11533" width="13.296875" style="28" customWidth="1"/>
    <col min="11534" max="11535" width="11.296875" style="28" customWidth="1"/>
    <col min="11536" max="11782" width="8.8984375" style="28" customWidth="1"/>
    <col min="11783" max="11783" width="20.59765625" style="28" customWidth="1"/>
    <col min="11784" max="11784" width="19.59765625" style="28" customWidth="1"/>
    <col min="11785" max="11785" width="6.09765625" style="28" customWidth="1"/>
    <col min="11786" max="11786" width="9.69921875" style="28" customWidth="1"/>
    <col min="11787" max="11787" width="17.8984375" style="28" customWidth="1"/>
    <col min="11788" max="11789" width="13.296875" style="28" customWidth="1"/>
    <col min="11790" max="11791" width="11.296875" style="28" customWidth="1"/>
    <col min="11792" max="12038" width="8.8984375" style="28" customWidth="1"/>
    <col min="12039" max="12039" width="20.59765625" style="28" customWidth="1"/>
    <col min="12040" max="12040" width="19.59765625" style="28" customWidth="1"/>
    <col min="12041" max="12041" width="6.09765625" style="28" customWidth="1"/>
    <col min="12042" max="12042" width="9.69921875" style="28" customWidth="1"/>
    <col min="12043" max="12043" width="17.8984375" style="28" customWidth="1"/>
    <col min="12044" max="12045" width="13.296875" style="28" customWidth="1"/>
    <col min="12046" max="12047" width="11.296875" style="28" customWidth="1"/>
    <col min="12048" max="12294" width="8.8984375" style="28" customWidth="1"/>
    <col min="12295" max="12295" width="20.59765625" style="28" customWidth="1"/>
    <col min="12296" max="12296" width="19.59765625" style="28" customWidth="1"/>
    <col min="12297" max="12297" width="6.09765625" style="28" customWidth="1"/>
    <col min="12298" max="12298" width="9.69921875" style="28" customWidth="1"/>
    <col min="12299" max="12299" width="17.8984375" style="28" customWidth="1"/>
    <col min="12300" max="12301" width="13.296875" style="28" customWidth="1"/>
    <col min="12302" max="12303" width="11.296875" style="28" customWidth="1"/>
    <col min="12304" max="12550" width="8.8984375" style="28" customWidth="1"/>
    <col min="12551" max="12551" width="20.59765625" style="28" customWidth="1"/>
    <col min="12552" max="12552" width="19.59765625" style="28" customWidth="1"/>
    <col min="12553" max="12553" width="6.09765625" style="28" customWidth="1"/>
    <col min="12554" max="12554" width="9.69921875" style="28" customWidth="1"/>
    <col min="12555" max="12555" width="17.8984375" style="28" customWidth="1"/>
    <col min="12556" max="12557" width="13.296875" style="28" customWidth="1"/>
    <col min="12558" max="12559" width="11.296875" style="28" customWidth="1"/>
    <col min="12560" max="12806" width="8.8984375" style="28" customWidth="1"/>
    <col min="12807" max="12807" width="20.59765625" style="28" customWidth="1"/>
    <col min="12808" max="12808" width="19.59765625" style="28" customWidth="1"/>
    <col min="12809" max="12809" width="6.09765625" style="28" customWidth="1"/>
    <col min="12810" max="12810" width="9.69921875" style="28" customWidth="1"/>
    <col min="12811" max="12811" width="17.8984375" style="28" customWidth="1"/>
    <col min="12812" max="12813" width="13.296875" style="28" customWidth="1"/>
    <col min="12814" max="12815" width="11.296875" style="28" customWidth="1"/>
    <col min="12816" max="13062" width="8.8984375" style="28" customWidth="1"/>
    <col min="13063" max="13063" width="20.59765625" style="28" customWidth="1"/>
    <col min="13064" max="13064" width="19.59765625" style="28" customWidth="1"/>
    <col min="13065" max="13065" width="6.09765625" style="28" customWidth="1"/>
    <col min="13066" max="13066" width="9.69921875" style="28" customWidth="1"/>
    <col min="13067" max="13067" width="17.8984375" style="28" customWidth="1"/>
    <col min="13068" max="13069" width="13.296875" style="28" customWidth="1"/>
    <col min="13070" max="13071" width="11.296875" style="28" customWidth="1"/>
    <col min="13072" max="13318" width="8.8984375" style="28" customWidth="1"/>
    <col min="13319" max="13319" width="20.59765625" style="28" customWidth="1"/>
    <col min="13320" max="13320" width="19.59765625" style="28" customWidth="1"/>
    <col min="13321" max="13321" width="6.09765625" style="28" customWidth="1"/>
    <col min="13322" max="13322" width="9.69921875" style="28" customWidth="1"/>
    <col min="13323" max="13323" width="17.8984375" style="28" customWidth="1"/>
    <col min="13324" max="13325" width="13.296875" style="28" customWidth="1"/>
    <col min="13326" max="13327" width="11.296875" style="28" customWidth="1"/>
    <col min="13328" max="13574" width="8.8984375" style="28" customWidth="1"/>
    <col min="13575" max="13575" width="20.59765625" style="28" customWidth="1"/>
    <col min="13576" max="13576" width="19.59765625" style="28" customWidth="1"/>
    <col min="13577" max="13577" width="6.09765625" style="28" customWidth="1"/>
    <col min="13578" max="13578" width="9.69921875" style="28" customWidth="1"/>
    <col min="13579" max="13579" width="17.8984375" style="28" customWidth="1"/>
    <col min="13580" max="13581" width="13.296875" style="28" customWidth="1"/>
    <col min="13582" max="13583" width="11.296875" style="28" customWidth="1"/>
    <col min="13584" max="13830" width="8.8984375" style="28" customWidth="1"/>
    <col min="13831" max="13831" width="20.59765625" style="28" customWidth="1"/>
    <col min="13832" max="13832" width="19.59765625" style="28" customWidth="1"/>
    <col min="13833" max="13833" width="6.09765625" style="28" customWidth="1"/>
    <col min="13834" max="13834" width="9.69921875" style="28" customWidth="1"/>
    <col min="13835" max="13835" width="17.8984375" style="28" customWidth="1"/>
    <col min="13836" max="13837" width="13.296875" style="28" customWidth="1"/>
    <col min="13838" max="13839" width="11.296875" style="28" customWidth="1"/>
    <col min="13840" max="14086" width="8.8984375" style="28" customWidth="1"/>
    <col min="14087" max="14087" width="20.59765625" style="28" customWidth="1"/>
    <col min="14088" max="14088" width="19.59765625" style="28" customWidth="1"/>
    <col min="14089" max="14089" width="6.09765625" style="28" customWidth="1"/>
    <col min="14090" max="14090" width="9.69921875" style="28" customWidth="1"/>
    <col min="14091" max="14091" width="17.8984375" style="28" customWidth="1"/>
    <col min="14092" max="14093" width="13.296875" style="28" customWidth="1"/>
    <col min="14094" max="14095" width="11.296875" style="28" customWidth="1"/>
    <col min="14096" max="14342" width="8.8984375" style="28" customWidth="1"/>
    <col min="14343" max="14343" width="20.59765625" style="28" customWidth="1"/>
    <col min="14344" max="14344" width="19.59765625" style="28" customWidth="1"/>
    <col min="14345" max="14345" width="6.09765625" style="28" customWidth="1"/>
    <col min="14346" max="14346" width="9.69921875" style="28" customWidth="1"/>
    <col min="14347" max="14347" width="17.8984375" style="28" customWidth="1"/>
    <col min="14348" max="14349" width="13.296875" style="28" customWidth="1"/>
    <col min="14350" max="14351" width="11.296875" style="28" customWidth="1"/>
    <col min="14352" max="14598" width="8.8984375" style="28" customWidth="1"/>
    <col min="14599" max="14599" width="20.59765625" style="28" customWidth="1"/>
    <col min="14600" max="14600" width="19.59765625" style="28" customWidth="1"/>
    <col min="14601" max="14601" width="6.09765625" style="28" customWidth="1"/>
    <col min="14602" max="14602" width="9.69921875" style="28" customWidth="1"/>
    <col min="14603" max="14603" width="17.8984375" style="28" customWidth="1"/>
    <col min="14604" max="14605" width="13.296875" style="28" customWidth="1"/>
    <col min="14606" max="14607" width="11.296875" style="28" customWidth="1"/>
    <col min="14608" max="14854" width="8.8984375" style="28" customWidth="1"/>
    <col min="14855" max="14855" width="20.59765625" style="28" customWidth="1"/>
    <col min="14856" max="14856" width="19.59765625" style="28" customWidth="1"/>
    <col min="14857" max="14857" width="6.09765625" style="28" customWidth="1"/>
    <col min="14858" max="14858" width="9.69921875" style="28" customWidth="1"/>
    <col min="14859" max="14859" width="17.8984375" style="28" customWidth="1"/>
    <col min="14860" max="14861" width="13.296875" style="28" customWidth="1"/>
    <col min="14862" max="14863" width="11.296875" style="28" customWidth="1"/>
    <col min="14864" max="15110" width="8.8984375" style="28" customWidth="1"/>
    <col min="15111" max="15111" width="20.59765625" style="28" customWidth="1"/>
    <col min="15112" max="15112" width="19.59765625" style="28" customWidth="1"/>
    <col min="15113" max="15113" width="6.09765625" style="28" customWidth="1"/>
    <col min="15114" max="15114" width="9.69921875" style="28" customWidth="1"/>
    <col min="15115" max="15115" width="17.8984375" style="28" customWidth="1"/>
    <col min="15116" max="15117" width="13.296875" style="28" customWidth="1"/>
    <col min="15118" max="15119" width="11.296875" style="28" customWidth="1"/>
    <col min="15120" max="15366" width="8.8984375" style="28" customWidth="1"/>
    <col min="15367" max="15367" width="20.59765625" style="28" customWidth="1"/>
    <col min="15368" max="15368" width="19.59765625" style="28" customWidth="1"/>
    <col min="15369" max="15369" width="6.09765625" style="28" customWidth="1"/>
    <col min="15370" max="15370" width="9.69921875" style="28" customWidth="1"/>
    <col min="15371" max="15371" width="17.8984375" style="28" customWidth="1"/>
    <col min="15372" max="15373" width="13.296875" style="28" customWidth="1"/>
    <col min="15374" max="15375" width="11.296875" style="28" customWidth="1"/>
    <col min="15376" max="15622" width="8.8984375" style="28" customWidth="1"/>
    <col min="15623" max="15623" width="20.59765625" style="28" customWidth="1"/>
    <col min="15624" max="15624" width="19.59765625" style="28" customWidth="1"/>
    <col min="15625" max="15625" width="6.09765625" style="28" customWidth="1"/>
    <col min="15626" max="15626" width="9.69921875" style="28" customWidth="1"/>
    <col min="15627" max="15627" width="17.8984375" style="28" customWidth="1"/>
    <col min="15628" max="15629" width="13.296875" style="28" customWidth="1"/>
    <col min="15630" max="15631" width="11.296875" style="28" customWidth="1"/>
    <col min="15632" max="15878" width="8.8984375" style="28" customWidth="1"/>
    <col min="15879" max="15879" width="20.59765625" style="28" customWidth="1"/>
    <col min="15880" max="15880" width="19.59765625" style="28" customWidth="1"/>
    <col min="15881" max="15881" width="6.09765625" style="28" customWidth="1"/>
    <col min="15882" max="15882" width="9.69921875" style="28" customWidth="1"/>
    <col min="15883" max="15883" width="17.8984375" style="28" customWidth="1"/>
    <col min="15884" max="15885" width="13.296875" style="28" customWidth="1"/>
    <col min="15886" max="15887" width="11.296875" style="28" customWidth="1"/>
    <col min="15888" max="16134" width="8.8984375" style="28" customWidth="1"/>
    <col min="16135" max="16135" width="20.59765625" style="28" customWidth="1"/>
    <col min="16136" max="16136" width="19.59765625" style="28" customWidth="1"/>
    <col min="16137" max="16137" width="6.09765625" style="28" customWidth="1"/>
    <col min="16138" max="16138" width="9.69921875" style="28" customWidth="1"/>
    <col min="16139" max="16139" width="17.8984375" style="28" customWidth="1"/>
    <col min="16140" max="16141" width="13.296875" style="28" customWidth="1"/>
    <col min="16142" max="16143" width="11.296875" style="28" customWidth="1"/>
    <col min="16144" max="16144" width="8.8984375" style="28" customWidth="1"/>
    <col min="16145" max="16384" width="8.09765625" style="28"/>
  </cols>
  <sheetData>
    <row r="1" spans="1:17" ht="19.5" customHeight="1">
      <c r="O1" s="30" t="s">
        <v>133</v>
      </c>
    </row>
    <row r="3" spans="1:17" ht="60" customHeight="1">
      <c r="A3" s="200" t="s">
        <v>201</v>
      </c>
      <c r="B3" s="201"/>
      <c r="C3" s="201"/>
      <c r="D3" s="201"/>
      <c r="E3" s="201"/>
      <c r="F3" s="201"/>
      <c r="G3" s="201"/>
      <c r="H3" s="201"/>
      <c r="I3" s="201"/>
      <c r="J3" s="201"/>
      <c r="K3" s="201"/>
      <c r="L3" s="201"/>
      <c r="M3" s="201"/>
      <c r="N3" s="201"/>
      <c r="O3" s="201"/>
    </row>
    <row r="4" spans="1:17" ht="20.25" customHeight="1" thickBot="1"/>
    <row r="5" spans="1:17" ht="38.25" customHeight="1">
      <c r="A5" s="113" t="s">
        <v>1</v>
      </c>
      <c r="B5" s="245" t="str">
        <f>'様式１-１'!$B4</f>
        <v xml:space="preserve"> </v>
      </c>
      <c r="C5" s="245"/>
      <c r="D5" s="245"/>
      <c r="E5" s="245"/>
      <c r="F5" s="245"/>
      <c r="G5" s="246" t="s">
        <v>25</v>
      </c>
      <c r="H5" s="247"/>
      <c r="I5" s="248"/>
      <c r="J5" s="249">
        <f>'様式１-１'!$F4</f>
        <v>0</v>
      </c>
      <c r="K5" s="249"/>
      <c r="L5" s="249"/>
      <c r="M5" s="249"/>
      <c r="N5" s="249"/>
      <c r="O5" s="250"/>
    </row>
    <row r="6" spans="1:17" ht="38.25" customHeight="1">
      <c r="A6" s="114" t="s">
        <v>2</v>
      </c>
      <c r="B6" s="218">
        <f>'様式１-１'!$B5</f>
        <v>0</v>
      </c>
      <c r="C6" s="218"/>
      <c r="D6" s="218"/>
      <c r="E6" s="218"/>
      <c r="F6" s="218"/>
      <c r="G6" s="219" t="s">
        <v>3</v>
      </c>
      <c r="H6" s="220"/>
      <c r="I6" s="221"/>
      <c r="J6" s="222">
        <f>'様式１-１'!$F5</f>
        <v>0</v>
      </c>
      <c r="K6" s="222"/>
      <c r="L6" s="222"/>
      <c r="M6" s="222"/>
      <c r="N6" s="222"/>
      <c r="O6" s="223"/>
    </row>
    <row r="7" spans="1:17" ht="38.25" customHeight="1">
      <c r="A7" s="114" t="s">
        <v>4</v>
      </c>
      <c r="B7" s="218">
        <f>'様式１-１'!$B6</f>
        <v>0</v>
      </c>
      <c r="C7" s="218"/>
      <c r="D7" s="218"/>
      <c r="E7" s="218"/>
      <c r="F7" s="218"/>
      <c r="G7" s="219" t="s">
        <v>5</v>
      </c>
      <c r="H7" s="220"/>
      <c r="I7" s="221"/>
      <c r="J7" s="222">
        <f>'様式１-１'!$F6</f>
        <v>0</v>
      </c>
      <c r="K7" s="222"/>
      <c r="L7" s="222"/>
      <c r="M7" s="222"/>
      <c r="N7" s="222"/>
      <c r="O7" s="223"/>
    </row>
    <row r="8" spans="1:17" ht="38.25" customHeight="1">
      <c r="A8" s="116" t="s">
        <v>6</v>
      </c>
      <c r="B8" s="218">
        <f>'様式１-１'!$B7</f>
        <v>0</v>
      </c>
      <c r="C8" s="218"/>
      <c r="D8" s="218"/>
      <c r="E8" s="218"/>
      <c r="F8" s="218"/>
      <c r="G8" s="251" t="s">
        <v>96</v>
      </c>
      <c r="H8" s="252"/>
      <c r="I8" s="253"/>
      <c r="J8" s="222">
        <f>'様式１-１'!$F7</f>
        <v>0</v>
      </c>
      <c r="K8" s="222"/>
      <c r="L8" s="222"/>
      <c r="M8" s="222"/>
      <c r="N8" s="222"/>
      <c r="O8" s="223"/>
    </row>
    <row r="9" spans="1:17" ht="38.25" customHeight="1" thickBot="1">
      <c r="A9" s="115" t="s">
        <v>97</v>
      </c>
      <c r="B9" s="224"/>
      <c r="C9" s="224"/>
      <c r="D9" s="224"/>
      <c r="E9" s="224"/>
      <c r="F9" s="224"/>
      <c r="G9" s="225" t="s">
        <v>90</v>
      </c>
      <c r="H9" s="226"/>
      <c r="I9" s="227"/>
      <c r="J9" s="228">
        <f>'様式１-１'!F8</f>
        <v>0</v>
      </c>
      <c r="K9" s="229"/>
      <c r="L9" s="229"/>
      <c r="M9" s="229"/>
      <c r="N9" s="229"/>
      <c r="O9" s="230"/>
    </row>
    <row r="10" spans="1:17" ht="13.5" customHeight="1">
      <c r="A10" s="34"/>
      <c r="B10" s="35"/>
      <c r="C10" s="35"/>
      <c r="D10" s="35"/>
      <c r="E10" s="35"/>
      <c r="F10" s="35"/>
      <c r="G10" s="35"/>
      <c r="H10" s="35"/>
      <c r="I10" s="35"/>
      <c r="J10" s="35"/>
      <c r="K10" s="27"/>
      <c r="L10" s="27"/>
      <c r="M10" s="27"/>
      <c r="N10" s="27"/>
      <c r="O10" s="27"/>
    </row>
    <row r="11" spans="1:17" ht="18.600000000000001" thickBot="1"/>
    <row r="12" spans="1:17" s="31" customFormat="1" ht="13.5" customHeight="1">
      <c r="A12" s="241" t="s">
        <v>24</v>
      </c>
      <c r="B12" s="239" t="s">
        <v>22</v>
      </c>
      <c r="C12" s="237" t="s">
        <v>29</v>
      </c>
      <c r="D12" s="237" t="s">
        <v>34</v>
      </c>
      <c r="E12" s="237" t="s">
        <v>7</v>
      </c>
      <c r="F12" s="239" t="s">
        <v>8</v>
      </c>
      <c r="G12" s="254" t="s">
        <v>27</v>
      </c>
      <c r="H12" s="36"/>
      <c r="I12" s="256" t="s">
        <v>113</v>
      </c>
      <c r="J12" s="258" t="s">
        <v>26</v>
      </c>
      <c r="K12" s="260" t="s">
        <v>28</v>
      </c>
      <c r="L12" s="38"/>
      <c r="M12" s="39"/>
      <c r="N12" s="243" t="s">
        <v>45</v>
      </c>
      <c r="O12" s="231" t="s">
        <v>9</v>
      </c>
    </row>
    <row r="13" spans="1:17" s="31" customFormat="1" ht="30.75" customHeight="1" thickBot="1">
      <c r="A13" s="242"/>
      <c r="B13" s="240"/>
      <c r="C13" s="238"/>
      <c r="D13" s="238"/>
      <c r="E13" s="238"/>
      <c r="F13" s="240"/>
      <c r="G13" s="255"/>
      <c r="H13" s="36"/>
      <c r="I13" s="257"/>
      <c r="J13" s="259"/>
      <c r="K13" s="259"/>
      <c r="L13" s="169" t="s">
        <v>43</v>
      </c>
      <c r="M13" s="37" t="s">
        <v>44</v>
      </c>
      <c r="N13" s="244"/>
      <c r="O13" s="232"/>
    </row>
    <row r="14" spans="1:17" s="29" customFormat="1" ht="27.75" customHeight="1">
      <c r="A14" s="40"/>
      <c r="B14" s="41"/>
      <c r="C14" s="49"/>
      <c r="D14" s="108"/>
      <c r="E14" s="42"/>
      <c r="F14" s="42"/>
      <c r="G14" s="43">
        <f>$E14*$F14</f>
        <v>0</v>
      </c>
      <c r="H14" s="44"/>
      <c r="I14" s="60" t="str">
        <f>IFERROR(VLOOKUP(Q14,上限単価!C:D,2,FALSE),"")</f>
        <v/>
      </c>
      <c r="J14" s="45">
        <f>IF(F14&gt;I14,I14,F14)</f>
        <v>0</v>
      </c>
      <c r="K14" s="46">
        <f>E14*J14</f>
        <v>0</v>
      </c>
      <c r="L14" s="42"/>
      <c r="M14" s="46">
        <f>K14-L14</f>
        <v>0</v>
      </c>
      <c r="N14" s="46">
        <f>G14-L14</f>
        <v>0</v>
      </c>
      <c r="O14" s="233"/>
      <c r="Q14" s="29" t="str">
        <f>C14&amp;D14</f>
        <v/>
      </c>
    </row>
    <row r="15" spans="1:17" s="29" customFormat="1" ht="27.75" customHeight="1">
      <c r="A15" s="47"/>
      <c r="B15" s="48"/>
      <c r="C15" s="49"/>
      <c r="D15" s="49"/>
      <c r="E15" s="68"/>
      <c r="F15" s="50"/>
      <c r="G15" s="51">
        <f>$E15*$F15</f>
        <v>0</v>
      </c>
      <c r="H15" s="44"/>
      <c r="I15" s="61" t="str">
        <f>IFERROR(VLOOKUP(Q15,上限単価!C:D,2,FALSE),"")</f>
        <v/>
      </c>
      <c r="J15" s="52">
        <f t="shared" ref="J15:J36" si="0">IF(F15&gt;I15,I15,F15)</f>
        <v>0</v>
      </c>
      <c r="K15" s="52">
        <f t="shared" ref="K15:K36" si="1">E15*J15</f>
        <v>0</v>
      </c>
      <c r="L15" s="50"/>
      <c r="M15" s="52">
        <f t="shared" ref="M15:M36" si="2">K15-L15</f>
        <v>0</v>
      </c>
      <c r="N15" s="52">
        <f t="shared" ref="N15:N36" si="3">G15-L15</f>
        <v>0</v>
      </c>
      <c r="O15" s="233"/>
      <c r="Q15" s="29" t="str">
        <f t="shared" ref="Q15:Q36" si="4">C15&amp;D15</f>
        <v/>
      </c>
    </row>
    <row r="16" spans="1:17" s="29" customFormat="1" ht="27.75" customHeight="1">
      <c r="A16" s="47"/>
      <c r="B16" s="48"/>
      <c r="C16" s="49"/>
      <c r="D16" s="49"/>
      <c r="E16" s="68"/>
      <c r="F16" s="50"/>
      <c r="G16" s="51">
        <f t="shared" ref="G16:G34" si="5">$E16*$F16</f>
        <v>0</v>
      </c>
      <c r="H16" s="44"/>
      <c r="I16" s="61" t="str">
        <f>IFERROR(VLOOKUP(Q16,上限単価!C:D,2,FALSE),"")</f>
        <v/>
      </c>
      <c r="J16" s="52">
        <f>IF(F16&gt;I16,I16,F16)</f>
        <v>0</v>
      </c>
      <c r="K16" s="52">
        <f t="shared" si="1"/>
        <v>0</v>
      </c>
      <c r="L16" s="50"/>
      <c r="M16" s="52">
        <f t="shared" si="2"/>
        <v>0</v>
      </c>
      <c r="N16" s="52">
        <f t="shared" si="3"/>
        <v>0</v>
      </c>
      <c r="O16" s="233"/>
      <c r="Q16" s="29" t="str">
        <f t="shared" si="4"/>
        <v/>
      </c>
    </row>
    <row r="17" spans="1:17" s="29" customFormat="1" ht="27.75" customHeight="1">
      <c r="A17" s="47"/>
      <c r="B17" s="48"/>
      <c r="C17" s="49"/>
      <c r="D17" s="49"/>
      <c r="E17" s="68"/>
      <c r="F17" s="50"/>
      <c r="G17" s="51">
        <f t="shared" si="5"/>
        <v>0</v>
      </c>
      <c r="H17" s="44"/>
      <c r="I17" s="61" t="str">
        <f>IFERROR(VLOOKUP(Q17,上限単価!C:D,2,FALSE),"")</f>
        <v/>
      </c>
      <c r="J17" s="52">
        <f t="shared" si="0"/>
        <v>0</v>
      </c>
      <c r="K17" s="52">
        <f t="shared" si="1"/>
        <v>0</v>
      </c>
      <c r="L17" s="50"/>
      <c r="M17" s="52">
        <f t="shared" si="2"/>
        <v>0</v>
      </c>
      <c r="N17" s="52">
        <f t="shared" si="3"/>
        <v>0</v>
      </c>
      <c r="O17" s="233"/>
      <c r="Q17" s="29" t="str">
        <f t="shared" si="4"/>
        <v/>
      </c>
    </row>
    <row r="18" spans="1:17" s="29" customFormat="1" ht="27.75" customHeight="1">
      <c r="A18" s="47"/>
      <c r="B18" s="48"/>
      <c r="C18" s="49"/>
      <c r="D18" s="49" t="s">
        <v>46</v>
      </c>
      <c r="E18" s="68"/>
      <c r="F18" s="50"/>
      <c r="G18" s="51">
        <f t="shared" si="5"/>
        <v>0</v>
      </c>
      <c r="H18" s="44"/>
      <c r="I18" s="61" t="str">
        <f>IFERROR(VLOOKUP(Q18,上限単価!C:D,2,FALSE),"")</f>
        <v/>
      </c>
      <c r="J18" s="52">
        <f t="shared" si="0"/>
        <v>0</v>
      </c>
      <c r="K18" s="52">
        <f t="shared" si="1"/>
        <v>0</v>
      </c>
      <c r="L18" s="50"/>
      <c r="M18" s="52">
        <f t="shared" si="2"/>
        <v>0</v>
      </c>
      <c r="N18" s="52">
        <f t="shared" si="3"/>
        <v>0</v>
      </c>
      <c r="O18" s="233"/>
      <c r="Q18" s="29" t="str">
        <f t="shared" si="4"/>
        <v>　</v>
      </c>
    </row>
    <row r="19" spans="1:17" s="29" customFormat="1" ht="27.75" customHeight="1">
      <c r="A19" s="47"/>
      <c r="B19" s="48"/>
      <c r="C19" s="49"/>
      <c r="D19" s="49" t="s">
        <v>46</v>
      </c>
      <c r="E19" s="68"/>
      <c r="F19" s="50"/>
      <c r="G19" s="51">
        <f t="shared" si="5"/>
        <v>0</v>
      </c>
      <c r="H19" s="44"/>
      <c r="I19" s="61" t="str">
        <f>IFERROR(VLOOKUP(Q19,上限単価!C:D,2,FALSE),"")</f>
        <v/>
      </c>
      <c r="J19" s="52">
        <f t="shared" si="0"/>
        <v>0</v>
      </c>
      <c r="K19" s="52">
        <f t="shared" si="1"/>
        <v>0</v>
      </c>
      <c r="L19" s="50"/>
      <c r="M19" s="52">
        <f t="shared" si="2"/>
        <v>0</v>
      </c>
      <c r="N19" s="52">
        <f t="shared" si="3"/>
        <v>0</v>
      </c>
      <c r="O19" s="233"/>
      <c r="Q19" s="29" t="str">
        <f t="shared" si="4"/>
        <v>　</v>
      </c>
    </row>
    <row r="20" spans="1:17" s="29" customFormat="1" ht="27.75" customHeight="1">
      <c r="A20" s="47"/>
      <c r="B20" s="48"/>
      <c r="C20" s="49"/>
      <c r="D20" s="49" t="s">
        <v>46</v>
      </c>
      <c r="E20" s="68"/>
      <c r="F20" s="50"/>
      <c r="G20" s="51">
        <f t="shared" si="5"/>
        <v>0</v>
      </c>
      <c r="H20" s="44"/>
      <c r="I20" s="61" t="str">
        <f>IFERROR(VLOOKUP(Q20,上限単価!C:D,2,FALSE),"")</f>
        <v/>
      </c>
      <c r="J20" s="52">
        <f t="shared" si="0"/>
        <v>0</v>
      </c>
      <c r="K20" s="52">
        <f t="shared" si="1"/>
        <v>0</v>
      </c>
      <c r="L20" s="50"/>
      <c r="M20" s="52">
        <f t="shared" si="2"/>
        <v>0</v>
      </c>
      <c r="N20" s="52">
        <f t="shared" si="3"/>
        <v>0</v>
      </c>
      <c r="O20" s="233"/>
      <c r="Q20" s="29" t="str">
        <f t="shared" si="4"/>
        <v>　</v>
      </c>
    </row>
    <row r="21" spans="1:17" s="29" customFormat="1" ht="27.75" customHeight="1">
      <c r="A21" s="47"/>
      <c r="B21" s="48"/>
      <c r="C21" s="49"/>
      <c r="D21" s="49" t="s">
        <v>46</v>
      </c>
      <c r="E21" s="68"/>
      <c r="F21" s="50"/>
      <c r="G21" s="51">
        <f t="shared" si="5"/>
        <v>0</v>
      </c>
      <c r="H21" s="44"/>
      <c r="I21" s="61" t="str">
        <f>IFERROR(VLOOKUP(Q21,上限単価!C:D,2,FALSE),"")</f>
        <v/>
      </c>
      <c r="J21" s="52">
        <f t="shared" si="0"/>
        <v>0</v>
      </c>
      <c r="K21" s="52">
        <f t="shared" si="1"/>
        <v>0</v>
      </c>
      <c r="L21" s="50"/>
      <c r="M21" s="52">
        <f t="shared" si="2"/>
        <v>0</v>
      </c>
      <c r="N21" s="52">
        <f t="shared" si="3"/>
        <v>0</v>
      </c>
      <c r="O21" s="233"/>
      <c r="Q21" s="29" t="str">
        <f t="shared" si="4"/>
        <v>　</v>
      </c>
    </row>
    <row r="22" spans="1:17" s="29" customFormat="1" ht="27.75" customHeight="1">
      <c r="A22" s="47"/>
      <c r="B22" s="48"/>
      <c r="C22" s="49"/>
      <c r="D22" s="49" t="s">
        <v>46</v>
      </c>
      <c r="E22" s="68"/>
      <c r="F22" s="50"/>
      <c r="G22" s="51">
        <f t="shared" si="5"/>
        <v>0</v>
      </c>
      <c r="H22" s="44"/>
      <c r="I22" s="61" t="str">
        <f>IFERROR(VLOOKUP(Q22,上限単価!C:D,2,FALSE),"")</f>
        <v/>
      </c>
      <c r="J22" s="52">
        <f t="shared" si="0"/>
        <v>0</v>
      </c>
      <c r="K22" s="52">
        <f t="shared" si="1"/>
        <v>0</v>
      </c>
      <c r="L22" s="50"/>
      <c r="M22" s="52">
        <f t="shared" si="2"/>
        <v>0</v>
      </c>
      <c r="N22" s="52">
        <f t="shared" si="3"/>
        <v>0</v>
      </c>
      <c r="O22" s="233"/>
      <c r="Q22" s="29" t="str">
        <f t="shared" si="4"/>
        <v>　</v>
      </c>
    </row>
    <row r="23" spans="1:17" s="29" customFormat="1" ht="27.75" customHeight="1">
      <c r="A23" s="47"/>
      <c r="B23" s="48"/>
      <c r="C23" s="49"/>
      <c r="D23" s="49" t="s">
        <v>46</v>
      </c>
      <c r="E23" s="68"/>
      <c r="F23" s="50"/>
      <c r="G23" s="51">
        <f t="shared" si="5"/>
        <v>0</v>
      </c>
      <c r="H23" s="44"/>
      <c r="I23" s="61" t="str">
        <f>IFERROR(VLOOKUP(Q23,上限単価!C:D,2,FALSE),"")</f>
        <v/>
      </c>
      <c r="J23" s="52">
        <f t="shared" si="0"/>
        <v>0</v>
      </c>
      <c r="K23" s="52">
        <f t="shared" si="1"/>
        <v>0</v>
      </c>
      <c r="L23" s="50"/>
      <c r="M23" s="52">
        <f t="shared" si="2"/>
        <v>0</v>
      </c>
      <c r="N23" s="52">
        <f t="shared" si="3"/>
        <v>0</v>
      </c>
      <c r="O23" s="233"/>
      <c r="Q23" s="29" t="str">
        <f t="shared" si="4"/>
        <v>　</v>
      </c>
    </row>
    <row r="24" spans="1:17" s="29" customFormat="1" ht="27.75" customHeight="1">
      <c r="A24" s="47"/>
      <c r="B24" s="48"/>
      <c r="C24" s="49"/>
      <c r="D24" s="49" t="s">
        <v>46</v>
      </c>
      <c r="E24" s="68"/>
      <c r="F24" s="50"/>
      <c r="G24" s="51">
        <f t="shared" si="5"/>
        <v>0</v>
      </c>
      <c r="H24" s="44"/>
      <c r="I24" s="61" t="str">
        <f>IFERROR(VLOOKUP(Q24,上限単価!C:D,2,FALSE),"")</f>
        <v/>
      </c>
      <c r="J24" s="52">
        <f t="shared" si="0"/>
        <v>0</v>
      </c>
      <c r="K24" s="52">
        <f t="shared" si="1"/>
        <v>0</v>
      </c>
      <c r="L24" s="50"/>
      <c r="M24" s="52">
        <f t="shared" si="2"/>
        <v>0</v>
      </c>
      <c r="N24" s="52">
        <f t="shared" si="3"/>
        <v>0</v>
      </c>
      <c r="O24" s="233"/>
      <c r="Q24" s="29" t="str">
        <f t="shared" si="4"/>
        <v>　</v>
      </c>
    </row>
    <row r="25" spans="1:17" s="29" customFormat="1" ht="27.75" customHeight="1">
      <c r="A25" s="47"/>
      <c r="B25" s="48"/>
      <c r="C25" s="49"/>
      <c r="D25" s="49" t="s">
        <v>46</v>
      </c>
      <c r="E25" s="68"/>
      <c r="F25" s="50"/>
      <c r="G25" s="51">
        <f t="shared" si="5"/>
        <v>0</v>
      </c>
      <c r="H25" s="44"/>
      <c r="I25" s="61" t="str">
        <f>IFERROR(VLOOKUP(Q25,上限単価!C:D,2,FALSE),"")</f>
        <v/>
      </c>
      <c r="J25" s="52">
        <f t="shared" si="0"/>
        <v>0</v>
      </c>
      <c r="K25" s="52">
        <f t="shared" si="1"/>
        <v>0</v>
      </c>
      <c r="L25" s="50"/>
      <c r="M25" s="52">
        <f t="shared" si="2"/>
        <v>0</v>
      </c>
      <c r="N25" s="52">
        <f t="shared" si="3"/>
        <v>0</v>
      </c>
      <c r="O25" s="233"/>
      <c r="Q25" s="29" t="str">
        <f t="shared" si="4"/>
        <v>　</v>
      </c>
    </row>
    <row r="26" spans="1:17" s="29" customFormat="1" ht="27.75" customHeight="1">
      <c r="A26" s="47"/>
      <c r="B26" s="48"/>
      <c r="C26" s="49"/>
      <c r="D26" s="49" t="s">
        <v>46</v>
      </c>
      <c r="E26" s="68"/>
      <c r="F26" s="50"/>
      <c r="G26" s="51">
        <f t="shared" si="5"/>
        <v>0</v>
      </c>
      <c r="H26" s="44"/>
      <c r="I26" s="61" t="str">
        <f>IFERROR(VLOOKUP(Q26,上限単価!C:D,2,FALSE),"")</f>
        <v/>
      </c>
      <c r="J26" s="52">
        <f t="shared" si="0"/>
        <v>0</v>
      </c>
      <c r="K26" s="52">
        <f t="shared" si="1"/>
        <v>0</v>
      </c>
      <c r="L26" s="50"/>
      <c r="M26" s="52">
        <f t="shared" si="2"/>
        <v>0</v>
      </c>
      <c r="N26" s="52">
        <f t="shared" si="3"/>
        <v>0</v>
      </c>
      <c r="O26" s="233"/>
      <c r="Q26" s="29" t="str">
        <f t="shared" si="4"/>
        <v>　</v>
      </c>
    </row>
    <row r="27" spans="1:17" s="29" customFormat="1" ht="27.75" customHeight="1">
      <c r="A27" s="47"/>
      <c r="B27" s="48"/>
      <c r="C27" s="49"/>
      <c r="D27" s="49" t="s">
        <v>46</v>
      </c>
      <c r="E27" s="68"/>
      <c r="F27" s="50"/>
      <c r="G27" s="51">
        <f t="shared" si="5"/>
        <v>0</v>
      </c>
      <c r="H27" s="44"/>
      <c r="I27" s="61" t="str">
        <f>IFERROR(VLOOKUP(Q27,上限単価!C:D,2,FALSE),"")</f>
        <v/>
      </c>
      <c r="J27" s="52">
        <f t="shared" si="0"/>
        <v>0</v>
      </c>
      <c r="K27" s="52">
        <f t="shared" si="1"/>
        <v>0</v>
      </c>
      <c r="L27" s="50"/>
      <c r="M27" s="52">
        <f t="shared" si="2"/>
        <v>0</v>
      </c>
      <c r="N27" s="52">
        <f t="shared" si="3"/>
        <v>0</v>
      </c>
      <c r="O27" s="233"/>
      <c r="Q27" s="29" t="str">
        <f t="shared" si="4"/>
        <v>　</v>
      </c>
    </row>
    <row r="28" spans="1:17" s="29" customFormat="1" ht="27.75" customHeight="1">
      <c r="A28" s="47"/>
      <c r="B28" s="48"/>
      <c r="C28" s="49"/>
      <c r="D28" s="49" t="s">
        <v>46</v>
      </c>
      <c r="E28" s="68"/>
      <c r="F28" s="50"/>
      <c r="G28" s="51">
        <f t="shared" si="5"/>
        <v>0</v>
      </c>
      <c r="H28" s="44"/>
      <c r="I28" s="61" t="str">
        <f>IFERROR(VLOOKUP(Q28,上限単価!C:D,2,FALSE),"")</f>
        <v/>
      </c>
      <c r="J28" s="52">
        <f t="shared" si="0"/>
        <v>0</v>
      </c>
      <c r="K28" s="52">
        <f t="shared" si="1"/>
        <v>0</v>
      </c>
      <c r="L28" s="50"/>
      <c r="M28" s="52">
        <f t="shared" si="2"/>
        <v>0</v>
      </c>
      <c r="N28" s="52">
        <f t="shared" si="3"/>
        <v>0</v>
      </c>
      <c r="O28" s="233"/>
      <c r="Q28" s="29" t="str">
        <f t="shared" si="4"/>
        <v>　</v>
      </c>
    </row>
    <row r="29" spans="1:17" s="29" customFormat="1" ht="27.75" customHeight="1">
      <c r="A29" s="47"/>
      <c r="B29" s="48"/>
      <c r="C29" s="49"/>
      <c r="D29" s="49" t="s">
        <v>46</v>
      </c>
      <c r="E29" s="68"/>
      <c r="F29" s="50"/>
      <c r="G29" s="51">
        <f t="shared" si="5"/>
        <v>0</v>
      </c>
      <c r="H29" s="44"/>
      <c r="I29" s="61" t="str">
        <f>IFERROR(VLOOKUP(Q29,上限単価!C:D,2,FALSE),"")</f>
        <v/>
      </c>
      <c r="J29" s="52">
        <f t="shared" si="0"/>
        <v>0</v>
      </c>
      <c r="K29" s="52">
        <f t="shared" si="1"/>
        <v>0</v>
      </c>
      <c r="L29" s="50"/>
      <c r="M29" s="52">
        <f t="shared" si="2"/>
        <v>0</v>
      </c>
      <c r="N29" s="52">
        <f t="shared" si="3"/>
        <v>0</v>
      </c>
      <c r="O29" s="233"/>
      <c r="Q29" s="29" t="str">
        <f t="shared" si="4"/>
        <v>　</v>
      </c>
    </row>
    <row r="30" spans="1:17" s="29" customFormat="1" ht="27.75" customHeight="1">
      <c r="A30" s="47"/>
      <c r="B30" s="48"/>
      <c r="C30" s="49"/>
      <c r="D30" s="49" t="s">
        <v>46</v>
      </c>
      <c r="E30" s="68"/>
      <c r="F30" s="50"/>
      <c r="G30" s="51">
        <f t="shared" si="5"/>
        <v>0</v>
      </c>
      <c r="H30" s="44"/>
      <c r="I30" s="61" t="str">
        <f>IFERROR(VLOOKUP(Q30,上限単価!C:D,2,FALSE),"")</f>
        <v/>
      </c>
      <c r="J30" s="52">
        <f t="shared" si="0"/>
        <v>0</v>
      </c>
      <c r="K30" s="52">
        <f t="shared" si="1"/>
        <v>0</v>
      </c>
      <c r="L30" s="50"/>
      <c r="M30" s="52">
        <f t="shared" si="2"/>
        <v>0</v>
      </c>
      <c r="N30" s="52">
        <f t="shared" si="3"/>
        <v>0</v>
      </c>
      <c r="O30" s="233"/>
      <c r="Q30" s="29" t="str">
        <f t="shared" si="4"/>
        <v>　</v>
      </c>
    </row>
    <row r="31" spans="1:17" s="29" customFormat="1" ht="27.75" customHeight="1">
      <c r="A31" s="47"/>
      <c r="B31" s="48"/>
      <c r="C31" s="49"/>
      <c r="D31" s="49" t="s">
        <v>46</v>
      </c>
      <c r="E31" s="68"/>
      <c r="F31" s="50"/>
      <c r="G31" s="51">
        <f t="shared" si="5"/>
        <v>0</v>
      </c>
      <c r="H31" s="44"/>
      <c r="I31" s="61" t="str">
        <f>IFERROR(VLOOKUP(Q31,上限単価!C:D,2,FALSE),"")</f>
        <v/>
      </c>
      <c r="J31" s="52">
        <f t="shared" si="0"/>
        <v>0</v>
      </c>
      <c r="K31" s="52">
        <f t="shared" si="1"/>
        <v>0</v>
      </c>
      <c r="L31" s="50"/>
      <c r="M31" s="52">
        <f t="shared" si="2"/>
        <v>0</v>
      </c>
      <c r="N31" s="52">
        <f t="shared" si="3"/>
        <v>0</v>
      </c>
      <c r="O31" s="233"/>
      <c r="Q31" s="29" t="str">
        <f t="shared" si="4"/>
        <v>　</v>
      </c>
    </row>
    <row r="32" spans="1:17" s="29" customFormat="1" ht="27.75" customHeight="1">
      <c r="A32" s="47"/>
      <c r="B32" s="48"/>
      <c r="C32" s="49"/>
      <c r="D32" s="49" t="s">
        <v>46</v>
      </c>
      <c r="E32" s="68"/>
      <c r="F32" s="50"/>
      <c r="G32" s="51">
        <f t="shared" si="5"/>
        <v>0</v>
      </c>
      <c r="H32" s="44"/>
      <c r="I32" s="61" t="str">
        <f>IFERROR(VLOOKUP(Q32,上限単価!C:D,2,FALSE),"")</f>
        <v/>
      </c>
      <c r="J32" s="52">
        <f t="shared" si="0"/>
        <v>0</v>
      </c>
      <c r="K32" s="52">
        <f t="shared" si="1"/>
        <v>0</v>
      </c>
      <c r="L32" s="50"/>
      <c r="M32" s="52">
        <f t="shared" si="2"/>
        <v>0</v>
      </c>
      <c r="N32" s="52">
        <f t="shared" si="3"/>
        <v>0</v>
      </c>
      <c r="O32" s="233"/>
      <c r="Q32" s="29" t="str">
        <f t="shared" si="4"/>
        <v>　</v>
      </c>
    </row>
    <row r="33" spans="1:20" s="29" customFormat="1" ht="27.75" customHeight="1">
      <c r="A33" s="47"/>
      <c r="B33" s="48"/>
      <c r="C33" s="49"/>
      <c r="D33" s="49" t="s">
        <v>46</v>
      </c>
      <c r="E33" s="68"/>
      <c r="F33" s="50"/>
      <c r="G33" s="51">
        <f t="shared" si="5"/>
        <v>0</v>
      </c>
      <c r="H33" s="44"/>
      <c r="I33" s="61" t="str">
        <f>IFERROR(VLOOKUP(Q33,上限単価!C:D,2,FALSE),"")</f>
        <v/>
      </c>
      <c r="J33" s="52">
        <f t="shared" si="0"/>
        <v>0</v>
      </c>
      <c r="K33" s="52">
        <f t="shared" si="1"/>
        <v>0</v>
      </c>
      <c r="L33" s="50"/>
      <c r="M33" s="52">
        <f t="shared" si="2"/>
        <v>0</v>
      </c>
      <c r="N33" s="52">
        <f t="shared" si="3"/>
        <v>0</v>
      </c>
      <c r="O33" s="233"/>
      <c r="Q33" s="29" t="str">
        <f>C33&amp;D33</f>
        <v>　</v>
      </c>
    </row>
    <row r="34" spans="1:20" s="29" customFormat="1" ht="27.75" customHeight="1">
      <c r="A34" s="47"/>
      <c r="B34" s="48"/>
      <c r="C34" s="49"/>
      <c r="D34" s="49" t="s">
        <v>46</v>
      </c>
      <c r="E34" s="68"/>
      <c r="F34" s="50"/>
      <c r="G34" s="51">
        <f t="shared" si="5"/>
        <v>0</v>
      </c>
      <c r="H34" s="44"/>
      <c r="I34" s="61" t="str">
        <f>IFERROR(VLOOKUP(Q34,上限単価!C:D,2,FALSE),"")</f>
        <v/>
      </c>
      <c r="J34" s="52">
        <f t="shared" si="0"/>
        <v>0</v>
      </c>
      <c r="K34" s="52">
        <f t="shared" si="1"/>
        <v>0</v>
      </c>
      <c r="L34" s="50"/>
      <c r="M34" s="52">
        <f t="shared" si="2"/>
        <v>0</v>
      </c>
      <c r="N34" s="52">
        <f t="shared" si="3"/>
        <v>0</v>
      </c>
      <c r="O34" s="233"/>
      <c r="Q34" s="29" t="str">
        <f t="shared" si="4"/>
        <v>　</v>
      </c>
    </row>
    <row r="35" spans="1:20" s="29" customFormat="1" ht="27.75" customHeight="1">
      <c r="A35" s="47"/>
      <c r="B35" s="48"/>
      <c r="C35" s="49"/>
      <c r="D35" s="49" t="s">
        <v>46</v>
      </c>
      <c r="E35" s="68"/>
      <c r="F35" s="50"/>
      <c r="G35" s="51">
        <f>$E35*$F35</f>
        <v>0</v>
      </c>
      <c r="H35" s="44"/>
      <c r="I35" s="61" t="str">
        <f>IFERROR(VLOOKUP(Q35,上限単価!C:D,2,FALSE),"")</f>
        <v/>
      </c>
      <c r="J35" s="52">
        <f t="shared" si="0"/>
        <v>0</v>
      </c>
      <c r="K35" s="52">
        <f t="shared" si="1"/>
        <v>0</v>
      </c>
      <c r="L35" s="50"/>
      <c r="M35" s="52">
        <f t="shared" si="2"/>
        <v>0</v>
      </c>
      <c r="N35" s="52">
        <f t="shared" si="3"/>
        <v>0</v>
      </c>
      <c r="O35" s="233"/>
      <c r="Q35" s="29" t="str">
        <f t="shared" si="4"/>
        <v>　</v>
      </c>
    </row>
    <row r="36" spans="1:20" s="29" customFormat="1" ht="27.75" customHeight="1" thickBot="1">
      <c r="A36" s="53"/>
      <c r="B36" s="54"/>
      <c r="C36" s="67"/>
      <c r="D36" s="67" t="s">
        <v>46</v>
      </c>
      <c r="E36" s="55"/>
      <c r="F36" s="55"/>
      <c r="G36" s="56">
        <f>$E36*$F36</f>
        <v>0</v>
      </c>
      <c r="H36" s="44"/>
      <c r="I36" s="62" t="str">
        <f>IFERROR(VLOOKUP(Q36,上限単価!C:D,2,FALSE),"")</f>
        <v/>
      </c>
      <c r="J36" s="57">
        <f t="shared" si="0"/>
        <v>0</v>
      </c>
      <c r="K36" s="57">
        <f t="shared" si="1"/>
        <v>0</v>
      </c>
      <c r="L36" s="55"/>
      <c r="M36" s="57">
        <f t="shared" si="2"/>
        <v>0</v>
      </c>
      <c r="N36" s="70">
        <f t="shared" si="3"/>
        <v>0</v>
      </c>
      <c r="O36" s="234"/>
      <c r="Q36" s="29" t="str">
        <f t="shared" si="4"/>
        <v>　</v>
      </c>
    </row>
    <row r="37" spans="1:20" ht="27.75" customHeight="1" thickBot="1">
      <c r="A37" s="235" t="s">
        <v>10</v>
      </c>
      <c r="B37" s="236"/>
      <c r="C37" s="236"/>
      <c r="D37" s="236"/>
      <c r="E37" s="236"/>
      <c r="F37" s="236"/>
      <c r="G37" s="58">
        <f>SUM(G14:G36)</f>
        <v>0</v>
      </c>
      <c r="H37" s="59"/>
      <c r="I37" s="65"/>
      <c r="J37" s="66"/>
      <c r="K37" s="69">
        <f>SUM(K14:K36)</f>
        <v>0</v>
      </c>
      <c r="L37" s="72">
        <f>SUM(L14:L36)</f>
        <v>0</v>
      </c>
      <c r="M37" s="71">
        <f>SUM(M14:M36)</f>
        <v>0</v>
      </c>
      <c r="N37" s="69">
        <f>SUM(N14:N36)</f>
        <v>0</v>
      </c>
      <c r="O37" s="72">
        <f>IF(L37&gt;40000000,20000,ROUNDDOWN(L37/2/1000,0))</f>
        <v>0</v>
      </c>
      <c r="Q37" s="217"/>
      <c r="R37" s="217"/>
      <c r="S37" s="217"/>
      <c r="T37" s="217"/>
    </row>
    <row r="40" spans="1:20" s="32" customFormat="1" ht="18" customHeight="1">
      <c r="A40" s="32" t="s">
        <v>175</v>
      </c>
    </row>
    <row r="41" spans="1:20" s="32" customFormat="1" ht="18" customHeight="1">
      <c r="A41" s="32" t="s">
        <v>176</v>
      </c>
    </row>
    <row r="42" spans="1:20" s="32" customFormat="1" ht="18" customHeight="1">
      <c r="A42" s="32" t="s">
        <v>177</v>
      </c>
    </row>
    <row r="43" spans="1:20" s="32" customFormat="1" ht="18" customHeight="1">
      <c r="A43" s="32" t="s">
        <v>178</v>
      </c>
    </row>
    <row r="44" spans="1:20" ht="18" customHeight="1">
      <c r="A44" s="32" t="s">
        <v>179</v>
      </c>
      <c r="B44" s="26"/>
      <c r="C44" s="33"/>
      <c r="D44" s="33"/>
      <c r="E44" s="33"/>
      <c r="F44" s="33"/>
      <c r="G44" s="33"/>
      <c r="H44" s="33"/>
      <c r="I44" s="33"/>
      <c r="J44" s="33"/>
      <c r="K44" s="33"/>
      <c r="L44" s="33"/>
      <c r="M44" s="33"/>
      <c r="N44" s="33"/>
      <c r="O44" s="33"/>
    </row>
    <row r="45" spans="1:20" ht="18" customHeight="1">
      <c r="A45" s="26" t="s">
        <v>180</v>
      </c>
    </row>
    <row r="46" spans="1:20" ht="18" customHeight="1">
      <c r="A46" s="26" t="s">
        <v>181</v>
      </c>
    </row>
    <row r="47" spans="1:20" ht="18" customHeight="1">
      <c r="A47" s="26"/>
    </row>
    <row r="48" spans="1:20" ht="18" customHeight="1">
      <c r="A48" s="26"/>
    </row>
    <row r="53" spans="2:2">
      <c r="B53"/>
    </row>
    <row r="54" spans="2:2">
      <c r="B54"/>
    </row>
    <row r="55" spans="2:2">
      <c r="B55"/>
    </row>
    <row r="56" spans="2:2">
      <c r="B56"/>
    </row>
    <row r="57" spans="2:2">
      <c r="B57"/>
    </row>
    <row r="58" spans="2:2">
      <c r="B58"/>
    </row>
    <row r="59" spans="2:2">
      <c r="B59"/>
    </row>
    <row r="60" spans="2:2">
      <c r="B60"/>
    </row>
  </sheetData>
  <mergeCells count="31">
    <mergeCell ref="B12:B13"/>
    <mergeCell ref="N12:N13"/>
    <mergeCell ref="A3:O3"/>
    <mergeCell ref="B5:F5"/>
    <mergeCell ref="G5:I5"/>
    <mergeCell ref="J5:O5"/>
    <mergeCell ref="B8:F8"/>
    <mergeCell ref="G8:I8"/>
    <mergeCell ref="J8:O8"/>
    <mergeCell ref="G12:G13"/>
    <mergeCell ref="I12:I13"/>
    <mergeCell ref="J12:J13"/>
    <mergeCell ref="K12:K13"/>
    <mergeCell ref="C12:C13"/>
    <mergeCell ref="D12:D13"/>
    <mergeCell ref="Q37:T37"/>
    <mergeCell ref="B6:F6"/>
    <mergeCell ref="G6:I6"/>
    <mergeCell ref="J6:O6"/>
    <mergeCell ref="B7:F7"/>
    <mergeCell ref="G7:I7"/>
    <mergeCell ref="J7:O7"/>
    <mergeCell ref="B9:F9"/>
    <mergeCell ref="G9:I9"/>
    <mergeCell ref="J9:O9"/>
    <mergeCell ref="O12:O13"/>
    <mergeCell ref="O14:O36"/>
    <mergeCell ref="A37:F37"/>
    <mergeCell ref="E12:E13"/>
    <mergeCell ref="F12:F13"/>
    <mergeCell ref="A12:A13"/>
  </mergeCells>
  <phoneticPr fontId="4"/>
  <dataValidations count="2">
    <dataValidation type="list" allowBlank="1" showInputMessage="1" showErrorMessage="1" sqref="D14:D36" xr:uid="{93292620-1B31-46D0-8291-C31C09066EE3}">
      <formula1>"その他,一体型電子黒板,プロジェクタ,書画カメラ,授業環境の整備"</formula1>
    </dataValidation>
    <dataValidation type="list" allowBlank="1" showInputMessage="1" showErrorMessage="1" sqref="C14:C36" xr:uid="{ACB73D84-A992-4523-AC6E-82EBC2F6E1D1}">
      <formula1>"普通教室,特別教室等"</formula1>
    </dataValidation>
  </dataValidations>
  <printOptions horizontalCentered="1"/>
  <pageMargins left="0.47244094488188981" right="0.47244094488188981" top="0.59055118110236227" bottom="0.39370078740157483" header="0.51181102362204722" footer="0.51181102362204722"/>
  <pageSetup paperSize="9" scale="48" orientation="portrait" cellComments="asDisplayed" r:id="rId1"/>
  <headerFooter alignWithMargins="0"/>
  <colBreaks count="1" manualBreakCount="1">
    <brk id="15"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CAF8-B594-48CD-ADAA-13F36120F7A3}">
  <sheetPr>
    <pageSetUpPr fitToPage="1"/>
  </sheetPr>
  <dimension ref="A1:T60"/>
  <sheetViews>
    <sheetView view="pageBreakPreview" zoomScale="70" zoomScaleNormal="100" zoomScaleSheetLayoutView="70" workbookViewId="0">
      <selection activeCell="A3" sqref="A3:O3"/>
    </sheetView>
  </sheetViews>
  <sheetFormatPr defaultRowHeight="18"/>
  <cols>
    <col min="1" max="1" width="19.296875" style="28" customWidth="1"/>
    <col min="2" max="2" width="26" style="28" customWidth="1"/>
    <col min="3" max="3" width="13.69921875" style="28" customWidth="1"/>
    <col min="4" max="4" width="10.59765625" style="28" customWidth="1"/>
    <col min="5" max="5" width="6.09765625" style="28" customWidth="1"/>
    <col min="6" max="6" width="9.796875" style="28" customWidth="1"/>
    <col min="7" max="7" width="12.69921875" style="28" customWidth="1"/>
    <col min="8" max="8" width="0.69921875" style="28" customWidth="1"/>
    <col min="9" max="9" width="10.8984375" style="28" customWidth="1"/>
    <col min="10" max="10" width="9.69921875" style="28" customWidth="1"/>
    <col min="11" max="11" width="13" style="28" customWidth="1"/>
    <col min="12" max="14" width="11.8984375" style="28" customWidth="1"/>
    <col min="15" max="15" width="11.296875" style="28" customWidth="1"/>
    <col min="16" max="16" width="8.8984375" style="28" customWidth="1"/>
    <col min="17" max="17" width="17.3984375" style="28" customWidth="1"/>
    <col min="18" max="20" width="18.8984375" style="28" customWidth="1"/>
    <col min="21" max="262" width="8.8984375" style="28" customWidth="1"/>
    <col min="263" max="263" width="20.59765625" style="28" customWidth="1"/>
    <col min="264" max="264" width="19.59765625" style="28" customWidth="1"/>
    <col min="265" max="265" width="6.09765625" style="28" customWidth="1"/>
    <col min="266" max="266" width="9.69921875" style="28" customWidth="1"/>
    <col min="267" max="267" width="17.8984375" style="28" customWidth="1"/>
    <col min="268" max="269" width="13.296875" style="28" customWidth="1"/>
    <col min="270" max="271" width="11.296875" style="28" customWidth="1"/>
    <col min="272" max="518" width="8.8984375" style="28" customWidth="1"/>
    <col min="519" max="519" width="20.59765625" style="28" customWidth="1"/>
    <col min="520" max="520" width="19.59765625" style="28" customWidth="1"/>
    <col min="521" max="521" width="6.09765625" style="28" customWidth="1"/>
    <col min="522" max="522" width="9.69921875" style="28" customWidth="1"/>
    <col min="523" max="523" width="17.8984375" style="28" customWidth="1"/>
    <col min="524" max="525" width="13.296875" style="28" customWidth="1"/>
    <col min="526" max="527" width="11.296875" style="28" customWidth="1"/>
    <col min="528" max="774" width="8.8984375" style="28" customWidth="1"/>
    <col min="775" max="775" width="20.59765625" style="28" customWidth="1"/>
    <col min="776" max="776" width="19.59765625" style="28" customWidth="1"/>
    <col min="777" max="777" width="6.09765625" style="28" customWidth="1"/>
    <col min="778" max="778" width="9.69921875" style="28" customWidth="1"/>
    <col min="779" max="779" width="17.8984375" style="28" customWidth="1"/>
    <col min="780" max="781" width="13.296875" style="28" customWidth="1"/>
    <col min="782" max="783" width="11.296875" style="28" customWidth="1"/>
    <col min="784" max="1030" width="8.8984375" style="28" customWidth="1"/>
    <col min="1031" max="1031" width="20.59765625" style="28" customWidth="1"/>
    <col min="1032" max="1032" width="19.59765625" style="28" customWidth="1"/>
    <col min="1033" max="1033" width="6.09765625" style="28" customWidth="1"/>
    <col min="1034" max="1034" width="9.69921875" style="28" customWidth="1"/>
    <col min="1035" max="1035" width="17.8984375" style="28" customWidth="1"/>
    <col min="1036" max="1037" width="13.296875" style="28" customWidth="1"/>
    <col min="1038" max="1039" width="11.296875" style="28" customWidth="1"/>
    <col min="1040" max="1286" width="8.8984375" style="28" customWidth="1"/>
    <col min="1287" max="1287" width="20.59765625" style="28" customWidth="1"/>
    <col min="1288" max="1288" width="19.59765625" style="28" customWidth="1"/>
    <col min="1289" max="1289" width="6.09765625" style="28" customWidth="1"/>
    <col min="1290" max="1290" width="9.69921875" style="28" customWidth="1"/>
    <col min="1291" max="1291" width="17.8984375" style="28" customWidth="1"/>
    <col min="1292" max="1293" width="13.296875" style="28" customWidth="1"/>
    <col min="1294" max="1295" width="11.296875" style="28" customWidth="1"/>
    <col min="1296" max="1542" width="8.8984375" style="28" customWidth="1"/>
    <col min="1543" max="1543" width="20.59765625" style="28" customWidth="1"/>
    <col min="1544" max="1544" width="19.59765625" style="28" customWidth="1"/>
    <col min="1545" max="1545" width="6.09765625" style="28" customWidth="1"/>
    <col min="1546" max="1546" width="9.69921875" style="28" customWidth="1"/>
    <col min="1547" max="1547" width="17.8984375" style="28" customWidth="1"/>
    <col min="1548" max="1549" width="13.296875" style="28" customWidth="1"/>
    <col min="1550" max="1551" width="11.296875" style="28" customWidth="1"/>
    <col min="1552" max="1798" width="8.8984375" style="28" customWidth="1"/>
    <col min="1799" max="1799" width="20.59765625" style="28" customWidth="1"/>
    <col min="1800" max="1800" width="19.59765625" style="28" customWidth="1"/>
    <col min="1801" max="1801" width="6.09765625" style="28" customWidth="1"/>
    <col min="1802" max="1802" width="9.69921875" style="28" customWidth="1"/>
    <col min="1803" max="1803" width="17.8984375" style="28" customWidth="1"/>
    <col min="1804" max="1805" width="13.296875" style="28" customWidth="1"/>
    <col min="1806" max="1807" width="11.296875" style="28" customWidth="1"/>
    <col min="1808" max="2054" width="8.8984375" style="28" customWidth="1"/>
    <col min="2055" max="2055" width="20.59765625" style="28" customWidth="1"/>
    <col min="2056" max="2056" width="19.59765625" style="28" customWidth="1"/>
    <col min="2057" max="2057" width="6.09765625" style="28" customWidth="1"/>
    <col min="2058" max="2058" width="9.69921875" style="28" customWidth="1"/>
    <col min="2059" max="2059" width="17.8984375" style="28" customWidth="1"/>
    <col min="2060" max="2061" width="13.296875" style="28" customWidth="1"/>
    <col min="2062" max="2063" width="11.296875" style="28" customWidth="1"/>
    <col min="2064" max="2310" width="8.8984375" style="28" customWidth="1"/>
    <col min="2311" max="2311" width="20.59765625" style="28" customWidth="1"/>
    <col min="2312" max="2312" width="19.59765625" style="28" customWidth="1"/>
    <col min="2313" max="2313" width="6.09765625" style="28" customWidth="1"/>
    <col min="2314" max="2314" width="9.69921875" style="28" customWidth="1"/>
    <col min="2315" max="2315" width="17.8984375" style="28" customWidth="1"/>
    <col min="2316" max="2317" width="13.296875" style="28" customWidth="1"/>
    <col min="2318" max="2319" width="11.296875" style="28" customWidth="1"/>
    <col min="2320" max="2566" width="8.8984375" style="28" customWidth="1"/>
    <col min="2567" max="2567" width="20.59765625" style="28" customWidth="1"/>
    <col min="2568" max="2568" width="19.59765625" style="28" customWidth="1"/>
    <col min="2569" max="2569" width="6.09765625" style="28" customWidth="1"/>
    <col min="2570" max="2570" width="9.69921875" style="28" customWidth="1"/>
    <col min="2571" max="2571" width="17.8984375" style="28" customWidth="1"/>
    <col min="2572" max="2573" width="13.296875" style="28" customWidth="1"/>
    <col min="2574" max="2575" width="11.296875" style="28" customWidth="1"/>
    <col min="2576" max="2822" width="8.8984375" style="28" customWidth="1"/>
    <col min="2823" max="2823" width="20.59765625" style="28" customWidth="1"/>
    <col min="2824" max="2824" width="19.59765625" style="28" customWidth="1"/>
    <col min="2825" max="2825" width="6.09765625" style="28" customWidth="1"/>
    <col min="2826" max="2826" width="9.69921875" style="28" customWidth="1"/>
    <col min="2827" max="2827" width="17.8984375" style="28" customWidth="1"/>
    <col min="2828" max="2829" width="13.296875" style="28" customWidth="1"/>
    <col min="2830" max="2831" width="11.296875" style="28" customWidth="1"/>
    <col min="2832" max="3078" width="8.8984375" style="28" customWidth="1"/>
    <col min="3079" max="3079" width="20.59765625" style="28" customWidth="1"/>
    <col min="3080" max="3080" width="19.59765625" style="28" customWidth="1"/>
    <col min="3081" max="3081" width="6.09765625" style="28" customWidth="1"/>
    <col min="3082" max="3082" width="9.69921875" style="28" customWidth="1"/>
    <col min="3083" max="3083" width="17.8984375" style="28" customWidth="1"/>
    <col min="3084" max="3085" width="13.296875" style="28" customWidth="1"/>
    <col min="3086" max="3087" width="11.296875" style="28" customWidth="1"/>
    <col min="3088" max="3334" width="8.8984375" style="28" customWidth="1"/>
    <col min="3335" max="3335" width="20.59765625" style="28" customWidth="1"/>
    <col min="3336" max="3336" width="19.59765625" style="28" customWidth="1"/>
    <col min="3337" max="3337" width="6.09765625" style="28" customWidth="1"/>
    <col min="3338" max="3338" width="9.69921875" style="28" customWidth="1"/>
    <col min="3339" max="3339" width="17.8984375" style="28" customWidth="1"/>
    <col min="3340" max="3341" width="13.296875" style="28" customWidth="1"/>
    <col min="3342" max="3343" width="11.296875" style="28" customWidth="1"/>
    <col min="3344" max="3590" width="8.8984375" style="28" customWidth="1"/>
    <col min="3591" max="3591" width="20.59765625" style="28" customWidth="1"/>
    <col min="3592" max="3592" width="19.59765625" style="28" customWidth="1"/>
    <col min="3593" max="3593" width="6.09765625" style="28" customWidth="1"/>
    <col min="3594" max="3594" width="9.69921875" style="28" customWidth="1"/>
    <col min="3595" max="3595" width="17.8984375" style="28" customWidth="1"/>
    <col min="3596" max="3597" width="13.296875" style="28" customWidth="1"/>
    <col min="3598" max="3599" width="11.296875" style="28" customWidth="1"/>
    <col min="3600" max="3846" width="8.8984375" style="28" customWidth="1"/>
    <col min="3847" max="3847" width="20.59765625" style="28" customWidth="1"/>
    <col min="3848" max="3848" width="19.59765625" style="28" customWidth="1"/>
    <col min="3849" max="3849" width="6.09765625" style="28" customWidth="1"/>
    <col min="3850" max="3850" width="9.69921875" style="28" customWidth="1"/>
    <col min="3851" max="3851" width="17.8984375" style="28" customWidth="1"/>
    <col min="3852" max="3853" width="13.296875" style="28" customWidth="1"/>
    <col min="3854" max="3855" width="11.296875" style="28" customWidth="1"/>
    <col min="3856" max="4102" width="8.8984375" style="28" customWidth="1"/>
    <col min="4103" max="4103" width="20.59765625" style="28" customWidth="1"/>
    <col min="4104" max="4104" width="19.59765625" style="28" customWidth="1"/>
    <col min="4105" max="4105" width="6.09765625" style="28" customWidth="1"/>
    <col min="4106" max="4106" width="9.69921875" style="28" customWidth="1"/>
    <col min="4107" max="4107" width="17.8984375" style="28" customWidth="1"/>
    <col min="4108" max="4109" width="13.296875" style="28" customWidth="1"/>
    <col min="4110" max="4111" width="11.296875" style="28" customWidth="1"/>
    <col min="4112" max="4358" width="8.8984375" style="28" customWidth="1"/>
    <col min="4359" max="4359" width="20.59765625" style="28" customWidth="1"/>
    <col min="4360" max="4360" width="19.59765625" style="28" customWidth="1"/>
    <col min="4361" max="4361" width="6.09765625" style="28" customWidth="1"/>
    <col min="4362" max="4362" width="9.69921875" style="28" customWidth="1"/>
    <col min="4363" max="4363" width="17.8984375" style="28" customWidth="1"/>
    <col min="4364" max="4365" width="13.296875" style="28" customWidth="1"/>
    <col min="4366" max="4367" width="11.296875" style="28" customWidth="1"/>
    <col min="4368" max="4614" width="8.8984375" style="28" customWidth="1"/>
    <col min="4615" max="4615" width="20.59765625" style="28" customWidth="1"/>
    <col min="4616" max="4616" width="19.59765625" style="28" customWidth="1"/>
    <col min="4617" max="4617" width="6.09765625" style="28" customWidth="1"/>
    <col min="4618" max="4618" width="9.69921875" style="28" customWidth="1"/>
    <col min="4619" max="4619" width="17.8984375" style="28" customWidth="1"/>
    <col min="4620" max="4621" width="13.296875" style="28" customWidth="1"/>
    <col min="4622" max="4623" width="11.296875" style="28" customWidth="1"/>
    <col min="4624" max="4870" width="8.8984375" style="28" customWidth="1"/>
    <col min="4871" max="4871" width="20.59765625" style="28" customWidth="1"/>
    <col min="4872" max="4872" width="19.59765625" style="28" customWidth="1"/>
    <col min="4873" max="4873" width="6.09765625" style="28" customWidth="1"/>
    <col min="4874" max="4874" width="9.69921875" style="28" customWidth="1"/>
    <col min="4875" max="4875" width="17.8984375" style="28" customWidth="1"/>
    <col min="4876" max="4877" width="13.296875" style="28" customWidth="1"/>
    <col min="4878" max="4879" width="11.296875" style="28" customWidth="1"/>
    <col min="4880" max="5126" width="8.8984375" style="28" customWidth="1"/>
    <col min="5127" max="5127" width="20.59765625" style="28" customWidth="1"/>
    <col min="5128" max="5128" width="19.59765625" style="28" customWidth="1"/>
    <col min="5129" max="5129" width="6.09765625" style="28" customWidth="1"/>
    <col min="5130" max="5130" width="9.69921875" style="28" customWidth="1"/>
    <col min="5131" max="5131" width="17.8984375" style="28" customWidth="1"/>
    <col min="5132" max="5133" width="13.296875" style="28" customWidth="1"/>
    <col min="5134" max="5135" width="11.296875" style="28" customWidth="1"/>
    <col min="5136" max="5382" width="8.8984375" style="28" customWidth="1"/>
    <col min="5383" max="5383" width="20.59765625" style="28" customWidth="1"/>
    <col min="5384" max="5384" width="19.59765625" style="28" customWidth="1"/>
    <col min="5385" max="5385" width="6.09765625" style="28" customWidth="1"/>
    <col min="5386" max="5386" width="9.69921875" style="28" customWidth="1"/>
    <col min="5387" max="5387" width="17.8984375" style="28" customWidth="1"/>
    <col min="5388" max="5389" width="13.296875" style="28" customWidth="1"/>
    <col min="5390" max="5391" width="11.296875" style="28" customWidth="1"/>
    <col min="5392" max="5638" width="8.8984375" style="28" customWidth="1"/>
    <col min="5639" max="5639" width="20.59765625" style="28" customWidth="1"/>
    <col min="5640" max="5640" width="19.59765625" style="28" customWidth="1"/>
    <col min="5641" max="5641" width="6.09765625" style="28" customWidth="1"/>
    <col min="5642" max="5642" width="9.69921875" style="28" customWidth="1"/>
    <col min="5643" max="5643" width="17.8984375" style="28" customWidth="1"/>
    <col min="5644" max="5645" width="13.296875" style="28" customWidth="1"/>
    <col min="5646" max="5647" width="11.296875" style="28" customWidth="1"/>
    <col min="5648" max="5894" width="8.8984375" style="28" customWidth="1"/>
    <col min="5895" max="5895" width="20.59765625" style="28" customWidth="1"/>
    <col min="5896" max="5896" width="19.59765625" style="28" customWidth="1"/>
    <col min="5897" max="5897" width="6.09765625" style="28" customWidth="1"/>
    <col min="5898" max="5898" width="9.69921875" style="28" customWidth="1"/>
    <col min="5899" max="5899" width="17.8984375" style="28" customWidth="1"/>
    <col min="5900" max="5901" width="13.296875" style="28" customWidth="1"/>
    <col min="5902" max="5903" width="11.296875" style="28" customWidth="1"/>
    <col min="5904" max="6150" width="8.8984375" style="28" customWidth="1"/>
    <col min="6151" max="6151" width="20.59765625" style="28" customWidth="1"/>
    <col min="6152" max="6152" width="19.59765625" style="28" customWidth="1"/>
    <col min="6153" max="6153" width="6.09765625" style="28" customWidth="1"/>
    <col min="6154" max="6154" width="9.69921875" style="28" customWidth="1"/>
    <col min="6155" max="6155" width="17.8984375" style="28" customWidth="1"/>
    <col min="6156" max="6157" width="13.296875" style="28" customWidth="1"/>
    <col min="6158" max="6159" width="11.296875" style="28" customWidth="1"/>
    <col min="6160" max="6406" width="8.8984375" style="28" customWidth="1"/>
    <col min="6407" max="6407" width="20.59765625" style="28" customWidth="1"/>
    <col min="6408" max="6408" width="19.59765625" style="28" customWidth="1"/>
    <col min="6409" max="6409" width="6.09765625" style="28" customWidth="1"/>
    <col min="6410" max="6410" width="9.69921875" style="28" customWidth="1"/>
    <col min="6411" max="6411" width="17.8984375" style="28" customWidth="1"/>
    <col min="6412" max="6413" width="13.296875" style="28" customWidth="1"/>
    <col min="6414" max="6415" width="11.296875" style="28" customWidth="1"/>
    <col min="6416" max="6662" width="8.8984375" style="28" customWidth="1"/>
    <col min="6663" max="6663" width="20.59765625" style="28" customWidth="1"/>
    <col min="6664" max="6664" width="19.59765625" style="28" customWidth="1"/>
    <col min="6665" max="6665" width="6.09765625" style="28" customWidth="1"/>
    <col min="6666" max="6666" width="9.69921875" style="28" customWidth="1"/>
    <col min="6667" max="6667" width="17.8984375" style="28" customWidth="1"/>
    <col min="6668" max="6669" width="13.296875" style="28" customWidth="1"/>
    <col min="6670" max="6671" width="11.296875" style="28" customWidth="1"/>
    <col min="6672" max="6918" width="8.8984375" style="28" customWidth="1"/>
    <col min="6919" max="6919" width="20.59765625" style="28" customWidth="1"/>
    <col min="6920" max="6920" width="19.59765625" style="28" customWidth="1"/>
    <col min="6921" max="6921" width="6.09765625" style="28" customWidth="1"/>
    <col min="6922" max="6922" width="9.69921875" style="28" customWidth="1"/>
    <col min="6923" max="6923" width="17.8984375" style="28" customWidth="1"/>
    <col min="6924" max="6925" width="13.296875" style="28" customWidth="1"/>
    <col min="6926" max="6927" width="11.296875" style="28" customWidth="1"/>
    <col min="6928" max="7174" width="8.8984375" style="28" customWidth="1"/>
    <col min="7175" max="7175" width="20.59765625" style="28" customWidth="1"/>
    <col min="7176" max="7176" width="19.59765625" style="28" customWidth="1"/>
    <col min="7177" max="7177" width="6.09765625" style="28" customWidth="1"/>
    <col min="7178" max="7178" width="9.69921875" style="28" customWidth="1"/>
    <col min="7179" max="7179" width="17.8984375" style="28" customWidth="1"/>
    <col min="7180" max="7181" width="13.296875" style="28" customWidth="1"/>
    <col min="7182" max="7183" width="11.296875" style="28" customWidth="1"/>
    <col min="7184" max="7430" width="8.8984375" style="28" customWidth="1"/>
    <col min="7431" max="7431" width="20.59765625" style="28" customWidth="1"/>
    <col min="7432" max="7432" width="19.59765625" style="28" customWidth="1"/>
    <col min="7433" max="7433" width="6.09765625" style="28" customWidth="1"/>
    <col min="7434" max="7434" width="9.69921875" style="28" customWidth="1"/>
    <col min="7435" max="7435" width="17.8984375" style="28" customWidth="1"/>
    <col min="7436" max="7437" width="13.296875" style="28" customWidth="1"/>
    <col min="7438" max="7439" width="11.296875" style="28" customWidth="1"/>
    <col min="7440" max="7686" width="8.8984375" style="28" customWidth="1"/>
    <col min="7687" max="7687" width="20.59765625" style="28" customWidth="1"/>
    <col min="7688" max="7688" width="19.59765625" style="28" customWidth="1"/>
    <col min="7689" max="7689" width="6.09765625" style="28" customWidth="1"/>
    <col min="7690" max="7690" width="9.69921875" style="28" customWidth="1"/>
    <col min="7691" max="7691" width="17.8984375" style="28" customWidth="1"/>
    <col min="7692" max="7693" width="13.296875" style="28" customWidth="1"/>
    <col min="7694" max="7695" width="11.296875" style="28" customWidth="1"/>
    <col min="7696" max="7942" width="8.8984375" style="28" customWidth="1"/>
    <col min="7943" max="7943" width="20.59765625" style="28" customWidth="1"/>
    <col min="7944" max="7944" width="19.59765625" style="28" customWidth="1"/>
    <col min="7945" max="7945" width="6.09765625" style="28" customWidth="1"/>
    <col min="7946" max="7946" width="9.69921875" style="28" customWidth="1"/>
    <col min="7947" max="7947" width="17.8984375" style="28" customWidth="1"/>
    <col min="7948" max="7949" width="13.296875" style="28" customWidth="1"/>
    <col min="7950" max="7951" width="11.296875" style="28" customWidth="1"/>
    <col min="7952" max="8198" width="8.8984375" style="28" customWidth="1"/>
    <col min="8199" max="8199" width="20.59765625" style="28" customWidth="1"/>
    <col min="8200" max="8200" width="19.59765625" style="28" customWidth="1"/>
    <col min="8201" max="8201" width="6.09765625" style="28" customWidth="1"/>
    <col min="8202" max="8202" width="9.69921875" style="28" customWidth="1"/>
    <col min="8203" max="8203" width="17.8984375" style="28" customWidth="1"/>
    <col min="8204" max="8205" width="13.296875" style="28" customWidth="1"/>
    <col min="8206" max="8207" width="11.296875" style="28" customWidth="1"/>
    <col min="8208" max="8454" width="8.8984375" style="28" customWidth="1"/>
    <col min="8455" max="8455" width="20.59765625" style="28" customWidth="1"/>
    <col min="8456" max="8456" width="19.59765625" style="28" customWidth="1"/>
    <col min="8457" max="8457" width="6.09765625" style="28" customWidth="1"/>
    <col min="8458" max="8458" width="9.69921875" style="28" customWidth="1"/>
    <col min="8459" max="8459" width="17.8984375" style="28" customWidth="1"/>
    <col min="8460" max="8461" width="13.296875" style="28" customWidth="1"/>
    <col min="8462" max="8463" width="11.296875" style="28" customWidth="1"/>
    <col min="8464" max="8710" width="8.8984375" style="28" customWidth="1"/>
    <col min="8711" max="8711" width="20.59765625" style="28" customWidth="1"/>
    <col min="8712" max="8712" width="19.59765625" style="28" customWidth="1"/>
    <col min="8713" max="8713" width="6.09765625" style="28" customWidth="1"/>
    <col min="8714" max="8714" width="9.69921875" style="28" customWidth="1"/>
    <col min="8715" max="8715" width="17.8984375" style="28" customWidth="1"/>
    <col min="8716" max="8717" width="13.296875" style="28" customWidth="1"/>
    <col min="8718" max="8719" width="11.296875" style="28" customWidth="1"/>
    <col min="8720" max="8966" width="8.8984375" style="28" customWidth="1"/>
    <col min="8967" max="8967" width="20.59765625" style="28" customWidth="1"/>
    <col min="8968" max="8968" width="19.59765625" style="28" customWidth="1"/>
    <col min="8969" max="8969" width="6.09765625" style="28" customWidth="1"/>
    <col min="8970" max="8970" width="9.69921875" style="28" customWidth="1"/>
    <col min="8971" max="8971" width="17.8984375" style="28" customWidth="1"/>
    <col min="8972" max="8973" width="13.296875" style="28" customWidth="1"/>
    <col min="8974" max="8975" width="11.296875" style="28" customWidth="1"/>
    <col min="8976" max="9222" width="8.8984375" style="28" customWidth="1"/>
    <col min="9223" max="9223" width="20.59765625" style="28" customWidth="1"/>
    <col min="9224" max="9224" width="19.59765625" style="28" customWidth="1"/>
    <col min="9225" max="9225" width="6.09765625" style="28" customWidth="1"/>
    <col min="9226" max="9226" width="9.69921875" style="28" customWidth="1"/>
    <col min="9227" max="9227" width="17.8984375" style="28" customWidth="1"/>
    <col min="9228" max="9229" width="13.296875" style="28" customWidth="1"/>
    <col min="9230" max="9231" width="11.296875" style="28" customWidth="1"/>
    <col min="9232" max="9478" width="8.8984375" style="28" customWidth="1"/>
    <col min="9479" max="9479" width="20.59765625" style="28" customWidth="1"/>
    <col min="9480" max="9480" width="19.59765625" style="28" customWidth="1"/>
    <col min="9481" max="9481" width="6.09765625" style="28" customWidth="1"/>
    <col min="9482" max="9482" width="9.69921875" style="28" customWidth="1"/>
    <col min="9483" max="9483" width="17.8984375" style="28" customWidth="1"/>
    <col min="9484" max="9485" width="13.296875" style="28" customWidth="1"/>
    <col min="9486" max="9487" width="11.296875" style="28" customWidth="1"/>
    <col min="9488" max="9734" width="8.8984375" style="28" customWidth="1"/>
    <col min="9735" max="9735" width="20.59765625" style="28" customWidth="1"/>
    <col min="9736" max="9736" width="19.59765625" style="28" customWidth="1"/>
    <col min="9737" max="9737" width="6.09765625" style="28" customWidth="1"/>
    <col min="9738" max="9738" width="9.69921875" style="28" customWidth="1"/>
    <col min="9739" max="9739" width="17.8984375" style="28" customWidth="1"/>
    <col min="9740" max="9741" width="13.296875" style="28" customWidth="1"/>
    <col min="9742" max="9743" width="11.296875" style="28" customWidth="1"/>
    <col min="9744" max="9990" width="8.8984375" style="28" customWidth="1"/>
    <col min="9991" max="9991" width="20.59765625" style="28" customWidth="1"/>
    <col min="9992" max="9992" width="19.59765625" style="28" customWidth="1"/>
    <col min="9993" max="9993" width="6.09765625" style="28" customWidth="1"/>
    <col min="9994" max="9994" width="9.69921875" style="28" customWidth="1"/>
    <col min="9995" max="9995" width="17.8984375" style="28" customWidth="1"/>
    <col min="9996" max="9997" width="13.296875" style="28" customWidth="1"/>
    <col min="9998" max="9999" width="11.296875" style="28" customWidth="1"/>
    <col min="10000" max="10246" width="8.8984375" style="28" customWidth="1"/>
    <col min="10247" max="10247" width="20.59765625" style="28" customWidth="1"/>
    <col min="10248" max="10248" width="19.59765625" style="28" customWidth="1"/>
    <col min="10249" max="10249" width="6.09765625" style="28" customWidth="1"/>
    <col min="10250" max="10250" width="9.69921875" style="28" customWidth="1"/>
    <col min="10251" max="10251" width="17.8984375" style="28" customWidth="1"/>
    <col min="10252" max="10253" width="13.296875" style="28" customWidth="1"/>
    <col min="10254" max="10255" width="11.296875" style="28" customWidth="1"/>
    <col min="10256" max="10502" width="8.8984375" style="28" customWidth="1"/>
    <col min="10503" max="10503" width="20.59765625" style="28" customWidth="1"/>
    <col min="10504" max="10504" width="19.59765625" style="28" customWidth="1"/>
    <col min="10505" max="10505" width="6.09765625" style="28" customWidth="1"/>
    <col min="10506" max="10506" width="9.69921875" style="28" customWidth="1"/>
    <col min="10507" max="10507" width="17.8984375" style="28" customWidth="1"/>
    <col min="10508" max="10509" width="13.296875" style="28" customWidth="1"/>
    <col min="10510" max="10511" width="11.296875" style="28" customWidth="1"/>
    <col min="10512" max="10758" width="8.8984375" style="28" customWidth="1"/>
    <col min="10759" max="10759" width="20.59765625" style="28" customWidth="1"/>
    <col min="10760" max="10760" width="19.59765625" style="28" customWidth="1"/>
    <col min="10761" max="10761" width="6.09765625" style="28" customWidth="1"/>
    <col min="10762" max="10762" width="9.69921875" style="28" customWidth="1"/>
    <col min="10763" max="10763" width="17.8984375" style="28" customWidth="1"/>
    <col min="10764" max="10765" width="13.296875" style="28" customWidth="1"/>
    <col min="10766" max="10767" width="11.296875" style="28" customWidth="1"/>
    <col min="10768" max="11014" width="8.8984375" style="28" customWidth="1"/>
    <col min="11015" max="11015" width="20.59765625" style="28" customWidth="1"/>
    <col min="11016" max="11016" width="19.59765625" style="28" customWidth="1"/>
    <col min="11017" max="11017" width="6.09765625" style="28" customWidth="1"/>
    <col min="11018" max="11018" width="9.69921875" style="28" customWidth="1"/>
    <col min="11019" max="11019" width="17.8984375" style="28" customWidth="1"/>
    <col min="11020" max="11021" width="13.296875" style="28" customWidth="1"/>
    <col min="11022" max="11023" width="11.296875" style="28" customWidth="1"/>
    <col min="11024" max="11270" width="8.8984375" style="28" customWidth="1"/>
    <col min="11271" max="11271" width="20.59765625" style="28" customWidth="1"/>
    <col min="11272" max="11272" width="19.59765625" style="28" customWidth="1"/>
    <col min="11273" max="11273" width="6.09765625" style="28" customWidth="1"/>
    <col min="11274" max="11274" width="9.69921875" style="28" customWidth="1"/>
    <col min="11275" max="11275" width="17.8984375" style="28" customWidth="1"/>
    <col min="11276" max="11277" width="13.296875" style="28" customWidth="1"/>
    <col min="11278" max="11279" width="11.296875" style="28" customWidth="1"/>
    <col min="11280" max="11526" width="8.8984375" style="28" customWidth="1"/>
    <col min="11527" max="11527" width="20.59765625" style="28" customWidth="1"/>
    <col min="11528" max="11528" width="19.59765625" style="28" customWidth="1"/>
    <col min="11529" max="11529" width="6.09765625" style="28" customWidth="1"/>
    <col min="11530" max="11530" width="9.69921875" style="28" customWidth="1"/>
    <col min="11531" max="11531" width="17.8984375" style="28" customWidth="1"/>
    <col min="11532" max="11533" width="13.296875" style="28" customWidth="1"/>
    <col min="11534" max="11535" width="11.296875" style="28" customWidth="1"/>
    <col min="11536" max="11782" width="8.8984375" style="28" customWidth="1"/>
    <col min="11783" max="11783" width="20.59765625" style="28" customWidth="1"/>
    <col min="11784" max="11784" width="19.59765625" style="28" customWidth="1"/>
    <col min="11785" max="11785" width="6.09765625" style="28" customWidth="1"/>
    <col min="11786" max="11786" width="9.69921875" style="28" customWidth="1"/>
    <col min="11787" max="11787" width="17.8984375" style="28" customWidth="1"/>
    <col min="11788" max="11789" width="13.296875" style="28" customWidth="1"/>
    <col min="11790" max="11791" width="11.296875" style="28" customWidth="1"/>
    <col min="11792" max="12038" width="8.8984375" style="28" customWidth="1"/>
    <col min="12039" max="12039" width="20.59765625" style="28" customWidth="1"/>
    <col min="12040" max="12040" width="19.59765625" style="28" customWidth="1"/>
    <col min="12041" max="12041" width="6.09765625" style="28" customWidth="1"/>
    <col min="12042" max="12042" width="9.69921875" style="28" customWidth="1"/>
    <col min="12043" max="12043" width="17.8984375" style="28" customWidth="1"/>
    <col min="12044" max="12045" width="13.296875" style="28" customWidth="1"/>
    <col min="12046" max="12047" width="11.296875" style="28" customWidth="1"/>
    <col min="12048" max="12294" width="8.8984375" style="28" customWidth="1"/>
    <col min="12295" max="12295" width="20.59765625" style="28" customWidth="1"/>
    <col min="12296" max="12296" width="19.59765625" style="28" customWidth="1"/>
    <col min="12297" max="12297" width="6.09765625" style="28" customWidth="1"/>
    <col min="12298" max="12298" width="9.69921875" style="28" customWidth="1"/>
    <col min="12299" max="12299" width="17.8984375" style="28" customWidth="1"/>
    <col min="12300" max="12301" width="13.296875" style="28" customWidth="1"/>
    <col min="12302" max="12303" width="11.296875" style="28" customWidth="1"/>
    <col min="12304" max="12550" width="8.8984375" style="28" customWidth="1"/>
    <col min="12551" max="12551" width="20.59765625" style="28" customWidth="1"/>
    <col min="12552" max="12552" width="19.59765625" style="28" customWidth="1"/>
    <col min="12553" max="12553" width="6.09765625" style="28" customWidth="1"/>
    <col min="12554" max="12554" width="9.69921875" style="28" customWidth="1"/>
    <col min="12555" max="12555" width="17.8984375" style="28" customWidth="1"/>
    <col min="12556" max="12557" width="13.296875" style="28" customWidth="1"/>
    <col min="12558" max="12559" width="11.296875" style="28" customWidth="1"/>
    <col min="12560" max="12806" width="8.8984375" style="28" customWidth="1"/>
    <col min="12807" max="12807" width="20.59765625" style="28" customWidth="1"/>
    <col min="12808" max="12808" width="19.59765625" style="28" customWidth="1"/>
    <col min="12809" max="12809" width="6.09765625" style="28" customWidth="1"/>
    <col min="12810" max="12810" width="9.69921875" style="28" customWidth="1"/>
    <col min="12811" max="12811" width="17.8984375" style="28" customWidth="1"/>
    <col min="12812" max="12813" width="13.296875" style="28" customWidth="1"/>
    <col min="12814" max="12815" width="11.296875" style="28" customWidth="1"/>
    <col min="12816" max="13062" width="8.8984375" style="28" customWidth="1"/>
    <col min="13063" max="13063" width="20.59765625" style="28" customWidth="1"/>
    <col min="13064" max="13064" width="19.59765625" style="28" customWidth="1"/>
    <col min="13065" max="13065" width="6.09765625" style="28" customWidth="1"/>
    <col min="13066" max="13066" width="9.69921875" style="28" customWidth="1"/>
    <col min="13067" max="13067" width="17.8984375" style="28" customWidth="1"/>
    <col min="13068" max="13069" width="13.296875" style="28" customWidth="1"/>
    <col min="13070" max="13071" width="11.296875" style="28" customWidth="1"/>
    <col min="13072" max="13318" width="8.8984375" style="28" customWidth="1"/>
    <col min="13319" max="13319" width="20.59765625" style="28" customWidth="1"/>
    <col min="13320" max="13320" width="19.59765625" style="28" customWidth="1"/>
    <col min="13321" max="13321" width="6.09765625" style="28" customWidth="1"/>
    <col min="13322" max="13322" width="9.69921875" style="28" customWidth="1"/>
    <col min="13323" max="13323" width="17.8984375" style="28" customWidth="1"/>
    <col min="13324" max="13325" width="13.296875" style="28" customWidth="1"/>
    <col min="13326" max="13327" width="11.296875" style="28" customWidth="1"/>
    <col min="13328" max="13574" width="8.8984375" style="28" customWidth="1"/>
    <col min="13575" max="13575" width="20.59765625" style="28" customWidth="1"/>
    <col min="13576" max="13576" width="19.59765625" style="28" customWidth="1"/>
    <col min="13577" max="13577" width="6.09765625" style="28" customWidth="1"/>
    <col min="13578" max="13578" width="9.69921875" style="28" customWidth="1"/>
    <col min="13579" max="13579" width="17.8984375" style="28" customWidth="1"/>
    <col min="13580" max="13581" width="13.296875" style="28" customWidth="1"/>
    <col min="13582" max="13583" width="11.296875" style="28" customWidth="1"/>
    <col min="13584" max="13830" width="8.8984375" style="28" customWidth="1"/>
    <col min="13831" max="13831" width="20.59765625" style="28" customWidth="1"/>
    <col min="13832" max="13832" width="19.59765625" style="28" customWidth="1"/>
    <col min="13833" max="13833" width="6.09765625" style="28" customWidth="1"/>
    <col min="13834" max="13834" width="9.69921875" style="28" customWidth="1"/>
    <col min="13835" max="13835" width="17.8984375" style="28" customWidth="1"/>
    <col min="13836" max="13837" width="13.296875" style="28" customWidth="1"/>
    <col min="13838" max="13839" width="11.296875" style="28" customWidth="1"/>
    <col min="13840" max="14086" width="8.8984375" style="28" customWidth="1"/>
    <col min="14087" max="14087" width="20.59765625" style="28" customWidth="1"/>
    <col min="14088" max="14088" width="19.59765625" style="28" customWidth="1"/>
    <col min="14089" max="14089" width="6.09765625" style="28" customWidth="1"/>
    <col min="14090" max="14090" width="9.69921875" style="28" customWidth="1"/>
    <col min="14091" max="14091" width="17.8984375" style="28" customWidth="1"/>
    <col min="14092" max="14093" width="13.296875" style="28" customWidth="1"/>
    <col min="14094" max="14095" width="11.296875" style="28" customWidth="1"/>
    <col min="14096" max="14342" width="8.8984375" style="28" customWidth="1"/>
    <col min="14343" max="14343" width="20.59765625" style="28" customWidth="1"/>
    <col min="14344" max="14344" width="19.59765625" style="28" customWidth="1"/>
    <col min="14345" max="14345" width="6.09765625" style="28" customWidth="1"/>
    <col min="14346" max="14346" width="9.69921875" style="28" customWidth="1"/>
    <col min="14347" max="14347" width="17.8984375" style="28" customWidth="1"/>
    <col min="14348" max="14349" width="13.296875" style="28" customWidth="1"/>
    <col min="14350" max="14351" width="11.296875" style="28" customWidth="1"/>
    <col min="14352" max="14598" width="8.8984375" style="28" customWidth="1"/>
    <col min="14599" max="14599" width="20.59765625" style="28" customWidth="1"/>
    <col min="14600" max="14600" width="19.59765625" style="28" customWidth="1"/>
    <col min="14601" max="14601" width="6.09765625" style="28" customWidth="1"/>
    <col min="14602" max="14602" width="9.69921875" style="28" customWidth="1"/>
    <col min="14603" max="14603" width="17.8984375" style="28" customWidth="1"/>
    <col min="14604" max="14605" width="13.296875" style="28" customWidth="1"/>
    <col min="14606" max="14607" width="11.296875" style="28" customWidth="1"/>
    <col min="14608" max="14854" width="8.8984375" style="28" customWidth="1"/>
    <col min="14855" max="14855" width="20.59765625" style="28" customWidth="1"/>
    <col min="14856" max="14856" width="19.59765625" style="28" customWidth="1"/>
    <col min="14857" max="14857" width="6.09765625" style="28" customWidth="1"/>
    <col min="14858" max="14858" width="9.69921875" style="28" customWidth="1"/>
    <col min="14859" max="14859" width="17.8984375" style="28" customWidth="1"/>
    <col min="14860" max="14861" width="13.296875" style="28" customWidth="1"/>
    <col min="14862" max="14863" width="11.296875" style="28" customWidth="1"/>
    <col min="14864" max="15110" width="8.8984375" style="28" customWidth="1"/>
    <col min="15111" max="15111" width="20.59765625" style="28" customWidth="1"/>
    <col min="15112" max="15112" width="19.59765625" style="28" customWidth="1"/>
    <col min="15113" max="15113" width="6.09765625" style="28" customWidth="1"/>
    <col min="15114" max="15114" width="9.69921875" style="28" customWidth="1"/>
    <col min="15115" max="15115" width="17.8984375" style="28" customWidth="1"/>
    <col min="15116" max="15117" width="13.296875" style="28" customWidth="1"/>
    <col min="15118" max="15119" width="11.296875" style="28" customWidth="1"/>
    <col min="15120" max="15366" width="8.8984375" style="28" customWidth="1"/>
    <col min="15367" max="15367" width="20.59765625" style="28" customWidth="1"/>
    <col min="15368" max="15368" width="19.59765625" style="28" customWidth="1"/>
    <col min="15369" max="15369" width="6.09765625" style="28" customWidth="1"/>
    <col min="15370" max="15370" width="9.69921875" style="28" customWidth="1"/>
    <col min="15371" max="15371" width="17.8984375" style="28" customWidth="1"/>
    <col min="15372" max="15373" width="13.296875" style="28" customWidth="1"/>
    <col min="15374" max="15375" width="11.296875" style="28" customWidth="1"/>
    <col min="15376" max="15622" width="8.8984375" style="28" customWidth="1"/>
    <col min="15623" max="15623" width="20.59765625" style="28" customWidth="1"/>
    <col min="15624" max="15624" width="19.59765625" style="28" customWidth="1"/>
    <col min="15625" max="15625" width="6.09765625" style="28" customWidth="1"/>
    <col min="15626" max="15626" width="9.69921875" style="28" customWidth="1"/>
    <col min="15627" max="15627" width="17.8984375" style="28" customWidth="1"/>
    <col min="15628" max="15629" width="13.296875" style="28" customWidth="1"/>
    <col min="15630" max="15631" width="11.296875" style="28" customWidth="1"/>
    <col min="15632" max="15878" width="8.8984375" style="28" customWidth="1"/>
    <col min="15879" max="15879" width="20.59765625" style="28" customWidth="1"/>
    <col min="15880" max="15880" width="19.59765625" style="28" customWidth="1"/>
    <col min="15881" max="15881" width="6.09765625" style="28" customWidth="1"/>
    <col min="15882" max="15882" width="9.69921875" style="28" customWidth="1"/>
    <col min="15883" max="15883" width="17.8984375" style="28" customWidth="1"/>
    <col min="15884" max="15885" width="13.296875" style="28" customWidth="1"/>
    <col min="15886" max="15887" width="11.296875" style="28" customWidth="1"/>
    <col min="15888" max="16134" width="8.8984375" style="28" customWidth="1"/>
    <col min="16135" max="16135" width="20.59765625" style="28" customWidth="1"/>
    <col min="16136" max="16136" width="19.59765625" style="28" customWidth="1"/>
    <col min="16137" max="16137" width="6.09765625" style="28" customWidth="1"/>
    <col min="16138" max="16138" width="9.69921875" style="28" customWidth="1"/>
    <col min="16139" max="16139" width="17.8984375" style="28" customWidth="1"/>
    <col min="16140" max="16141" width="13.296875" style="28" customWidth="1"/>
    <col min="16142" max="16143" width="11.296875" style="28" customWidth="1"/>
    <col min="16144" max="16144" width="8.8984375" style="28" customWidth="1"/>
    <col min="16145" max="16384" width="8.796875" style="28"/>
  </cols>
  <sheetData>
    <row r="1" spans="1:17" ht="19.5" customHeight="1">
      <c r="O1" s="30" t="s">
        <v>133</v>
      </c>
    </row>
    <row r="3" spans="1:17" ht="60" customHeight="1">
      <c r="A3" s="200" t="s">
        <v>148</v>
      </c>
      <c r="B3" s="201"/>
      <c r="C3" s="201"/>
      <c r="D3" s="201"/>
      <c r="E3" s="201"/>
      <c r="F3" s="201"/>
      <c r="G3" s="201"/>
      <c r="H3" s="201"/>
      <c r="I3" s="201"/>
      <c r="J3" s="201"/>
      <c r="K3" s="201"/>
      <c r="L3" s="201"/>
      <c r="M3" s="201"/>
      <c r="N3" s="201"/>
      <c r="O3" s="201"/>
    </row>
    <row r="4" spans="1:17" ht="20.25" customHeight="1" thickBot="1"/>
    <row r="5" spans="1:17" ht="38.25" customHeight="1">
      <c r="A5" s="113" t="s">
        <v>1</v>
      </c>
      <c r="B5" s="261" t="s">
        <v>135</v>
      </c>
      <c r="C5" s="261"/>
      <c r="D5" s="261"/>
      <c r="E5" s="261"/>
      <c r="F5" s="261"/>
      <c r="G5" s="246" t="s">
        <v>25</v>
      </c>
      <c r="H5" s="247"/>
      <c r="I5" s="248"/>
      <c r="J5" s="262" t="s">
        <v>138</v>
      </c>
      <c r="K5" s="262"/>
      <c r="L5" s="262"/>
      <c r="M5" s="262"/>
      <c r="N5" s="262"/>
      <c r="O5" s="263"/>
    </row>
    <row r="6" spans="1:17" ht="38.25" customHeight="1">
      <c r="A6" s="114" t="s">
        <v>2</v>
      </c>
      <c r="B6" s="264" t="s">
        <v>136</v>
      </c>
      <c r="C6" s="264"/>
      <c r="D6" s="264"/>
      <c r="E6" s="264"/>
      <c r="F6" s="264"/>
      <c r="G6" s="219" t="s">
        <v>3</v>
      </c>
      <c r="H6" s="220"/>
      <c r="I6" s="221"/>
      <c r="J6" s="265" t="s">
        <v>138</v>
      </c>
      <c r="K6" s="265"/>
      <c r="L6" s="265"/>
      <c r="M6" s="265"/>
      <c r="N6" s="265"/>
      <c r="O6" s="266"/>
    </row>
    <row r="7" spans="1:17" ht="38.25" customHeight="1">
      <c r="A7" s="114" t="s">
        <v>4</v>
      </c>
      <c r="B7" s="264" t="s">
        <v>134</v>
      </c>
      <c r="C7" s="264"/>
      <c r="D7" s="264"/>
      <c r="E7" s="264"/>
      <c r="F7" s="264"/>
      <c r="G7" s="219" t="s">
        <v>5</v>
      </c>
      <c r="H7" s="220"/>
      <c r="I7" s="221"/>
      <c r="J7" s="265" t="s">
        <v>161</v>
      </c>
      <c r="K7" s="265"/>
      <c r="L7" s="265"/>
      <c r="M7" s="265"/>
      <c r="N7" s="265"/>
      <c r="O7" s="266"/>
    </row>
    <row r="8" spans="1:17" ht="38.25" customHeight="1">
      <c r="A8" s="116" t="s">
        <v>6</v>
      </c>
      <c r="B8" s="267" t="s">
        <v>137</v>
      </c>
      <c r="C8" s="267"/>
      <c r="D8" s="267"/>
      <c r="E8" s="267"/>
      <c r="F8" s="267"/>
      <c r="G8" s="251" t="s">
        <v>96</v>
      </c>
      <c r="H8" s="252"/>
      <c r="I8" s="253"/>
      <c r="J8" s="268" t="s">
        <v>162</v>
      </c>
      <c r="K8" s="268"/>
      <c r="L8" s="268"/>
      <c r="M8" s="268"/>
      <c r="N8" s="268"/>
      <c r="O8" s="269"/>
    </row>
    <row r="9" spans="1:17" ht="38.25" customHeight="1" thickBot="1">
      <c r="A9" s="115" t="s">
        <v>97</v>
      </c>
      <c r="B9" s="224">
        <v>44773</v>
      </c>
      <c r="C9" s="224"/>
      <c r="D9" s="224"/>
      <c r="E9" s="224"/>
      <c r="F9" s="224"/>
      <c r="G9" s="225" t="s">
        <v>90</v>
      </c>
      <c r="H9" s="226"/>
      <c r="I9" s="227"/>
      <c r="J9" s="270" t="s">
        <v>163</v>
      </c>
      <c r="K9" s="270"/>
      <c r="L9" s="270"/>
      <c r="M9" s="270"/>
      <c r="N9" s="270"/>
      <c r="O9" s="271"/>
    </row>
    <row r="10" spans="1:17" ht="13.5" customHeight="1">
      <c r="A10" s="34"/>
      <c r="B10" s="35"/>
      <c r="C10" s="35"/>
      <c r="D10" s="35"/>
      <c r="E10" s="35"/>
      <c r="F10" s="35"/>
      <c r="G10" s="35"/>
      <c r="H10" s="35"/>
      <c r="I10" s="35"/>
      <c r="J10" s="35"/>
      <c r="K10" s="27"/>
      <c r="L10" s="27"/>
      <c r="M10" s="27"/>
      <c r="N10" s="27"/>
      <c r="O10" s="27"/>
    </row>
    <row r="11" spans="1:17" ht="18.600000000000001" thickBot="1"/>
    <row r="12" spans="1:17" s="31" customFormat="1" ht="13.5" customHeight="1">
      <c r="A12" s="241" t="s">
        <v>24</v>
      </c>
      <c r="B12" s="239" t="s">
        <v>22</v>
      </c>
      <c r="C12" s="237" t="s">
        <v>29</v>
      </c>
      <c r="D12" s="237" t="s">
        <v>34</v>
      </c>
      <c r="E12" s="237" t="s">
        <v>7</v>
      </c>
      <c r="F12" s="239" t="s">
        <v>8</v>
      </c>
      <c r="G12" s="254" t="s">
        <v>27</v>
      </c>
      <c r="H12" s="36"/>
      <c r="I12" s="256" t="s">
        <v>113</v>
      </c>
      <c r="J12" s="258" t="s">
        <v>26</v>
      </c>
      <c r="K12" s="260" t="s">
        <v>28</v>
      </c>
      <c r="L12" s="38"/>
      <c r="M12" s="39"/>
      <c r="N12" s="243" t="s">
        <v>45</v>
      </c>
      <c r="O12" s="231" t="s">
        <v>9</v>
      </c>
    </row>
    <row r="13" spans="1:17" s="31" customFormat="1" ht="30.75" customHeight="1" thickBot="1">
      <c r="A13" s="242"/>
      <c r="B13" s="240"/>
      <c r="C13" s="238"/>
      <c r="D13" s="238"/>
      <c r="E13" s="238"/>
      <c r="F13" s="240"/>
      <c r="G13" s="255"/>
      <c r="H13" s="36"/>
      <c r="I13" s="257"/>
      <c r="J13" s="259"/>
      <c r="K13" s="259"/>
      <c r="L13" s="165" t="s">
        <v>43</v>
      </c>
      <c r="M13" s="37" t="s">
        <v>44</v>
      </c>
      <c r="N13" s="244"/>
      <c r="O13" s="232"/>
    </row>
    <row r="14" spans="1:17" s="29" customFormat="1" ht="27.75" customHeight="1">
      <c r="A14" s="40" t="s">
        <v>23</v>
      </c>
      <c r="B14" s="41" t="s">
        <v>139</v>
      </c>
      <c r="C14" s="49" t="s">
        <v>40</v>
      </c>
      <c r="D14" s="108" t="s">
        <v>35</v>
      </c>
      <c r="E14" s="42">
        <v>45</v>
      </c>
      <c r="F14" s="42">
        <v>75000</v>
      </c>
      <c r="G14" s="43">
        <f>$E14*$F14</f>
        <v>3375000</v>
      </c>
      <c r="H14" s="44"/>
      <c r="I14" s="60">
        <f>IFERROR(VLOOKUP(Q14,上限単価!C:D,2,FALSE),"")</f>
        <v>200000</v>
      </c>
      <c r="J14" s="45">
        <f>IF(F14&gt;I14,I14,F14)</f>
        <v>75000</v>
      </c>
      <c r="K14" s="46">
        <f>E14*J14</f>
        <v>3375000</v>
      </c>
      <c r="L14" s="42">
        <v>3375000</v>
      </c>
      <c r="M14" s="46">
        <f>K14-L14</f>
        <v>0</v>
      </c>
      <c r="N14" s="46">
        <f>G14-L14</f>
        <v>0</v>
      </c>
      <c r="O14" s="233"/>
      <c r="Q14" s="29" t="str">
        <f t="shared" ref="Q14" si="0">C14&amp;D14</f>
        <v>普通教室プロジェクタ</v>
      </c>
    </row>
    <row r="15" spans="1:17" s="29" customFormat="1" ht="27.75" customHeight="1">
      <c r="A15" s="47" t="s">
        <v>23</v>
      </c>
      <c r="B15" s="48" t="s">
        <v>139</v>
      </c>
      <c r="C15" s="49" t="s">
        <v>39</v>
      </c>
      <c r="D15" s="49" t="s">
        <v>35</v>
      </c>
      <c r="E15" s="68">
        <v>10</v>
      </c>
      <c r="F15" s="50">
        <v>150000</v>
      </c>
      <c r="G15" s="51">
        <f>$E15*$F15</f>
        <v>1500000</v>
      </c>
      <c r="H15" s="44"/>
      <c r="I15" s="61" t="str">
        <f>IFERROR(VLOOKUP(Q15,上限単価!C:D,2,FALSE),"")</f>
        <v/>
      </c>
      <c r="J15" s="52">
        <f t="shared" ref="J15:J36" si="1">IF(F15&gt;I15,I15,F15)</f>
        <v>150000</v>
      </c>
      <c r="K15" s="52">
        <f t="shared" ref="K15:K36" si="2">E15*J15</f>
        <v>1500000</v>
      </c>
      <c r="L15" s="50">
        <v>1500000</v>
      </c>
      <c r="M15" s="52">
        <f t="shared" ref="M15:M36" si="3">K15-L15</f>
        <v>0</v>
      </c>
      <c r="N15" s="52">
        <f t="shared" ref="N15:N36" si="4">G15-L15</f>
        <v>0</v>
      </c>
      <c r="O15" s="233"/>
      <c r="Q15" s="29" t="str">
        <f t="shared" ref="Q15:Q36" si="5">C15&amp;D15</f>
        <v>特別教室等プロジェクタ</v>
      </c>
    </row>
    <row r="16" spans="1:17" s="29" customFormat="1" ht="27.75" customHeight="1">
      <c r="A16" s="47" t="s">
        <v>23</v>
      </c>
      <c r="B16" s="48" t="s">
        <v>140</v>
      </c>
      <c r="C16" s="49" t="s">
        <v>40</v>
      </c>
      <c r="D16" s="49" t="s">
        <v>41</v>
      </c>
      <c r="E16" s="68">
        <v>45</v>
      </c>
      <c r="F16" s="50">
        <v>30000</v>
      </c>
      <c r="G16" s="51">
        <f t="shared" ref="G16:G34" si="6">$E16*$F16</f>
        <v>1350000</v>
      </c>
      <c r="H16" s="44"/>
      <c r="I16" s="61" t="str">
        <f>IFERROR(VLOOKUP(Q16,上限単価!C:D,2,FALSE),"")</f>
        <v/>
      </c>
      <c r="J16" s="52">
        <f>IF(F16&gt;I16,I16,F16)</f>
        <v>30000</v>
      </c>
      <c r="K16" s="52">
        <f t="shared" si="2"/>
        <v>1350000</v>
      </c>
      <c r="L16" s="50">
        <v>1350000</v>
      </c>
      <c r="M16" s="52">
        <f t="shared" si="3"/>
        <v>0</v>
      </c>
      <c r="N16" s="52">
        <f t="shared" si="4"/>
        <v>0</v>
      </c>
      <c r="O16" s="233"/>
      <c r="Q16" s="29" t="str">
        <f t="shared" si="5"/>
        <v>普通教室その他</v>
      </c>
    </row>
    <row r="17" spans="1:17" s="29" customFormat="1" ht="27.75" customHeight="1">
      <c r="A17" s="47" t="s">
        <v>23</v>
      </c>
      <c r="B17" s="48" t="s">
        <v>140</v>
      </c>
      <c r="C17" s="49" t="s">
        <v>39</v>
      </c>
      <c r="D17" s="49" t="s">
        <v>41</v>
      </c>
      <c r="E17" s="68">
        <v>10</v>
      </c>
      <c r="F17" s="50">
        <v>30000</v>
      </c>
      <c r="G17" s="51">
        <f t="shared" si="6"/>
        <v>300000</v>
      </c>
      <c r="H17" s="44"/>
      <c r="I17" s="61" t="str">
        <f>IFERROR(VLOOKUP(Q17,上限単価!C:D,2,FALSE),"")</f>
        <v/>
      </c>
      <c r="J17" s="52">
        <f t="shared" si="1"/>
        <v>30000</v>
      </c>
      <c r="K17" s="52">
        <f t="shared" si="2"/>
        <v>300000</v>
      </c>
      <c r="L17" s="50">
        <v>300000</v>
      </c>
      <c r="M17" s="52">
        <f t="shared" si="3"/>
        <v>0</v>
      </c>
      <c r="N17" s="52">
        <f t="shared" si="4"/>
        <v>0</v>
      </c>
      <c r="O17" s="233"/>
      <c r="Q17" s="29" t="str">
        <f t="shared" si="5"/>
        <v>特別教室等その他</v>
      </c>
    </row>
    <row r="18" spans="1:17" s="29" customFormat="1" ht="27.75" customHeight="1">
      <c r="A18" s="47" t="s">
        <v>23</v>
      </c>
      <c r="B18" s="48" t="s">
        <v>141</v>
      </c>
      <c r="C18" s="49" t="s">
        <v>40</v>
      </c>
      <c r="D18" s="49" t="s">
        <v>41</v>
      </c>
      <c r="E18" s="68">
        <v>45</v>
      </c>
      <c r="F18" s="50">
        <v>10000</v>
      </c>
      <c r="G18" s="51">
        <f t="shared" si="6"/>
        <v>450000</v>
      </c>
      <c r="H18" s="44"/>
      <c r="I18" s="61" t="str">
        <f>IFERROR(VLOOKUP(Q18,上限単価!C:D,2,FALSE),"")</f>
        <v/>
      </c>
      <c r="J18" s="52">
        <f t="shared" si="1"/>
        <v>10000</v>
      </c>
      <c r="K18" s="52">
        <f t="shared" si="2"/>
        <v>450000</v>
      </c>
      <c r="L18" s="50">
        <v>450000</v>
      </c>
      <c r="M18" s="52">
        <f t="shared" si="3"/>
        <v>0</v>
      </c>
      <c r="N18" s="52">
        <f t="shared" si="4"/>
        <v>0</v>
      </c>
      <c r="O18" s="233"/>
      <c r="Q18" s="29" t="str">
        <f t="shared" si="5"/>
        <v>普通教室その他</v>
      </c>
    </row>
    <row r="19" spans="1:17" s="29" customFormat="1" ht="27.75" customHeight="1">
      <c r="A19" s="47" t="s">
        <v>23</v>
      </c>
      <c r="B19" s="48" t="s">
        <v>141</v>
      </c>
      <c r="C19" s="49" t="s">
        <v>39</v>
      </c>
      <c r="D19" s="49" t="s">
        <v>41</v>
      </c>
      <c r="E19" s="68">
        <v>10</v>
      </c>
      <c r="F19" s="50">
        <v>10000</v>
      </c>
      <c r="G19" s="51">
        <f t="shared" si="6"/>
        <v>100000</v>
      </c>
      <c r="H19" s="44"/>
      <c r="I19" s="61" t="str">
        <f>IFERROR(VLOOKUP(Q19,上限単価!C:D,2,FALSE),"")</f>
        <v/>
      </c>
      <c r="J19" s="52">
        <f t="shared" si="1"/>
        <v>10000</v>
      </c>
      <c r="K19" s="52">
        <f t="shared" si="2"/>
        <v>100000</v>
      </c>
      <c r="L19" s="50">
        <v>100000</v>
      </c>
      <c r="M19" s="52">
        <f t="shared" si="3"/>
        <v>0</v>
      </c>
      <c r="N19" s="52">
        <f t="shared" si="4"/>
        <v>0</v>
      </c>
      <c r="O19" s="233"/>
      <c r="Q19" s="29" t="str">
        <f t="shared" si="5"/>
        <v>特別教室等その他</v>
      </c>
    </row>
    <row r="20" spans="1:17" s="29" customFormat="1" ht="27.75" customHeight="1">
      <c r="A20" s="47" t="s">
        <v>23</v>
      </c>
      <c r="B20" s="48" t="s">
        <v>142</v>
      </c>
      <c r="C20" s="49" t="s">
        <v>40</v>
      </c>
      <c r="D20" s="49" t="s">
        <v>41</v>
      </c>
      <c r="E20" s="68">
        <v>45</v>
      </c>
      <c r="F20" s="50">
        <v>10000</v>
      </c>
      <c r="G20" s="51">
        <f t="shared" si="6"/>
        <v>450000</v>
      </c>
      <c r="H20" s="44"/>
      <c r="I20" s="61" t="str">
        <f>IFERROR(VLOOKUP(Q20,上限単価!C:D,2,FALSE),"")</f>
        <v/>
      </c>
      <c r="J20" s="52">
        <f t="shared" si="1"/>
        <v>10000</v>
      </c>
      <c r="K20" s="52">
        <f t="shared" si="2"/>
        <v>450000</v>
      </c>
      <c r="L20" s="50"/>
      <c r="M20" s="52">
        <f t="shared" si="3"/>
        <v>450000</v>
      </c>
      <c r="N20" s="52">
        <f t="shared" si="4"/>
        <v>450000</v>
      </c>
      <c r="O20" s="233"/>
      <c r="Q20" s="29" t="str">
        <f t="shared" si="5"/>
        <v>普通教室その他</v>
      </c>
    </row>
    <row r="21" spans="1:17" s="29" customFormat="1" ht="27.75" customHeight="1">
      <c r="A21" s="47" t="s">
        <v>23</v>
      </c>
      <c r="B21" s="48" t="s">
        <v>142</v>
      </c>
      <c r="C21" s="49" t="s">
        <v>39</v>
      </c>
      <c r="D21" s="49" t="s">
        <v>41</v>
      </c>
      <c r="E21" s="68">
        <v>10</v>
      </c>
      <c r="F21" s="50">
        <v>10000</v>
      </c>
      <c r="G21" s="51">
        <f t="shared" si="6"/>
        <v>100000</v>
      </c>
      <c r="H21" s="44"/>
      <c r="I21" s="61" t="str">
        <f>IFERROR(VLOOKUP(Q21,上限単価!C:D,2,FALSE),"")</f>
        <v/>
      </c>
      <c r="J21" s="52">
        <f t="shared" si="1"/>
        <v>10000</v>
      </c>
      <c r="K21" s="52">
        <f t="shared" si="2"/>
        <v>100000</v>
      </c>
      <c r="L21" s="50"/>
      <c r="M21" s="52">
        <f t="shared" si="3"/>
        <v>100000</v>
      </c>
      <c r="N21" s="52">
        <f t="shared" si="4"/>
        <v>100000</v>
      </c>
      <c r="O21" s="233"/>
      <c r="Q21" s="29" t="str">
        <f t="shared" si="5"/>
        <v>特別教室等その他</v>
      </c>
    </row>
    <row r="22" spans="1:17" s="29" customFormat="1" ht="27.75" customHeight="1">
      <c r="A22" s="47" t="s">
        <v>23</v>
      </c>
      <c r="B22" s="48" t="s">
        <v>143</v>
      </c>
      <c r="C22" s="49" t="s">
        <v>40</v>
      </c>
      <c r="D22" s="49" t="s">
        <v>41</v>
      </c>
      <c r="E22" s="68">
        <v>10</v>
      </c>
      <c r="F22" s="50">
        <v>10000</v>
      </c>
      <c r="G22" s="51">
        <f t="shared" si="6"/>
        <v>100000</v>
      </c>
      <c r="H22" s="44"/>
      <c r="I22" s="61" t="str">
        <f>IFERROR(VLOOKUP(Q22,上限単価!C:D,2,FALSE),"")</f>
        <v/>
      </c>
      <c r="J22" s="52">
        <f t="shared" si="1"/>
        <v>10000</v>
      </c>
      <c r="K22" s="52">
        <f t="shared" si="2"/>
        <v>100000</v>
      </c>
      <c r="L22" s="50"/>
      <c r="M22" s="52">
        <f t="shared" si="3"/>
        <v>100000</v>
      </c>
      <c r="N22" s="52">
        <f t="shared" si="4"/>
        <v>100000</v>
      </c>
      <c r="O22" s="233"/>
      <c r="Q22" s="29" t="str">
        <f t="shared" si="5"/>
        <v>普通教室その他</v>
      </c>
    </row>
    <row r="23" spans="1:17" s="29" customFormat="1" ht="27.75" customHeight="1">
      <c r="A23" s="47" t="s">
        <v>23</v>
      </c>
      <c r="B23" s="48" t="s">
        <v>144</v>
      </c>
      <c r="C23" s="49" t="s">
        <v>39</v>
      </c>
      <c r="D23" s="49" t="s">
        <v>41</v>
      </c>
      <c r="E23" s="68">
        <v>45</v>
      </c>
      <c r="F23" s="50">
        <v>5000</v>
      </c>
      <c r="G23" s="51">
        <f t="shared" si="6"/>
        <v>225000</v>
      </c>
      <c r="H23" s="44"/>
      <c r="I23" s="61" t="str">
        <f>IFERROR(VLOOKUP(Q23,上限単価!C:D,2,FALSE),"")</f>
        <v/>
      </c>
      <c r="J23" s="52">
        <f t="shared" si="1"/>
        <v>5000</v>
      </c>
      <c r="K23" s="52">
        <f t="shared" si="2"/>
        <v>225000</v>
      </c>
      <c r="L23" s="50">
        <v>225000</v>
      </c>
      <c r="M23" s="52">
        <f t="shared" si="3"/>
        <v>0</v>
      </c>
      <c r="N23" s="52">
        <f t="shared" si="4"/>
        <v>0</v>
      </c>
      <c r="O23" s="233"/>
      <c r="Q23" s="29" t="str">
        <f t="shared" si="5"/>
        <v>特別教室等その他</v>
      </c>
    </row>
    <row r="24" spans="1:17" s="29" customFormat="1" ht="27.75" customHeight="1">
      <c r="A24" s="47" t="s">
        <v>23</v>
      </c>
      <c r="B24" s="48" t="s">
        <v>144</v>
      </c>
      <c r="C24" s="49" t="s">
        <v>40</v>
      </c>
      <c r="D24" s="49" t="s">
        <v>41</v>
      </c>
      <c r="E24" s="68">
        <v>10</v>
      </c>
      <c r="F24" s="50">
        <v>5000</v>
      </c>
      <c r="G24" s="51">
        <f t="shared" si="6"/>
        <v>50000</v>
      </c>
      <c r="H24" s="44"/>
      <c r="I24" s="61" t="str">
        <f>IFERROR(VLOOKUP(Q24,上限単価!C:D,2,FALSE),"")</f>
        <v/>
      </c>
      <c r="J24" s="52">
        <f t="shared" si="1"/>
        <v>5000</v>
      </c>
      <c r="K24" s="52">
        <f t="shared" si="2"/>
        <v>50000</v>
      </c>
      <c r="L24" s="50">
        <v>50000</v>
      </c>
      <c r="M24" s="52">
        <f t="shared" si="3"/>
        <v>0</v>
      </c>
      <c r="N24" s="52">
        <f t="shared" si="4"/>
        <v>0</v>
      </c>
      <c r="O24" s="233"/>
      <c r="Q24" s="29" t="str">
        <f t="shared" si="5"/>
        <v>普通教室その他</v>
      </c>
    </row>
    <row r="25" spans="1:17" s="29" customFormat="1" ht="27.75" customHeight="1">
      <c r="A25" s="47" t="s">
        <v>23</v>
      </c>
      <c r="B25" s="48" t="s">
        <v>145</v>
      </c>
      <c r="C25" s="49" t="s">
        <v>40</v>
      </c>
      <c r="D25" s="49" t="s">
        <v>41</v>
      </c>
      <c r="E25" s="68">
        <v>10</v>
      </c>
      <c r="F25" s="50">
        <v>20000</v>
      </c>
      <c r="G25" s="51">
        <f t="shared" si="6"/>
        <v>200000</v>
      </c>
      <c r="H25" s="44"/>
      <c r="I25" s="61" t="str">
        <f>IFERROR(VLOOKUP(Q25,上限単価!C:D,2,FALSE),"")</f>
        <v/>
      </c>
      <c r="J25" s="52">
        <f t="shared" si="1"/>
        <v>20000</v>
      </c>
      <c r="K25" s="52">
        <f t="shared" si="2"/>
        <v>200000</v>
      </c>
      <c r="L25" s="50"/>
      <c r="M25" s="52">
        <f t="shared" si="3"/>
        <v>200000</v>
      </c>
      <c r="N25" s="52">
        <f t="shared" si="4"/>
        <v>200000</v>
      </c>
      <c r="O25" s="233"/>
      <c r="Q25" s="29" t="str">
        <f t="shared" si="5"/>
        <v>普通教室その他</v>
      </c>
    </row>
    <row r="26" spans="1:17" s="29" customFormat="1" ht="27.75" customHeight="1">
      <c r="A26" s="47" t="s">
        <v>146</v>
      </c>
      <c r="B26" s="48" t="s">
        <v>147</v>
      </c>
      <c r="C26" s="49" t="s">
        <v>40</v>
      </c>
      <c r="D26" s="49" t="s">
        <v>41</v>
      </c>
      <c r="E26" s="68">
        <v>45</v>
      </c>
      <c r="F26" s="50">
        <v>20000</v>
      </c>
      <c r="G26" s="51">
        <f t="shared" si="6"/>
        <v>900000</v>
      </c>
      <c r="H26" s="44"/>
      <c r="I26" s="61" t="str">
        <f>IFERROR(VLOOKUP(Q26,上限単価!C:D,2,FALSE),"")</f>
        <v/>
      </c>
      <c r="J26" s="52">
        <f t="shared" si="1"/>
        <v>20000</v>
      </c>
      <c r="K26" s="52">
        <f t="shared" si="2"/>
        <v>900000</v>
      </c>
      <c r="L26" s="50">
        <v>900000</v>
      </c>
      <c r="M26" s="52">
        <f t="shared" si="3"/>
        <v>0</v>
      </c>
      <c r="N26" s="52">
        <f t="shared" si="4"/>
        <v>0</v>
      </c>
      <c r="O26" s="233"/>
      <c r="Q26" s="29" t="str">
        <f t="shared" si="5"/>
        <v>普通教室その他</v>
      </c>
    </row>
    <row r="27" spans="1:17" s="29" customFormat="1" ht="27.75" customHeight="1">
      <c r="A27" s="47" t="s">
        <v>146</v>
      </c>
      <c r="B27" s="48" t="s">
        <v>147</v>
      </c>
      <c r="C27" s="49" t="s">
        <v>39</v>
      </c>
      <c r="D27" s="49" t="s">
        <v>41</v>
      </c>
      <c r="E27" s="68">
        <v>10</v>
      </c>
      <c r="F27" s="50">
        <v>20000</v>
      </c>
      <c r="G27" s="51">
        <f t="shared" si="6"/>
        <v>200000</v>
      </c>
      <c r="H27" s="44"/>
      <c r="I27" s="61" t="str">
        <f>IFERROR(VLOOKUP(Q27,上限単価!C:D,2,FALSE),"")</f>
        <v/>
      </c>
      <c r="J27" s="52">
        <f t="shared" si="1"/>
        <v>20000</v>
      </c>
      <c r="K27" s="52">
        <f t="shared" si="2"/>
        <v>200000</v>
      </c>
      <c r="L27" s="50">
        <v>200000</v>
      </c>
      <c r="M27" s="52">
        <f t="shared" si="3"/>
        <v>0</v>
      </c>
      <c r="N27" s="52">
        <f t="shared" si="4"/>
        <v>0</v>
      </c>
      <c r="O27" s="233"/>
      <c r="Q27" s="29" t="str">
        <f t="shared" si="5"/>
        <v>特別教室等その他</v>
      </c>
    </row>
    <row r="28" spans="1:17" s="29" customFormat="1" ht="27.75" customHeight="1">
      <c r="A28" s="63" t="s">
        <v>38</v>
      </c>
      <c r="B28" s="64" t="s">
        <v>37</v>
      </c>
      <c r="C28" s="49" t="s">
        <v>46</v>
      </c>
      <c r="D28" s="49" t="s">
        <v>41</v>
      </c>
      <c r="E28" s="68">
        <v>1</v>
      </c>
      <c r="F28" s="50">
        <v>930000</v>
      </c>
      <c r="G28" s="51">
        <f t="shared" si="6"/>
        <v>930000</v>
      </c>
      <c r="H28" s="44"/>
      <c r="I28" s="61" t="str">
        <f>IFERROR(VLOOKUP(Q28,上限単価!C:D,2,FALSE),"")</f>
        <v/>
      </c>
      <c r="J28" s="52">
        <f t="shared" si="1"/>
        <v>930000</v>
      </c>
      <c r="K28" s="52">
        <f t="shared" si="2"/>
        <v>930000</v>
      </c>
      <c r="L28" s="74">
        <v>845000</v>
      </c>
      <c r="M28" s="52">
        <f t="shared" si="3"/>
        <v>85000</v>
      </c>
      <c r="N28" s="52">
        <f t="shared" si="4"/>
        <v>85000</v>
      </c>
      <c r="O28" s="233"/>
      <c r="Q28" s="29" t="str">
        <f t="shared" si="5"/>
        <v>　その他</v>
      </c>
    </row>
    <row r="29" spans="1:17" s="29" customFormat="1" ht="27.75" customHeight="1">
      <c r="A29" s="47"/>
      <c r="B29" s="48"/>
      <c r="C29" s="49"/>
      <c r="D29" s="49" t="s">
        <v>46</v>
      </c>
      <c r="E29" s="68"/>
      <c r="F29" s="50"/>
      <c r="G29" s="51">
        <f t="shared" si="6"/>
        <v>0</v>
      </c>
      <c r="H29" s="44"/>
      <c r="I29" s="61" t="str">
        <f>IFERROR(VLOOKUP(Q29,上限単価!C:D,2,FALSE),"")</f>
        <v/>
      </c>
      <c r="J29" s="52">
        <f t="shared" si="1"/>
        <v>0</v>
      </c>
      <c r="K29" s="52">
        <f t="shared" si="2"/>
        <v>0</v>
      </c>
      <c r="L29" s="50"/>
      <c r="M29" s="52">
        <f t="shared" si="3"/>
        <v>0</v>
      </c>
      <c r="N29" s="52">
        <f t="shared" si="4"/>
        <v>0</v>
      </c>
      <c r="O29" s="233"/>
      <c r="Q29" s="29" t="str">
        <f t="shared" si="5"/>
        <v>　</v>
      </c>
    </row>
    <row r="30" spans="1:17" s="29" customFormat="1" ht="27.75" customHeight="1">
      <c r="A30" s="47"/>
      <c r="B30" s="48"/>
      <c r="C30" s="49"/>
      <c r="D30" s="49" t="s">
        <v>46</v>
      </c>
      <c r="E30" s="68"/>
      <c r="F30" s="50"/>
      <c r="G30" s="51">
        <f t="shared" si="6"/>
        <v>0</v>
      </c>
      <c r="H30" s="44"/>
      <c r="I30" s="61" t="str">
        <f>IFERROR(VLOOKUP(Q30,上限単価!C:D,2,FALSE),"")</f>
        <v/>
      </c>
      <c r="J30" s="52">
        <f t="shared" si="1"/>
        <v>0</v>
      </c>
      <c r="K30" s="52">
        <f t="shared" si="2"/>
        <v>0</v>
      </c>
      <c r="L30" s="50"/>
      <c r="M30" s="52">
        <f t="shared" si="3"/>
        <v>0</v>
      </c>
      <c r="N30" s="52">
        <f t="shared" si="4"/>
        <v>0</v>
      </c>
      <c r="O30" s="233"/>
      <c r="Q30" s="29" t="str">
        <f t="shared" si="5"/>
        <v>　</v>
      </c>
    </row>
    <row r="31" spans="1:17" s="29" customFormat="1" ht="27.75" customHeight="1">
      <c r="A31" s="47"/>
      <c r="B31" s="48"/>
      <c r="C31" s="49"/>
      <c r="D31" s="49" t="s">
        <v>46</v>
      </c>
      <c r="E31" s="68"/>
      <c r="F31" s="50"/>
      <c r="G31" s="51">
        <f t="shared" si="6"/>
        <v>0</v>
      </c>
      <c r="H31" s="44"/>
      <c r="I31" s="61" t="str">
        <f>IFERROR(VLOOKUP(Q31,上限単価!C:D,2,FALSE),"")</f>
        <v/>
      </c>
      <c r="J31" s="52">
        <f t="shared" si="1"/>
        <v>0</v>
      </c>
      <c r="K31" s="52">
        <f t="shared" si="2"/>
        <v>0</v>
      </c>
      <c r="L31" s="50"/>
      <c r="M31" s="52">
        <f t="shared" si="3"/>
        <v>0</v>
      </c>
      <c r="N31" s="52">
        <f t="shared" si="4"/>
        <v>0</v>
      </c>
      <c r="O31" s="233"/>
      <c r="Q31" s="29" t="str">
        <f t="shared" si="5"/>
        <v>　</v>
      </c>
    </row>
    <row r="32" spans="1:17" s="29" customFormat="1" ht="27.75" customHeight="1">
      <c r="A32" s="47"/>
      <c r="B32" s="48"/>
      <c r="C32" s="49"/>
      <c r="D32" s="49" t="s">
        <v>46</v>
      </c>
      <c r="E32" s="68"/>
      <c r="F32" s="50"/>
      <c r="G32" s="51">
        <f t="shared" si="6"/>
        <v>0</v>
      </c>
      <c r="H32" s="44"/>
      <c r="I32" s="61" t="str">
        <f>IFERROR(VLOOKUP(Q32,上限単価!C:D,2,FALSE),"")</f>
        <v/>
      </c>
      <c r="J32" s="52">
        <f t="shared" si="1"/>
        <v>0</v>
      </c>
      <c r="K32" s="52">
        <f t="shared" si="2"/>
        <v>0</v>
      </c>
      <c r="L32" s="50"/>
      <c r="M32" s="52">
        <f t="shared" si="3"/>
        <v>0</v>
      </c>
      <c r="N32" s="52">
        <f t="shared" si="4"/>
        <v>0</v>
      </c>
      <c r="O32" s="233"/>
      <c r="Q32" s="29" t="str">
        <f t="shared" si="5"/>
        <v>　</v>
      </c>
    </row>
    <row r="33" spans="1:20" s="29" customFormat="1" ht="27.75" customHeight="1">
      <c r="A33" s="47"/>
      <c r="B33" s="48"/>
      <c r="C33" s="49"/>
      <c r="D33" s="49" t="s">
        <v>46</v>
      </c>
      <c r="E33" s="68"/>
      <c r="F33" s="50"/>
      <c r="G33" s="51">
        <f t="shared" si="6"/>
        <v>0</v>
      </c>
      <c r="H33" s="44"/>
      <c r="I33" s="61" t="str">
        <f>IFERROR(VLOOKUP(Q33,上限単価!C:D,2,FALSE),"")</f>
        <v/>
      </c>
      <c r="J33" s="52">
        <f t="shared" si="1"/>
        <v>0</v>
      </c>
      <c r="K33" s="52">
        <f t="shared" si="2"/>
        <v>0</v>
      </c>
      <c r="L33" s="50"/>
      <c r="M33" s="52">
        <f t="shared" si="3"/>
        <v>0</v>
      </c>
      <c r="N33" s="52">
        <f t="shared" si="4"/>
        <v>0</v>
      </c>
      <c r="O33" s="233"/>
      <c r="Q33" s="29" t="str">
        <f>C33&amp;D33</f>
        <v>　</v>
      </c>
    </row>
    <row r="34" spans="1:20" s="29" customFormat="1" ht="27.75" customHeight="1">
      <c r="A34" s="47"/>
      <c r="B34" s="48"/>
      <c r="C34" s="49"/>
      <c r="D34" s="49" t="s">
        <v>46</v>
      </c>
      <c r="E34" s="68"/>
      <c r="F34" s="50"/>
      <c r="G34" s="51">
        <f t="shared" si="6"/>
        <v>0</v>
      </c>
      <c r="H34" s="44"/>
      <c r="I34" s="61" t="str">
        <f>IFERROR(VLOOKUP(Q34,上限単価!C:D,2,FALSE),"")</f>
        <v/>
      </c>
      <c r="J34" s="52">
        <f t="shared" si="1"/>
        <v>0</v>
      </c>
      <c r="K34" s="52">
        <f t="shared" si="2"/>
        <v>0</v>
      </c>
      <c r="L34" s="50"/>
      <c r="M34" s="52">
        <f t="shared" si="3"/>
        <v>0</v>
      </c>
      <c r="N34" s="52">
        <f t="shared" si="4"/>
        <v>0</v>
      </c>
      <c r="O34" s="233"/>
      <c r="Q34" s="29" t="str">
        <f t="shared" si="5"/>
        <v>　</v>
      </c>
    </row>
    <row r="35" spans="1:20" s="29" customFormat="1" ht="27.75" customHeight="1">
      <c r="A35" s="47"/>
      <c r="B35" s="48"/>
      <c r="C35" s="49"/>
      <c r="D35" s="49" t="s">
        <v>46</v>
      </c>
      <c r="E35" s="68"/>
      <c r="F35" s="50"/>
      <c r="G35" s="51">
        <f>$E35*$F35</f>
        <v>0</v>
      </c>
      <c r="H35" s="44"/>
      <c r="I35" s="61" t="str">
        <f>IFERROR(VLOOKUP(Q35,上限単価!C:D,2,FALSE),"")</f>
        <v/>
      </c>
      <c r="J35" s="52">
        <f t="shared" si="1"/>
        <v>0</v>
      </c>
      <c r="K35" s="52">
        <f t="shared" si="2"/>
        <v>0</v>
      </c>
      <c r="L35" s="50"/>
      <c r="M35" s="52">
        <f t="shared" si="3"/>
        <v>0</v>
      </c>
      <c r="N35" s="52">
        <f t="shared" si="4"/>
        <v>0</v>
      </c>
      <c r="O35" s="233"/>
      <c r="Q35" s="29" t="str">
        <f t="shared" si="5"/>
        <v>　</v>
      </c>
    </row>
    <row r="36" spans="1:20" s="29" customFormat="1" ht="27.75" customHeight="1" thickBot="1">
      <c r="A36" s="53"/>
      <c r="B36" s="54"/>
      <c r="C36" s="67"/>
      <c r="D36" s="67" t="s">
        <v>46</v>
      </c>
      <c r="E36" s="55"/>
      <c r="F36" s="55"/>
      <c r="G36" s="56">
        <f>$E36*$F36</f>
        <v>0</v>
      </c>
      <c r="H36" s="44"/>
      <c r="I36" s="62" t="str">
        <f>IFERROR(VLOOKUP(Q36,上限単価!C:D,2,FALSE),"")</f>
        <v/>
      </c>
      <c r="J36" s="57">
        <f t="shared" si="1"/>
        <v>0</v>
      </c>
      <c r="K36" s="57">
        <f t="shared" si="2"/>
        <v>0</v>
      </c>
      <c r="L36" s="55"/>
      <c r="M36" s="57">
        <f t="shared" si="3"/>
        <v>0</v>
      </c>
      <c r="N36" s="70">
        <f t="shared" si="4"/>
        <v>0</v>
      </c>
      <c r="O36" s="234"/>
      <c r="Q36" s="29" t="str">
        <f t="shared" si="5"/>
        <v>　</v>
      </c>
    </row>
    <row r="37" spans="1:20" ht="27.75" customHeight="1" thickBot="1">
      <c r="A37" s="235" t="s">
        <v>10</v>
      </c>
      <c r="B37" s="236"/>
      <c r="C37" s="236"/>
      <c r="D37" s="236"/>
      <c r="E37" s="236"/>
      <c r="F37" s="236"/>
      <c r="G37" s="58">
        <f>SUM(G14:G36)</f>
        <v>10230000</v>
      </c>
      <c r="H37" s="59"/>
      <c r="I37" s="65"/>
      <c r="J37" s="66"/>
      <c r="K37" s="69">
        <f>SUM(K14:K36)</f>
        <v>10230000</v>
      </c>
      <c r="L37" s="72">
        <f>SUM(L14:L36)</f>
        <v>9295000</v>
      </c>
      <c r="M37" s="71">
        <f>SUM(M14:M36)</f>
        <v>935000</v>
      </c>
      <c r="N37" s="69">
        <f>SUM(N14:N36)</f>
        <v>935000</v>
      </c>
      <c r="O37" s="72">
        <f>IF(L37&gt;40000000,20000,ROUNDDOWN(L37/2/1000,0))</f>
        <v>4647</v>
      </c>
      <c r="Q37" s="217"/>
      <c r="R37" s="217"/>
      <c r="S37" s="217"/>
      <c r="T37" s="217"/>
    </row>
    <row r="40" spans="1:20" s="32" customFormat="1" ht="18" customHeight="1">
      <c r="A40" s="32" t="s">
        <v>175</v>
      </c>
    </row>
    <row r="41" spans="1:20" s="32" customFormat="1" ht="18" customHeight="1">
      <c r="A41" s="32" t="s">
        <v>176</v>
      </c>
    </row>
    <row r="42" spans="1:20" s="32" customFormat="1" ht="18" customHeight="1">
      <c r="A42" s="32" t="s">
        <v>177</v>
      </c>
    </row>
    <row r="43" spans="1:20" s="32" customFormat="1" ht="18" customHeight="1">
      <c r="A43" s="32" t="s">
        <v>178</v>
      </c>
    </row>
    <row r="44" spans="1:20" ht="18" customHeight="1">
      <c r="A44" s="32" t="s">
        <v>179</v>
      </c>
      <c r="B44" s="26"/>
      <c r="C44" s="33"/>
      <c r="D44" s="33"/>
      <c r="E44" s="33"/>
      <c r="F44" s="33"/>
      <c r="G44" s="33"/>
      <c r="H44" s="33"/>
      <c r="I44" s="33"/>
      <c r="J44" s="33"/>
      <c r="K44" s="33"/>
      <c r="L44" s="33"/>
      <c r="M44" s="33"/>
      <c r="N44" s="33"/>
      <c r="O44" s="33"/>
    </row>
    <row r="45" spans="1:20" ht="18" customHeight="1">
      <c r="A45" s="26" t="s">
        <v>180</v>
      </c>
    </row>
    <row r="46" spans="1:20" ht="18" customHeight="1">
      <c r="A46" s="26" t="s">
        <v>181</v>
      </c>
    </row>
    <row r="47" spans="1:20" ht="18" customHeight="1">
      <c r="A47" s="26"/>
    </row>
    <row r="48" spans="1:20" ht="18" customHeight="1">
      <c r="A48" s="26"/>
    </row>
    <row r="53" spans="2:2">
      <c r="B53"/>
    </row>
    <row r="54" spans="2:2">
      <c r="B54"/>
    </row>
    <row r="55" spans="2:2">
      <c r="B55"/>
    </row>
    <row r="56" spans="2:2">
      <c r="B56"/>
    </row>
    <row r="57" spans="2:2">
      <c r="B57"/>
    </row>
    <row r="58" spans="2:2">
      <c r="B58"/>
    </row>
    <row r="59" spans="2:2">
      <c r="B59"/>
    </row>
    <row r="60" spans="2:2">
      <c r="B60"/>
    </row>
  </sheetData>
  <mergeCells count="31">
    <mergeCell ref="A37:F37"/>
    <mergeCell ref="Q37:T37"/>
    <mergeCell ref="I12:I13"/>
    <mergeCell ref="J12:J13"/>
    <mergeCell ref="K12:K13"/>
    <mergeCell ref="N12:N13"/>
    <mergeCell ref="O12:O13"/>
    <mergeCell ref="O14:O36"/>
    <mergeCell ref="B9:F9"/>
    <mergeCell ref="G9:I9"/>
    <mergeCell ref="J9:O9"/>
    <mergeCell ref="A12:A13"/>
    <mergeCell ref="B12:B13"/>
    <mergeCell ref="C12:C13"/>
    <mergeCell ref="D12:D13"/>
    <mergeCell ref="E12:E13"/>
    <mergeCell ref="F12:F13"/>
    <mergeCell ref="G12:G13"/>
    <mergeCell ref="B7:F7"/>
    <mergeCell ref="G7:I7"/>
    <mergeCell ref="J7:O7"/>
    <mergeCell ref="B8:F8"/>
    <mergeCell ref="G8:I8"/>
    <mergeCell ref="J8:O8"/>
    <mergeCell ref="A3:O3"/>
    <mergeCell ref="B5:F5"/>
    <mergeCell ref="G5:I5"/>
    <mergeCell ref="J5:O5"/>
    <mergeCell ref="B6:F6"/>
    <mergeCell ref="G6:I6"/>
    <mergeCell ref="J6:O6"/>
  </mergeCells>
  <phoneticPr fontId="4"/>
  <dataValidations count="2">
    <dataValidation type="list" allowBlank="1" showInputMessage="1" showErrorMessage="1" sqref="C14:C36" xr:uid="{3235A543-F04B-483B-8527-022B191A6ECE}">
      <formula1>"普通教室,特別教室等"</formula1>
    </dataValidation>
    <dataValidation type="list" allowBlank="1" showInputMessage="1" showErrorMessage="1" sqref="D14:D36" xr:uid="{D1C569E3-A368-4EC0-9BCA-7C8C494F2CC1}">
      <formula1>"その他,一体型電子黒板,プロジェクタ,書画カメラ,授業環境の整備"</formula1>
    </dataValidation>
  </dataValidations>
  <printOptions horizontalCentered="1"/>
  <pageMargins left="0.47244094488188981" right="0.47244094488188981" top="0.59055118110236227" bottom="0.39370078740157483" header="0.51181102362204722" footer="0.51181102362204722"/>
  <pageSetup paperSize="9" scale="48" orientation="portrait" cellComments="asDisplayed" r:id="rId1"/>
  <headerFooter alignWithMargins="0"/>
  <colBreaks count="1" manualBreakCount="1">
    <brk id="15"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61C31-ACD6-4696-AE1B-1A012FDD8BF1}">
  <sheetPr>
    <tabColor rgb="FFFFFF00"/>
    <pageSetUpPr fitToPage="1"/>
  </sheetPr>
  <dimension ref="A1:K51"/>
  <sheetViews>
    <sheetView view="pageBreakPreview" zoomScale="70" zoomScaleNormal="80" zoomScaleSheetLayoutView="70" workbookViewId="0">
      <selection activeCell="A3" sqref="A3:H3"/>
    </sheetView>
  </sheetViews>
  <sheetFormatPr defaultRowHeight="13.2"/>
  <cols>
    <col min="1" max="8" width="11.3984375" style="1" customWidth="1"/>
    <col min="9" max="256" width="8.8984375" style="1" customWidth="1"/>
    <col min="257" max="264" width="11.796875" style="1" customWidth="1"/>
    <col min="265" max="512" width="8.8984375" style="1" customWidth="1"/>
    <col min="513" max="520" width="11.796875" style="1" customWidth="1"/>
    <col min="521" max="768" width="8.8984375" style="1" customWidth="1"/>
    <col min="769" max="776" width="11.796875" style="1" customWidth="1"/>
    <col min="777" max="1024" width="8.8984375" style="1" customWidth="1"/>
    <col min="1025" max="1032" width="11.796875" style="1" customWidth="1"/>
    <col min="1033" max="1280" width="8.8984375" style="1" customWidth="1"/>
    <col min="1281" max="1288" width="11.796875" style="1" customWidth="1"/>
    <col min="1289" max="1536" width="8.8984375" style="1" customWidth="1"/>
    <col min="1537" max="1544" width="11.796875" style="1" customWidth="1"/>
    <col min="1545" max="1792" width="8.8984375" style="1" customWidth="1"/>
    <col min="1793" max="1800" width="11.796875" style="1" customWidth="1"/>
    <col min="1801" max="2048" width="8.8984375" style="1" customWidth="1"/>
    <col min="2049" max="2056" width="11.796875" style="1" customWidth="1"/>
    <col min="2057" max="2304" width="8.8984375" style="1" customWidth="1"/>
    <col min="2305" max="2312" width="11.796875" style="1" customWidth="1"/>
    <col min="2313" max="2560" width="8.8984375" style="1" customWidth="1"/>
    <col min="2561" max="2568" width="11.796875" style="1" customWidth="1"/>
    <col min="2569" max="2816" width="8.8984375" style="1" customWidth="1"/>
    <col min="2817" max="2824" width="11.796875" style="1" customWidth="1"/>
    <col min="2825" max="3072" width="8.8984375" style="1" customWidth="1"/>
    <col min="3073" max="3080" width="11.796875" style="1" customWidth="1"/>
    <col min="3081" max="3328" width="8.8984375" style="1" customWidth="1"/>
    <col min="3329" max="3336" width="11.796875" style="1" customWidth="1"/>
    <col min="3337" max="3584" width="8.8984375" style="1" customWidth="1"/>
    <col min="3585" max="3592" width="11.796875" style="1" customWidth="1"/>
    <col min="3593" max="3840" width="8.8984375" style="1" customWidth="1"/>
    <col min="3841" max="3848" width="11.796875" style="1" customWidth="1"/>
    <col min="3849" max="4096" width="8.8984375" style="1" customWidth="1"/>
    <col min="4097" max="4104" width="11.796875" style="1" customWidth="1"/>
    <col min="4105" max="4352" width="8.8984375" style="1" customWidth="1"/>
    <col min="4353" max="4360" width="11.796875" style="1" customWidth="1"/>
    <col min="4361" max="4608" width="8.8984375" style="1" customWidth="1"/>
    <col min="4609" max="4616" width="11.796875" style="1" customWidth="1"/>
    <col min="4617" max="4864" width="8.8984375" style="1" customWidth="1"/>
    <col min="4865" max="4872" width="11.796875" style="1" customWidth="1"/>
    <col min="4873" max="5120" width="8.8984375" style="1" customWidth="1"/>
    <col min="5121" max="5128" width="11.796875" style="1" customWidth="1"/>
    <col min="5129" max="5376" width="8.8984375" style="1" customWidth="1"/>
    <col min="5377" max="5384" width="11.796875" style="1" customWidth="1"/>
    <col min="5385" max="5632" width="8.8984375" style="1" customWidth="1"/>
    <col min="5633" max="5640" width="11.796875" style="1" customWidth="1"/>
    <col min="5641" max="5888" width="8.8984375" style="1" customWidth="1"/>
    <col min="5889" max="5896" width="11.796875" style="1" customWidth="1"/>
    <col min="5897" max="6144" width="8.8984375" style="1" customWidth="1"/>
    <col min="6145" max="6152" width="11.796875" style="1" customWidth="1"/>
    <col min="6153" max="6400" width="8.8984375" style="1" customWidth="1"/>
    <col min="6401" max="6408" width="11.796875" style="1" customWidth="1"/>
    <col min="6409" max="6656" width="8.8984375" style="1" customWidth="1"/>
    <col min="6657" max="6664" width="11.796875" style="1" customWidth="1"/>
    <col min="6665" max="6912" width="8.8984375" style="1" customWidth="1"/>
    <col min="6913" max="6920" width="11.796875" style="1" customWidth="1"/>
    <col min="6921" max="7168" width="8.8984375" style="1" customWidth="1"/>
    <col min="7169" max="7176" width="11.796875" style="1" customWidth="1"/>
    <col min="7177" max="7424" width="8.8984375" style="1" customWidth="1"/>
    <col min="7425" max="7432" width="11.796875" style="1" customWidth="1"/>
    <col min="7433" max="7680" width="8.8984375" style="1" customWidth="1"/>
    <col min="7681" max="7688" width="11.796875" style="1" customWidth="1"/>
    <col min="7689" max="7936" width="8.8984375" style="1" customWidth="1"/>
    <col min="7937" max="7944" width="11.796875" style="1" customWidth="1"/>
    <col min="7945" max="8192" width="8.8984375" style="1" customWidth="1"/>
    <col min="8193" max="8200" width="11.796875" style="1" customWidth="1"/>
    <col min="8201" max="8448" width="8.8984375" style="1" customWidth="1"/>
    <col min="8449" max="8456" width="11.796875" style="1" customWidth="1"/>
    <col min="8457" max="8704" width="8.8984375" style="1" customWidth="1"/>
    <col min="8705" max="8712" width="11.796875" style="1" customWidth="1"/>
    <col min="8713" max="8960" width="8.8984375" style="1" customWidth="1"/>
    <col min="8961" max="8968" width="11.796875" style="1" customWidth="1"/>
    <col min="8969" max="9216" width="8.8984375" style="1" customWidth="1"/>
    <col min="9217" max="9224" width="11.796875" style="1" customWidth="1"/>
    <col min="9225" max="9472" width="8.8984375" style="1" customWidth="1"/>
    <col min="9473" max="9480" width="11.796875" style="1" customWidth="1"/>
    <col min="9481" max="9728" width="8.8984375" style="1" customWidth="1"/>
    <col min="9729" max="9736" width="11.796875" style="1" customWidth="1"/>
    <col min="9737" max="9984" width="8.8984375" style="1" customWidth="1"/>
    <col min="9985" max="9992" width="11.796875" style="1" customWidth="1"/>
    <col min="9993" max="10240" width="8.8984375" style="1" customWidth="1"/>
    <col min="10241" max="10248" width="11.796875" style="1" customWidth="1"/>
    <col min="10249" max="10496" width="8.8984375" style="1" customWidth="1"/>
    <col min="10497" max="10504" width="11.796875" style="1" customWidth="1"/>
    <col min="10505" max="10752" width="8.8984375" style="1" customWidth="1"/>
    <col min="10753" max="10760" width="11.796875" style="1" customWidth="1"/>
    <col min="10761" max="11008" width="8.8984375" style="1" customWidth="1"/>
    <col min="11009" max="11016" width="11.796875" style="1" customWidth="1"/>
    <col min="11017" max="11264" width="8.8984375" style="1" customWidth="1"/>
    <col min="11265" max="11272" width="11.796875" style="1" customWidth="1"/>
    <col min="11273" max="11520" width="8.8984375" style="1" customWidth="1"/>
    <col min="11521" max="11528" width="11.796875" style="1" customWidth="1"/>
    <col min="11529" max="11776" width="8.8984375" style="1" customWidth="1"/>
    <col min="11777" max="11784" width="11.796875" style="1" customWidth="1"/>
    <col min="11785" max="12032" width="8.8984375" style="1" customWidth="1"/>
    <col min="12033" max="12040" width="11.796875" style="1" customWidth="1"/>
    <col min="12041" max="12288" width="8.8984375" style="1" customWidth="1"/>
    <col min="12289" max="12296" width="11.796875" style="1" customWidth="1"/>
    <col min="12297" max="12544" width="8.8984375" style="1" customWidth="1"/>
    <col min="12545" max="12552" width="11.796875" style="1" customWidth="1"/>
    <col min="12553" max="12800" width="8.8984375" style="1" customWidth="1"/>
    <col min="12801" max="12808" width="11.796875" style="1" customWidth="1"/>
    <col min="12809" max="13056" width="8.8984375" style="1" customWidth="1"/>
    <col min="13057" max="13064" width="11.796875" style="1" customWidth="1"/>
    <col min="13065" max="13312" width="8.8984375" style="1" customWidth="1"/>
    <col min="13313" max="13320" width="11.796875" style="1" customWidth="1"/>
    <col min="13321" max="13568" width="8.8984375" style="1" customWidth="1"/>
    <col min="13569" max="13576" width="11.796875" style="1" customWidth="1"/>
    <col min="13577" max="13824" width="8.8984375" style="1" customWidth="1"/>
    <col min="13825" max="13832" width="11.796875" style="1" customWidth="1"/>
    <col min="13833" max="14080" width="8.8984375" style="1" customWidth="1"/>
    <col min="14081" max="14088" width="11.796875" style="1" customWidth="1"/>
    <col min="14089" max="14336" width="8.8984375" style="1" customWidth="1"/>
    <col min="14337" max="14344" width="11.796875" style="1" customWidth="1"/>
    <col min="14345" max="14592" width="8.8984375" style="1" customWidth="1"/>
    <col min="14593" max="14600" width="11.796875" style="1" customWidth="1"/>
    <col min="14601" max="14848" width="8.8984375" style="1" customWidth="1"/>
    <col min="14849" max="14856" width="11.796875" style="1" customWidth="1"/>
    <col min="14857" max="15104" width="8.8984375" style="1" customWidth="1"/>
    <col min="15105" max="15112" width="11.796875" style="1" customWidth="1"/>
    <col min="15113" max="15360" width="8.8984375" style="1" customWidth="1"/>
    <col min="15361" max="15368" width="11.796875" style="1" customWidth="1"/>
    <col min="15369" max="15616" width="8.8984375" style="1" customWidth="1"/>
    <col min="15617" max="15624" width="11.796875" style="1" customWidth="1"/>
    <col min="15625" max="15872" width="8.8984375" style="1" customWidth="1"/>
    <col min="15873" max="15880" width="11.796875" style="1" customWidth="1"/>
    <col min="15881" max="16128" width="8.8984375" style="1" customWidth="1"/>
    <col min="16129" max="16136" width="11.796875" style="1" customWidth="1"/>
    <col min="16137" max="16137" width="8.8984375" style="1" customWidth="1"/>
    <col min="16138" max="16384" width="8.796875" style="1"/>
  </cols>
  <sheetData>
    <row r="1" spans="1:11">
      <c r="H1" s="2" t="s">
        <v>204</v>
      </c>
    </row>
    <row r="3" spans="1:11" ht="15.6">
      <c r="A3" s="281" t="s">
        <v>202</v>
      </c>
      <c r="B3" s="281"/>
      <c r="C3" s="281"/>
      <c r="D3" s="281"/>
      <c r="E3" s="281"/>
      <c r="F3" s="281"/>
      <c r="G3" s="281"/>
      <c r="H3" s="281"/>
    </row>
    <row r="5" spans="1:11">
      <c r="F5" s="22" t="s">
        <v>49</v>
      </c>
      <c r="G5" s="282">
        <f>'様式１-２'!B6</f>
        <v>0</v>
      </c>
      <c r="H5" s="283"/>
      <c r="K5" s="112"/>
    </row>
    <row r="6" spans="1:11" ht="13.5" customHeight="1"/>
    <row r="7" spans="1:11" ht="22.5" customHeight="1">
      <c r="A7" s="284" t="s">
        <v>11</v>
      </c>
      <c r="B7" s="285"/>
      <c r="C7" s="285"/>
      <c r="D7" s="285"/>
      <c r="E7" s="285"/>
      <c r="F7" s="285"/>
      <c r="G7" s="285"/>
      <c r="H7" s="286"/>
    </row>
    <row r="8" spans="1:11" ht="79.5" customHeight="1">
      <c r="A8" s="272" t="s">
        <v>203</v>
      </c>
      <c r="B8" s="273"/>
      <c r="C8" s="273"/>
      <c r="D8" s="273"/>
      <c r="E8" s="273"/>
      <c r="F8" s="273"/>
      <c r="G8" s="273"/>
      <c r="H8" s="274"/>
    </row>
    <row r="9" spans="1:11" ht="26.25" customHeight="1">
      <c r="A9" s="275"/>
      <c r="B9" s="276"/>
      <c r="C9" s="276"/>
      <c r="D9" s="276"/>
      <c r="E9" s="276"/>
      <c r="F9" s="276"/>
      <c r="G9" s="276"/>
      <c r="H9" s="277"/>
    </row>
    <row r="10" spans="1:11" ht="26.25" customHeight="1">
      <c r="A10" s="275"/>
      <c r="B10" s="276"/>
      <c r="C10" s="276"/>
      <c r="D10" s="276"/>
      <c r="E10" s="276"/>
      <c r="F10" s="276"/>
      <c r="G10" s="276"/>
      <c r="H10" s="277"/>
    </row>
    <row r="11" spans="1:11" ht="26.25" customHeight="1">
      <c r="A11" s="275"/>
      <c r="B11" s="276"/>
      <c r="C11" s="276"/>
      <c r="D11" s="276"/>
      <c r="E11" s="276"/>
      <c r="F11" s="276"/>
      <c r="G11" s="276"/>
      <c r="H11" s="277"/>
    </row>
    <row r="12" spans="1:11" ht="26.25" customHeight="1">
      <c r="A12" s="275"/>
      <c r="B12" s="276"/>
      <c r="C12" s="276"/>
      <c r="D12" s="276"/>
      <c r="E12" s="276"/>
      <c r="F12" s="276"/>
      <c r="G12" s="276"/>
      <c r="H12" s="277"/>
    </row>
    <row r="13" spans="1:11" ht="26.25" customHeight="1">
      <c r="A13" s="275"/>
      <c r="B13" s="276"/>
      <c r="C13" s="276"/>
      <c r="D13" s="276"/>
      <c r="E13" s="276"/>
      <c r="F13" s="276"/>
      <c r="G13" s="276"/>
      <c r="H13" s="277"/>
    </row>
    <row r="14" spans="1:11" ht="26.25" customHeight="1">
      <c r="A14" s="275"/>
      <c r="B14" s="276"/>
      <c r="C14" s="276"/>
      <c r="D14" s="276"/>
      <c r="E14" s="276"/>
      <c r="F14" s="276"/>
      <c r="G14" s="276"/>
      <c r="H14" s="277"/>
    </row>
    <row r="15" spans="1:11" ht="26.25" customHeight="1">
      <c r="A15" s="275"/>
      <c r="B15" s="276"/>
      <c r="C15" s="276"/>
      <c r="D15" s="276"/>
      <c r="E15" s="276"/>
      <c r="F15" s="276"/>
      <c r="G15" s="276"/>
      <c r="H15" s="277"/>
    </row>
    <row r="16" spans="1:11" ht="26.25" customHeight="1">
      <c r="A16" s="275"/>
      <c r="B16" s="276"/>
      <c r="C16" s="276"/>
      <c r="D16" s="276"/>
      <c r="E16" s="276"/>
      <c r="F16" s="276"/>
      <c r="G16" s="276"/>
      <c r="H16" s="277"/>
    </row>
    <row r="17" spans="1:8" ht="26.25" customHeight="1">
      <c r="A17" s="278"/>
      <c r="B17" s="279"/>
      <c r="C17" s="279"/>
      <c r="D17" s="279"/>
      <c r="E17" s="279"/>
      <c r="F17" s="279"/>
      <c r="G17" s="279"/>
      <c r="H17" s="280"/>
    </row>
    <row r="18" spans="1:8" ht="22.5" customHeight="1">
      <c r="A18" s="284" t="s">
        <v>48</v>
      </c>
      <c r="B18" s="285"/>
      <c r="C18" s="285"/>
      <c r="D18" s="285"/>
      <c r="E18" s="285"/>
      <c r="F18" s="285"/>
      <c r="G18" s="285"/>
      <c r="H18" s="286"/>
    </row>
    <row r="19" spans="1:8" ht="55.5" customHeight="1">
      <c r="A19" s="272" t="s">
        <v>183</v>
      </c>
      <c r="B19" s="273"/>
      <c r="C19" s="273"/>
      <c r="D19" s="273"/>
      <c r="E19" s="273"/>
      <c r="F19" s="273"/>
      <c r="G19" s="273"/>
      <c r="H19" s="274"/>
    </row>
    <row r="20" spans="1:8" ht="26.25" customHeight="1">
      <c r="A20" s="275"/>
      <c r="B20" s="276"/>
      <c r="C20" s="276"/>
      <c r="D20" s="276"/>
      <c r="E20" s="276"/>
      <c r="F20" s="276"/>
      <c r="G20" s="276"/>
      <c r="H20" s="277"/>
    </row>
    <row r="21" spans="1:8" ht="26.25" customHeight="1">
      <c r="A21" s="275"/>
      <c r="B21" s="276"/>
      <c r="C21" s="276"/>
      <c r="D21" s="276"/>
      <c r="E21" s="276"/>
      <c r="F21" s="276"/>
      <c r="G21" s="276"/>
      <c r="H21" s="277"/>
    </row>
    <row r="22" spans="1:8" ht="26.25" customHeight="1">
      <c r="A22" s="275"/>
      <c r="B22" s="276"/>
      <c r="C22" s="276"/>
      <c r="D22" s="276"/>
      <c r="E22" s="276"/>
      <c r="F22" s="276"/>
      <c r="G22" s="276"/>
      <c r="H22" s="277"/>
    </row>
    <row r="23" spans="1:8" ht="26.25" customHeight="1">
      <c r="A23" s="275"/>
      <c r="B23" s="276"/>
      <c r="C23" s="276"/>
      <c r="D23" s="276"/>
      <c r="E23" s="276"/>
      <c r="F23" s="276"/>
      <c r="G23" s="276"/>
      <c r="H23" s="277"/>
    </row>
    <row r="24" spans="1:8" ht="26.25" customHeight="1">
      <c r="A24" s="275"/>
      <c r="B24" s="276"/>
      <c r="C24" s="276"/>
      <c r="D24" s="276"/>
      <c r="E24" s="276"/>
      <c r="F24" s="276"/>
      <c r="G24" s="276"/>
      <c r="H24" s="277"/>
    </row>
    <row r="25" spans="1:8" ht="26.25" customHeight="1">
      <c r="A25" s="275"/>
      <c r="B25" s="276"/>
      <c r="C25" s="276"/>
      <c r="D25" s="276"/>
      <c r="E25" s="276"/>
      <c r="F25" s="276"/>
      <c r="G25" s="276"/>
      <c r="H25" s="277"/>
    </row>
    <row r="26" spans="1:8" ht="26.25" customHeight="1">
      <c r="A26" s="275"/>
      <c r="B26" s="276"/>
      <c r="C26" s="276"/>
      <c r="D26" s="276"/>
      <c r="E26" s="276"/>
      <c r="F26" s="276"/>
      <c r="G26" s="276"/>
      <c r="H26" s="277"/>
    </row>
    <row r="27" spans="1:8" ht="26.25" customHeight="1">
      <c r="A27" s="275"/>
      <c r="B27" s="276"/>
      <c r="C27" s="276"/>
      <c r="D27" s="276"/>
      <c r="E27" s="276"/>
      <c r="F27" s="276"/>
      <c r="G27" s="276"/>
      <c r="H27" s="277"/>
    </row>
    <row r="28" spans="1:8" ht="26.25" customHeight="1">
      <c r="A28" s="275"/>
      <c r="B28" s="276"/>
      <c r="C28" s="276"/>
      <c r="D28" s="276"/>
      <c r="E28" s="276"/>
      <c r="F28" s="276"/>
      <c r="G28" s="276"/>
      <c r="H28" s="277"/>
    </row>
    <row r="29" spans="1:8" ht="26.25" customHeight="1">
      <c r="A29" s="278"/>
      <c r="B29" s="279"/>
      <c r="C29" s="279"/>
      <c r="D29" s="279"/>
      <c r="E29" s="279"/>
      <c r="F29" s="279"/>
      <c r="G29" s="279"/>
      <c r="H29" s="280"/>
    </row>
    <row r="30" spans="1:8" ht="13.5" customHeight="1"/>
    <row r="31" spans="1:8" ht="13.5" customHeight="1"/>
    <row r="32" spans="1:8"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sheetData>
  <mergeCells count="8">
    <mergeCell ref="A19:H19"/>
    <mergeCell ref="A20:H29"/>
    <mergeCell ref="A3:H3"/>
    <mergeCell ref="G5:H5"/>
    <mergeCell ref="A7:H7"/>
    <mergeCell ref="A8:H8"/>
    <mergeCell ref="A9:H17"/>
    <mergeCell ref="A18:H18"/>
  </mergeCells>
  <phoneticPr fontId="4"/>
  <printOptions horizontalCentered="1"/>
  <pageMargins left="0.59055118110236227" right="0.59055118110236227" top="0.39370078740157483" bottom="0.59055118110236227" header="0.51181102362204722" footer="0.51181102362204722"/>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pageSetUpPr fitToPage="1"/>
  </sheetPr>
  <dimension ref="A1:K51"/>
  <sheetViews>
    <sheetView view="pageBreakPreview" zoomScale="70" zoomScaleNormal="80" zoomScaleSheetLayoutView="70" workbookViewId="0">
      <selection activeCell="A3" sqref="A3:H3"/>
    </sheetView>
  </sheetViews>
  <sheetFormatPr defaultRowHeight="13.2"/>
  <cols>
    <col min="1" max="8" width="11.3984375" style="1" customWidth="1"/>
    <col min="9" max="256" width="8.8984375" style="1" customWidth="1"/>
    <col min="257" max="264" width="11.796875" style="1" customWidth="1"/>
    <col min="265" max="512" width="8.8984375" style="1" customWidth="1"/>
    <col min="513" max="520" width="11.796875" style="1" customWidth="1"/>
    <col min="521" max="768" width="8.8984375" style="1" customWidth="1"/>
    <col min="769" max="776" width="11.796875" style="1" customWidth="1"/>
    <col min="777" max="1024" width="8.8984375" style="1" customWidth="1"/>
    <col min="1025" max="1032" width="11.796875" style="1" customWidth="1"/>
    <col min="1033" max="1280" width="8.8984375" style="1" customWidth="1"/>
    <col min="1281" max="1288" width="11.796875" style="1" customWidth="1"/>
    <col min="1289" max="1536" width="8.8984375" style="1" customWidth="1"/>
    <col min="1537" max="1544" width="11.796875" style="1" customWidth="1"/>
    <col min="1545" max="1792" width="8.8984375" style="1" customWidth="1"/>
    <col min="1793" max="1800" width="11.796875" style="1" customWidth="1"/>
    <col min="1801" max="2048" width="8.8984375" style="1" customWidth="1"/>
    <col min="2049" max="2056" width="11.796875" style="1" customWidth="1"/>
    <col min="2057" max="2304" width="8.8984375" style="1" customWidth="1"/>
    <col min="2305" max="2312" width="11.796875" style="1" customWidth="1"/>
    <col min="2313" max="2560" width="8.8984375" style="1" customWidth="1"/>
    <col min="2561" max="2568" width="11.796875" style="1" customWidth="1"/>
    <col min="2569" max="2816" width="8.8984375" style="1" customWidth="1"/>
    <col min="2817" max="2824" width="11.796875" style="1" customWidth="1"/>
    <col min="2825" max="3072" width="8.8984375" style="1" customWidth="1"/>
    <col min="3073" max="3080" width="11.796875" style="1" customWidth="1"/>
    <col min="3081" max="3328" width="8.8984375" style="1" customWidth="1"/>
    <col min="3329" max="3336" width="11.796875" style="1" customWidth="1"/>
    <col min="3337" max="3584" width="8.8984375" style="1" customWidth="1"/>
    <col min="3585" max="3592" width="11.796875" style="1" customWidth="1"/>
    <col min="3593" max="3840" width="8.8984375" style="1" customWidth="1"/>
    <col min="3841" max="3848" width="11.796875" style="1" customWidth="1"/>
    <col min="3849" max="4096" width="8.8984375" style="1" customWidth="1"/>
    <col min="4097" max="4104" width="11.796875" style="1" customWidth="1"/>
    <col min="4105" max="4352" width="8.8984375" style="1" customWidth="1"/>
    <col min="4353" max="4360" width="11.796875" style="1" customWidth="1"/>
    <col min="4361" max="4608" width="8.8984375" style="1" customWidth="1"/>
    <col min="4609" max="4616" width="11.796875" style="1" customWidth="1"/>
    <col min="4617" max="4864" width="8.8984375" style="1" customWidth="1"/>
    <col min="4865" max="4872" width="11.796875" style="1" customWidth="1"/>
    <col min="4873" max="5120" width="8.8984375" style="1" customWidth="1"/>
    <col min="5121" max="5128" width="11.796875" style="1" customWidth="1"/>
    <col min="5129" max="5376" width="8.8984375" style="1" customWidth="1"/>
    <col min="5377" max="5384" width="11.796875" style="1" customWidth="1"/>
    <col min="5385" max="5632" width="8.8984375" style="1" customWidth="1"/>
    <col min="5633" max="5640" width="11.796875" style="1" customWidth="1"/>
    <col min="5641" max="5888" width="8.8984375" style="1" customWidth="1"/>
    <col min="5889" max="5896" width="11.796875" style="1" customWidth="1"/>
    <col min="5897" max="6144" width="8.8984375" style="1" customWidth="1"/>
    <col min="6145" max="6152" width="11.796875" style="1" customWidth="1"/>
    <col min="6153" max="6400" width="8.8984375" style="1" customWidth="1"/>
    <col min="6401" max="6408" width="11.796875" style="1" customWidth="1"/>
    <col min="6409" max="6656" width="8.8984375" style="1" customWidth="1"/>
    <col min="6657" max="6664" width="11.796875" style="1" customWidth="1"/>
    <col min="6665" max="6912" width="8.8984375" style="1" customWidth="1"/>
    <col min="6913" max="6920" width="11.796875" style="1" customWidth="1"/>
    <col min="6921" max="7168" width="8.8984375" style="1" customWidth="1"/>
    <col min="7169" max="7176" width="11.796875" style="1" customWidth="1"/>
    <col min="7177" max="7424" width="8.8984375" style="1" customWidth="1"/>
    <col min="7425" max="7432" width="11.796875" style="1" customWidth="1"/>
    <col min="7433" max="7680" width="8.8984375" style="1" customWidth="1"/>
    <col min="7681" max="7688" width="11.796875" style="1" customWidth="1"/>
    <col min="7689" max="7936" width="8.8984375" style="1" customWidth="1"/>
    <col min="7937" max="7944" width="11.796875" style="1" customWidth="1"/>
    <col min="7945" max="8192" width="8.8984375" style="1" customWidth="1"/>
    <col min="8193" max="8200" width="11.796875" style="1" customWidth="1"/>
    <col min="8201" max="8448" width="8.8984375" style="1" customWidth="1"/>
    <col min="8449" max="8456" width="11.796875" style="1" customWidth="1"/>
    <col min="8457" max="8704" width="8.8984375" style="1" customWidth="1"/>
    <col min="8705" max="8712" width="11.796875" style="1" customWidth="1"/>
    <col min="8713" max="8960" width="8.8984375" style="1" customWidth="1"/>
    <col min="8961" max="8968" width="11.796875" style="1" customWidth="1"/>
    <col min="8969" max="9216" width="8.8984375" style="1" customWidth="1"/>
    <col min="9217" max="9224" width="11.796875" style="1" customWidth="1"/>
    <col min="9225" max="9472" width="8.8984375" style="1" customWidth="1"/>
    <col min="9473" max="9480" width="11.796875" style="1" customWidth="1"/>
    <col min="9481" max="9728" width="8.8984375" style="1" customWidth="1"/>
    <col min="9729" max="9736" width="11.796875" style="1" customWidth="1"/>
    <col min="9737" max="9984" width="8.8984375" style="1" customWidth="1"/>
    <col min="9985" max="9992" width="11.796875" style="1" customWidth="1"/>
    <col min="9993" max="10240" width="8.8984375" style="1" customWidth="1"/>
    <col min="10241" max="10248" width="11.796875" style="1" customWidth="1"/>
    <col min="10249" max="10496" width="8.8984375" style="1" customWidth="1"/>
    <col min="10497" max="10504" width="11.796875" style="1" customWidth="1"/>
    <col min="10505" max="10752" width="8.8984375" style="1" customWidth="1"/>
    <col min="10753" max="10760" width="11.796875" style="1" customWidth="1"/>
    <col min="10761" max="11008" width="8.8984375" style="1" customWidth="1"/>
    <col min="11009" max="11016" width="11.796875" style="1" customWidth="1"/>
    <col min="11017" max="11264" width="8.8984375" style="1" customWidth="1"/>
    <col min="11265" max="11272" width="11.796875" style="1" customWidth="1"/>
    <col min="11273" max="11520" width="8.8984375" style="1" customWidth="1"/>
    <col min="11521" max="11528" width="11.796875" style="1" customWidth="1"/>
    <col min="11529" max="11776" width="8.8984375" style="1" customWidth="1"/>
    <col min="11777" max="11784" width="11.796875" style="1" customWidth="1"/>
    <col min="11785" max="12032" width="8.8984375" style="1" customWidth="1"/>
    <col min="12033" max="12040" width="11.796875" style="1" customWidth="1"/>
    <col min="12041" max="12288" width="8.8984375" style="1" customWidth="1"/>
    <col min="12289" max="12296" width="11.796875" style="1" customWidth="1"/>
    <col min="12297" max="12544" width="8.8984375" style="1" customWidth="1"/>
    <col min="12545" max="12552" width="11.796875" style="1" customWidth="1"/>
    <col min="12553" max="12800" width="8.8984375" style="1" customWidth="1"/>
    <col min="12801" max="12808" width="11.796875" style="1" customWidth="1"/>
    <col min="12809" max="13056" width="8.8984375" style="1" customWidth="1"/>
    <col min="13057" max="13064" width="11.796875" style="1" customWidth="1"/>
    <col min="13065" max="13312" width="8.8984375" style="1" customWidth="1"/>
    <col min="13313" max="13320" width="11.796875" style="1" customWidth="1"/>
    <col min="13321" max="13568" width="8.8984375" style="1" customWidth="1"/>
    <col min="13569" max="13576" width="11.796875" style="1" customWidth="1"/>
    <col min="13577" max="13824" width="8.8984375" style="1" customWidth="1"/>
    <col min="13825" max="13832" width="11.796875" style="1" customWidth="1"/>
    <col min="13833" max="14080" width="8.8984375" style="1" customWidth="1"/>
    <col min="14081" max="14088" width="11.796875" style="1" customWidth="1"/>
    <col min="14089" max="14336" width="8.8984375" style="1" customWidth="1"/>
    <col min="14337" max="14344" width="11.796875" style="1" customWidth="1"/>
    <col min="14345" max="14592" width="8.8984375" style="1" customWidth="1"/>
    <col min="14593" max="14600" width="11.796875" style="1" customWidth="1"/>
    <col min="14601" max="14848" width="8.8984375" style="1" customWidth="1"/>
    <col min="14849" max="14856" width="11.796875" style="1" customWidth="1"/>
    <col min="14857" max="15104" width="8.8984375" style="1" customWidth="1"/>
    <col min="15105" max="15112" width="11.796875" style="1" customWidth="1"/>
    <col min="15113" max="15360" width="8.8984375" style="1" customWidth="1"/>
    <col min="15361" max="15368" width="11.796875" style="1" customWidth="1"/>
    <col min="15369" max="15616" width="8.8984375" style="1" customWidth="1"/>
    <col min="15617" max="15624" width="11.796875" style="1" customWidth="1"/>
    <col min="15625" max="15872" width="8.8984375" style="1" customWidth="1"/>
    <col min="15873" max="15880" width="11.796875" style="1" customWidth="1"/>
    <col min="15881" max="16128" width="8.8984375" style="1" customWidth="1"/>
    <col min="16129" max="16136" width="11.796875" style="1" customWidth="1"/>
    <col min="16137" max="16137" width="8.8984375" style="1" customWidth="1"/>
    <col min="16138" max="16384" width="8.09765625" style="1"/>
  </cols>
  <sheetData>
    <row r="1" spans="1:11">
      <c r="H1" s="2" t="s">
        <v>205</v>
      </c>
    </row>
    <row r="3" spans="1:11" ht="15.6">
      <c r="A3" s="281" t="s">
        <v>21</v>
      </c>
      <c r="B3" s="281"/>
      <c r="C3" s="281"/>
      <c r="D3" s="281"/>
      <c r="E3" s="281"/>
      <c r="F3" s="281"/>
      <c r="G3" s="281"/>
      <c r="H3" s="281"/>
    </row>
    <row r="5" spans="1:11">
      <c r="F5" s="22" t="s">
        <v>49</v>
      </c>
      <c r="G5" s="282">
        <f>'様式１-２'!B6</f>
        <v>0</v>
      </c>
      <c r="H5" s="283"/>
      <c r="K5" s="112"/>
    </row>
    <row r="6" spans="1:11" ht="13.5" customHeight="1"/>
    <row r="7" spans="1:11" ht="22.5" customHeight="1">
      <c r="A7" s="284" t="s">
        <v>11</v>
      </c>
      <c r="B7" s="285"/>
      <c r="C7" s="285"/>
      <c r="D7" s="285"/>
      <c r="E7" s="285"/>
      <c r="F7" s="285"/>
      <c r="G7" s="285"/>
      <c r="H7" s="286"/>
    </row>
    <row r="8" spans="1:11" ht="79.5" customHeight="1">
      <c r="A8" s="272" t="s">
        <v>182</v>
      </c>
      <c r="B8" s="273"/>
      <c r="C8" s="273"/>
      <c r="D8" s="273"/>
      <c r="E8" s="273"/>
      <c r="F8" s="273"/>
      <c r="G8" s="273"/>
      <c r="H8" s="274"/>
    </row>
    <row r="9" spans="1:11" ht="26.25" customHeight="1">
      <c r="A9" s="275"/>
      <c r="B9" s="276"/>
      <c r="C9" s="276"/>
      <c r="D9" s="276"/>
      <c r="E9" s="276"/>
      <c r="F9" s="276"/>
      <c r="G9" s="276"/>
      <c r="H9" s="277"/>
    </row>
    <row r="10" spans="1:11" ht="26.25" customHeight="1">
      <c r="A10" s="275"/>
      <c r="B10" s="276"/>
      <c r="C10" s="276"/>
      <c r="D10" s="276"/>
      <c r="E10" s="276"/>
      <c r="F10" s="276"/>
      <c r="G10" s="276"/>
      <c r="H10" s="277"/>
    </row>
    <row r="11" spans="1:11" ht="26.25" customHeight="1">
      <c r="A11" s="275"/>
      <c r="B11" s="276"/>
      <c r="C11" s="276"/>
      <c r="D11" s="276"/>
      <c r="E11" s="276"/>
      <c r="F11" s="276"/>
      <c r="G11" s="276"/>
      <c r="H11" s="277"/>
    </row>
    <row r="12" spans="1:11" ht="26.25" customHeight="1">
      <c r="A12" s="275"/>
      <c r="B12" s="276"/>
      <c r="C12" s="276"/>
      <c r="D12" s="276"/>
      <c r="E12" s="276"/>
      <c r="F12" s="276"/>
      <c r="G12" s="276"/>
      <c r="H12" s="277"/>
    </row>
    <row r="13" spans="1:11" ht="26.25" customHeight="1">
      <c r="A13" s="275"/>
      <c r="B13" s="276"/>
      <c r="C13" s="276"/>
      <c r="D13" s="276"/>
      <c r="E13" s="276"/>
      <c r="F13" s="276"/>
      <c r="G13" s="276"/>
      <c r="H13" s="277"/>
    </row>
    <row r="14" spans="1:11" ht="26.25" customHeight="1">
      <c r="A14" s="275"/>
      <c r="B14" s="276"/>
      <c r="C14" s="276"/>
      <c r="D14" s="276"/>
      <c r="E14" s="276"/>
      <c r="F14" s="276"/>
      <c r="G14" s="276"/>
      <c r="H14" s="277"/>
    </row>
    <row r="15" spans="1:11" ht="26.25" customHeight="1">
      <c r="A15" s="275"/>
      <c r="B15" s="276"/>
      <c r="C15" s="276"/>
      <c r="D15" s="276"/>
      <c r="E15" s="276"/>
      <c r="F15" s="276"/>
      <c r="G15" s="276"/>
      <c r="H15" s="277"/>
    </row>
    <row r="16" spans="1:11" ht="26.25" customHeight="1">
      <c r="A16" s="275"/>
      <c r="B16" s="276"/>
      <c r="C16" s="276"/>
      <c r="D16" s="276"/>
      <c r="E16" s="276"/>
      <c r="F16" s="276"/>
      <c r="G16" s="276"/>
      <c r="H16" s="277"/>
    </row>
    <row r="17" spans="1:8" ht="26.25" customHeight="1">
      <c r="A17" s="278"/>
      <c r="B17" s="279"/>
      <c r="C17" s="279"/>
      <c r="D17" s="279"/>
      <c r="E17" s="279"/>
      <c r="F17" s="279"/>
      <c r="G17" s="279"/>
      <c r="H17" s="280"/>
    </row>
    <row r="18" spans="1:8" ht="22.5" customHeight="1">
      <c r="A18" s="284" t="s">
        <v>48</v>
      </c>
      <c r="B18" s="285"/>
      <c r="C18" s="285"/>
      <c r="D18" s="285"/>
      <c r="E18" s="285"/>
      <c r="F18" s="285"/>
      <c r="G18" s="285"/>
      <c r="H18" s="286"/>
    </row>
    <row r="19" spans="1:8" ht="55.5" customHeight="1">
      <c r="A19" s="272" t="s">
        <v>183</v>
      </c>
      <c r="B19" s="273"/>
      <c r="C19" s="273"/>
      <c r="D19" s="273"/>
      <c r="E19" s="273"/>
      <c r="F19" s="273"/>
      <c r="G19" s="273"/>
      <c r="H19" s="274"/>
    </row>
    <row r="20" spans="1:8" ht="26.25" customHeight="1">
      <c r="A20" s="275"/>
      <c r="B20" s="276"/>
      <c r="C20" s="276"/>
      <c r="D20" s="276"/>
      <c r="E20" s="276"/>
      <c r="F20" s="276"/>
      <c r="G20" s="276"/>
      <c r="H20" s="277"/>
    </row>
    <row r="21" spans="1:8" ht="26.25" customHeight="1">
      <c r="A21" s="275"/>
      <c r="B21" s="276"/>
      <c r="C21" s="276"/>
      <c r="D21" s="276"/>
      <c r="E21" s="276"/>
      <c r="F21" s="276"/>
      <c r="G21" s="276"/>
      <c r="H21" s="277"/>
    </row>
    <row r="22" spans="1:8" ht="26.25" customHeight="1">
      <c r="A22" s="275"/>
      <c r="B22" s="276"/>
      <c r="C22" s="276"/>
      <c r="D22" s="276"/>
      <c r="E22" s="276"/>
      <c r="F22" s="276"/>
      <c r="G22" s="276"/>
      <c r="H22" s="277"/>
    </row>
    <row r="23" spans="1:8" ht="26.25" customHeight="1">
      <c r="A23" s="275"/>
      <c r="B23" s="276"/>
      <c r="C23" s="276"/>
      <c r="D23" s="276"/>
      <c r="E23" s="276"/>
      <c r="F23" s="276"/>
      <c r="G23" s="276"/>
      <c r="H23" s="277"/>
    </row>
    <row r="24" spans="1:8" ht="26.25" customHeight="1">
      <c r="A24" s="275"/>
      <c r="B24" s="276"/>
      <c r="C24" s="276"/>
      <c r="D24" s="276"/>
      <c r="E24" s="276"/>
      <c r="F24" s="276"/>
      <c r="G24" s="276"/>
      <c r="H24" s="277"/>
    </row>
    <row r="25" spans="1:8" ht="26.25" customHeight="1">
      <c r="A25" s="275"/>
      <c r="B25" s="276"/>
      <c r="C25" s="276"/>
      <c r="D25" s="276"/>
      <c r="E25" s="276"/>
      <c r="F25" s="276"/>
      <c r="G25" s="276"/>
      <c r="H25" s="277"/>
    </row>
    <row r="26" spans="1:8" ht="26.25" customHeight="1">
      <c r="A26" s="275"/>
      <c r="B26" s="276"/>
      <c r="C26" s="276"/>
      <c r="D26" s="276"/>
      <c r="E26" s="276"/>
      <c r="F26" s="276"/>
      <c r="G26" s="276"/>
      <c r="H26" s="277"/>
    </row>
    <row r="27" spans="1:8" ht="26.25" customHeight="1">
      <c r="A27" s="275"/>
      <c r="B27" s="276"/>
      <c r="C27" s="276"/>
      <c r="D27" s="276"/>
      <c r="E27" s="276"/>
      <c r="F27" s="276"/>
      <c r="G27" s="276"/>
      <c r="H27" s="277"/>
    </row>
    <row r="28" spans="1:8" ht="26.25" customHeight="1">
      <c r="A28" s="275"/>
      <c r="B28" s="276"/>
      <c r="C28" s="276"/>
      <c r="D28" s="276"/>
      <c r="E28" s="276"/>
      <c r="F28" s="276"/>
      <c r="G28" s="276"/>
      <c r="H28" s="277"/>
    </row>
    <row r="29" spans="1:8" ht="26.25" customHeight="1">
      <c r="A29" s="278"/>
      <c r="B29" s="279"/>
      <c r="C29" s="279"/>
      <c r="D29" s="279"/>
      <c r="E29" s="279"/>
      <c r="F29" s="279"/>
      <c r="G29" s="279"/>
      <c r="H29" s="280"/>
    </row>
    <row r="30" spans="1:8" ht="13.5" customHeight="1"/>
    <row r="31" spans="1:8" ht="13.5" customHeight="1"/>
    <row r="32" spans="1:8"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sheetData>
  <mergeCells count="8">
    <mergeCell ref="A18:H18"/>
    <mergeCell ref="A19:H19"/>
    <mergeCell ref="A20:H29"/>
    <mergeCell ref="A3:H3"/>
    <mergeCell ref="A7:H7"/>
    <mergeCell ref="A8:H8"/>
    <mergeCell ref="G5:H5"/>
    <mergeCell ref="A9:H17"/>
  </mergeCells>
  <phoneticPr fontId="4"/>
  <printOptions horizontalCentered="1"/>
  <pageMargins left="0.59055118110236227" right="0.59055118110236227" top="0.39370078740157483" bottom="0.59055118110236227" header="0.51181102362204722" footer="0.51181102362204722"/>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FB2F-E367-445C-A696-E25C8846BCE4}">
  <sheetPr>
    <tabColor rgb="FFFFFF00"/>
  </sheetPr>
  <dimension ref="A1:J28"/>
  <sheetViews>
    <sheetView view="pageBreakPreview" zoomScale="70" zoomScaleNormal="75" zoomScaleSheetLayoutView="70" workbookViewId="0">
      <selection activeCell="B3" sqref="B3"/>
    </sheetView>
  </sheetViews>
  <sheetFormatPr defaultRowHeight="13.2"/>
  <cols>
    <col min="1" max="1" width="23" style="1" customWidth="1"/>
    <col min="2" max="2" width="8.296875" style="1" customWidth="1"/>
    <col min="3" max="3" width="21.296875" style="1" customWidth="1"/>
    <col min="4" max="4" width="9.3984375" style="1" customWidth="1"/>
    <col min="5" max="5" width="10" style="1" customWidth="1"/>
    <col min="6" max="6" width="18.09765625" style="1" customWidth="1"/>
    <col min="7" max="7" width="6.296875" style="1" customWidth="1"/>
    <col min="8" max="255" width="8.8984375" style="1" customWidth="1"/>
    <col min="256" max="256" width="22.69921875" style="1" customWidth="1"/>
    <col min="257" max="257" width="10.59765625" style="1" customWidth="1"/>
    <col min="258" max="258" width="21.296875" style="1" customWidth="1"/>
    <col min="259" max="259" width="6.296875" style="1" customWidth="1"/>
    <col min="260" max="260" width="17" style="1" customWidth="1"/>
    <col min="261" max="261" width="14.3984375" style="1" customWidth="1"/>
    <col min="262" max="262" width="18.09765625" style="1" customWidth="1"/>
    <col min="263" max="263" width="6.296875" style="1" customWidth="1"/>
    <col min="264" max="511" width="8.8984375" style="1" customWidth="1"/>
    <col min="512" max="512" width="22.69921875" style="1" customWidth="1"/>
    <col min="513" max="513" width="10.59765625" style="1" customWidth="1"/>
    <col min="514" max="514" width="21.296875" style="1" customWidth="1"/>
    <col min="515" max="515" width="6.296875" style="1" customWidth="1"/>
    <col min="516" max="516" width="17" style="1" customWidth="1"/>
    <col min="517" max="517" width="14.3984375" style="1" customWidth="1"/>
    <col min="518" max="518" width="18.09765625" style="1" customWidth="1"/>
    <col min="519" max="519" width="6.296875" style="1" customWidth="1"/>
    <col min="520" max="767" width="8.8984375" style="1" customWidth="1"/>
    <col min="768" max="768" width="22.69921875" style="1" customWidth="1"/>
    <col min="769" max="769" width="10.59765625" style="1" customWidth="1"/>
    <col min="770" max="770" width="21.296875" style="1" customWidth="1"/>
    <col min="771" max="771" width="6.296875" style="1" customWidth="1"/>
    <col min="772" max="772" width="17" style="1" customWidth="1"/>
    <col min="773" max="773" width="14.3984375" style="1" customWidth="1"/>
    <col min="774" max="774" width="18.09765625" style="1" customWidth="1"/>
    <col min="775" max="775" width="6.296875" style="1" customWidth="1"/>
    <col min="776" max="1023" width="8.8984375" style="1" customWidth="1"/>
    <col min="1024" max="1024" width="22.69921875" style="1" customWidth="1"/>
    <col min="1025" max="1025" width="10.59765625" style="1" customWidth="1"/>
    <col min="1026" max="1026" width="21.296875" style="1" customWidth="1"/>
    <col min="1027" max="1027" width="6.296875" style="1" customWidth="1"/>
    <col min="1028" max="1028" width="17" style="1" customWidth="1"/>
    <col min="1029" max="1029" width="14.3984375" style="1" customWidth="1"/>
    <col min="1030" max="1030" width="18.09765625" style="1" customWidth="1"/>
    <col min="1031" max="1031" width="6.296875" style="1" customWidth="1"/>
    <col min="1032" max="1279" width="8.8984375" style="1" customWidth="1"/>
    <col min="1280" max="1280" width="22.69921875" style="1" customWidth="1"/>
    <col min="1281" max="1281" width="10.59765625" style="1" customWidth="1"/>
    <col min="1282" max="1282" width="21.296875" style="1" customWidth="1"/>
    <col min="1283" max="1283" width="6.296875" style="1" customWidth="1"/>
    <col min="1284" max="1284" width="17" style="1" customWidth="1"/>
    <col min="1285" max="1285" width="14.3984375" style="1" customWidth="1"/>
    <col min="1286" max="1286" width="18.09765625" style="1" customWidth="1"/>
    <col min="1287" max="1287" width="6.296875" style="1" customWidth="1"/>
    <col min="1288" max="1535" width="8.8984375" style="1" customWidth="1"/>
    <col min="1536" max="1536" width="22.69921875" style="1" customWidth="1"/>
    <col min="1537" max="1537" width="10.59765625" style="1" customWidth="1"/>
    <col min="1538" max="1538" width="21.296875" style="1" customWidth="1"/>
    <col min="1539" max="1539" width="6.296875" style="1" customWidth="1"/>
    <col min="1540" max="1540" width="17" style="1" customWidth="1"/>
    <col min="1541" max="1541" width="14.3984375" style="1" customWidth="1"/>
    <col min="1542" max="1542" width="18.09765625" style="1" customWidth="1"/>
    <col min="1543" max="1543" width="6.296875" style="1" customWidth="1"/>
    <col min="1544" max="1791" width="8.8984375" style="1" customWidth="1"/>
    <col min="1792" max="1792" width="22.69921875" style="1" customWidth="1"/>
    <col min="1793" max="1793" width="10.59765625" style="1" customWidth="1"/>
    <col min="1794" max="1794" width="21.296875" style="1" customWidth="1"/>
    <col min="1795" max="1795" width="6.296875" style="1" customWidth="1"/>
    <col min="1796" max="1796" width="17" style="1" customWidth="1"/>
    <col min="1797" max="1797" width="14.3984375" style="1" customWidth="1"/>
    <col min="1798" max="1798" width="18.09765625" style="1" customWidth="1"/>
    <col min="1799" max="1799" width="6.296875" style="1" customWidth="1"/>
    <col min="1800" max="2047" width="8.8984375" style="1" customWidth="1"/>
    <col min="2048" max="2048" width="22.69921875" style="1" customWidth="1"/>
    <col min="2049" max="2049" width="10.59765625" style="1" customWidth="1"/>
    <col min="2050" max="2050" width="21.296875" style="1" customWidth="1"/>
    <col min="2051" max="2051" width="6.296875" style="1" customWidth="1"/>
    <col min="2052" max="2052" width="17" style="1" customWidth="1"/>
    <col min="2053" max="2053" width="14.3984375" style="1" customWidth="1"/>
    <col min="2054" max="2054" width="18.09765625" style="1" customWidth="1"/>
    <col min="2055" max="2055" width="6.296875" style="1" customWidth="1"/>
    <col min="2056" max="2303" width="8.8984375" style="1" customWidth="1"/>
    <col min="2304" max="2304" width="22.69921875" style="1" customWidth="1"/>
    <col min="2305" max="2305" width="10.59765625" style="1" customWidth="1"/>
    <col min="2306" max="2306" width="21.296875" style="1" customWidth="1"/>
    <col min="2307" max="2307" width="6.296875" style="1" customWidth="1"/>
    <col min="2308" max="2308" width="17" style="1" customWidth="1"/>
    <col min="2309" max="2309" width="14.3984375" style="1" customWidth="1"/>
    <col min="2310" max="2310" width="18.09765625" style="1" customWidth="1"/>
    <col min="2311" max="2311" width="6.296875" style="1" customWidth="1"/>
    <col min="2312" max="2559" width="8.8984375" style="1" customWidth="1"/>
    <col min="2560" max="2560" width="22.69921875" style="1" customWidth="1"/>
    <col min="2561" max="2561" width="10.59765625" style="1" customWidth="1"/>
    <col min="2562" max="2562" width="21.296875" style="1" customWidth="1"/>
    <col min="2563" max="2563" width="6.296875" style="1" customWidth="1"/>
    <col min="2564" max="2564" width="17" style="1" customWidth="1"/>
    <col min="2565" max="2565" width="14.3984375" style="1" customWidth="1"/>
    <col min="2566" max="2566" width="18.09765625" style="1" customWidth="1"/>
    <col min="2567" max="2567" width="6.296875" style="1" customWidth="1"/>
    <col min="2568" max="2815" width="8.8984375" style="1" customWidth="1"/>
    <col min="2816" max="2816" width="22.69921875" style="1" customWidth="1"/>
    <col min="2817" max="2817" width="10.59765625" style="1" customWidth="1"/>
    <col min="2818" max="2818" width="21.296875" style="1" customWidth="1"/>
    <col min="2819" max="2819" width="6.296875" style="1" customWidth="1"/>
    <col min="2820" max="2820" width="17" style="1" customWidth="1"/>
    <col min="2821" max="2821" width="14.3984375" style="1" customWidth="1"/>
    <col min="2822" max="2822" width="18.09765625" style="1" customWidth="1"/>
    <col min="2823" max="2823" width="6.296875" style="1" customWidth="1"/>
    <col min="2824" max="3071" width="8.8984375" style="1" customWidth="1"/>
    <col min="3072" max="3072" width="22.69921875" style="1" customWidth="1"/>
    <col min="3073" max="3073" width="10.59765625" style="1" customWidth="1"/>
    <col min="3074" max="3074" width="21.296875" style="1" customWidth="1"/>
    <col min="3075" max="3075" width="6.296875" style="1" customWidth="1"/>
    <col min="3076" max="3076" width="17" style="1" customWidth="1"/>
    <col min="3077" max="3077" width="14.3984375" style="1" customWidth="1"/>
    <col min="3078" max="3078" width="18.09765625" style="1" customWidth="1"/>
    <col min="3079" max="3079" width="6.296875" style="1" customWidth="1"/>
    <col min="3080" max="3327" width="8.8984375" style="1" customWidth="1"/>
    <col min="3328" max="3328" width="22.69921875" style="1" customWidth="1"/>
    <col min="3329" max="3329" width="10.59765625" style="1" customWidth="1"/>
    <col min="3330" max="3330" width="21.296875" style="1" customWidth="1"/>
    <col min="3331" max="3331" width="6.296875" style="1" customWidth="1"/>
    <col min="3332" max="3332" width="17" style="1" customWidth="1"/>
    <col min="3333" max="3333" width="14.3984375" style="1" customWidth="1"/>
    <col min="3334" max="3334" width="18.09765625" style="1" customWidth="1"/>
    <col min="3335" max="3335" width="6.296875" style="1" customWidth="1"/>
    <col min="3336" max="3583" width="8.8984375" style="1" customWidth="1"/>
    <col min="3584" max="3584" width="22.69921875" style="1" customWidth="1"/>
    <col min="3585" max="3585" width="10.59765625" style="1" customWidth="1"/>
    <col min="3586" max="3586" width="21.296875" style="1" customWidth="1"/>
    <col min="3587" max="3587" width="6.296875" style="1" customWidth="1"/>
    <col min="3588" max="3588" width="17" style="1" customWidth="1"/>
    <col min="3589" max="3589" width="14.3984375" style="1" customWidth="1"/>
    <col min="3590" max="3590" width="18.09765625" style="1" customWidth="1"/>
    <col min="3591" max="3591" width="6.296875" style="1" customWidth="1"/>
    <col min="3592" max="3839" width="8.8984375" style="1" customWidth="1"/>
    <col min="3840" max="3840" width="22.69921875" style="1" customWidth="1"/>
    <col min="3841" max="3841" width="10.59765625" style="1" customWidth="1"/>
    <col min="3842" max="3842" width="21.296875" style="1" customWidth="1"/>
    <col min="3843" max="3843" width="6.296875" style="1" customWidth="1"/>
    <col min="3844" max="3844" width="17" style="1" customWidth="1"/>
    <col min="3845" max="3845" width="14.3984375" style="1" customWidth="1"/>
    <col min="3846" max="3846" width="18.09765625" style="1" customWidth="1"/>
    <col min="3847" max="3847" width="6.296875" style="1" customWidth="1"/>
    <col min="3848" max="4095" width="8.8984375" style="1" customWidth="1"/>
    <col min="4096" max="4096" width="22.69921875" style="1" customWidth="1"/>
    <col min="4097" max="4097" width="10.59765625" style="1" customWidth="1"/>
    <col min="4098" max="4098" width="21.296875" style="1" customWidth="1"/>
    <col min="4099" max="4099" width="6.296875" style="1" customWidth="1"/>
    <col min="4100" max="4100" width="17" style="1" customWidth="1"/>
    <col min="4101" max="4101" width="14.3984375" style="1" customWidth="1"/>
    <col min="4102" max="4102" width="18.09765625" style="1" customWidth="1"/>
    <col min="4103" max="4103" width="6.296875" style="1" customWidth="1"/>
    <col min="4104" max="4351" width="8.8984375" style="1" customWidth="1"/>
    <col min="4352" max="4352" width="22.69921875" style="1" customWidth="1"/>
    <col min="4353" max="4353" width="10.59765625" style="1" customWidth="1"/>
    <col min="4354" max="4354" width="21.296875" style="1" customWidth="1"/>
    <col min="4355" max="4355" width="6.296875" style="1" customWidth="1"/>
    <col min="4356" max="4356" width="17" style="1" customWidth="1"/>
    <col min="4357" max="4357" width="14.3984375" style="1" customWidth="1"/>
    <col min="4358" max="4358" width="18.09765625" style="1" customWidth="1"/>
    <col min="4359" max="4359" width="6.296875" style="1" customWidth="1"/>
    <col min="4360" max="4607" width="8.8984375" style="1" customWidth="1"/>
    <col min="4608" max="4608" width="22.69921875" style="1" customWidth="1"/>
    <col min="4609" max="4609" width="10.59765625" style="1" customWidth="1"/>
    <col min="4610" max="4610" width="21.296875" style="1" customWidth="1"/>
    <col min="4611" max="4611" width="6.296875" style="1" customWidth="1"/>
    <col min="4612" max="4612" width="17" style="1" customWidth="1"/>
    <col min="4613" max="4613" width="14.3984375" style="1" customWidth="1"/>
    <col min="4614" max="4614" width="18.09765625" style="1" customWidth="1"/>
    <col min="4615" max="4615" width="6.296875" style="1" customWidth="1"/>
    <col min="4616" max="4863" width="8.8984375" style="1" customWidth="1"/>
    <col min="4864" max="4864" width="22.69921875" style="1" customWidth="1"/>
    <col min="4865" max="4865" width="10.59765625" style="1" customWidth="1"/>
    <col min="4866" max="4866" width="21.296875" style="1" customWidth="1"/>
    <col min="4867" max="4867" width="6.296875" style="1" customWidth="1"/>
    <col min="4868" max="4868" width="17" style="1" customWidth="1"/>
    <col min="4869" max="4869" width="14.3984375" style="1" customWidth="1"/>
    <col min="4870" max="4870" width="18.09765625" style="1" customWidth="1"/>
    <col min="4871" max="4871" width="6.296875" style="1" customWidth="1"/>
    <col min="4872" max="5119" width="8.8984375" style="1" customWidth="1"/>
    <col min="5120" max="5120" width="22.69921875" style="1" customWidth="1"/>
    <col min="5121" max="5121" width="10.59765625" style="1" customWidth="1"/>
    <col min="5122" max="5122" width="21.296875" style="1" customWidth="1"/>
    <col min="5123" max="5123" width="6.296875" style="1" customWidth="1"/>
    <col min="5124" max="5124" width="17" style="1" customWidth="1"/>
    <col min="5125" max="5125" width="14.3984375" style="1" customWidth="1"/>
    <col min="5126" max="5126" width="18.09765625" style="1" customWidth="1"/>
    <col min="5127" max="5127" width="6.296875" style="1" customWidth="1"/>
    <col min="5128" max="5375" width="8.8984375" style="1" customWidth="1"/>
    <col min="5376" max="5376" width="22.69921875" style="1" customWidth="1"/>
    <col min="5377" max="5377" width="10.59765625" style="1" customWidth="1"/>
    <col min="5378" max="5378" width="21.296875" style="1" customWidth="1"/>
    <col min="5379" max="5379" width="6.296875" style="1" customWidth="1"/>
    <col min="5380" max="5380" width="17" style="1" customWidth="1"/>
    <col min="5381" max="5381" width="14.3984375" style="1" customWidth="1"/>
    <col min="5382" max="5382" width="18.09765625" style="1" customWidth="1"/>
    <col min="5383" max="5383" width="6.296875" style="1" customWidth="1"/>
    <col min="5384" max="5631" width="8.8984375" style="1" customWidth="1"/>
    <col min="5632" max="5632" width="22.69921875" style="1" customWidth="1"/>
    <col min="5633" max="5633" width="10.59765625" style="1" customWidth="1"/>
    <col min="5634" max="5634" width="21.296875" style="1" customWidth="1"/>
    <col min="5635" max="5635" width="6.296875" style="1" customWidth="1"/>
    <col min="5636" max="5636" width="17" style="1" customWidth="1"/>
    <col min="5637" max="5637" width="14.3984375" style="1" customWidth="1"/>
    <col min="5638" max="5638" width="18.09765625" style="1" customWidth="1"/>
    <col min="5639" max="5639" width="6.296875" style="1" customWidth="1"/>
    <col min="5640" max="5887" width="8.8984375" style="1" customWidth="1"/>
    <col min="5888" max="5888" width="22.69921875" style="1" customWidth="1"/>
    <col min="5889" max="5889" width="10.59765625" style="1" customWidth="1"/>
    <col min="5890" max="5890" width="21.296875" style="1" customWidth="1"/>
    <col min="5891" max="5891" width="6.296875" style="1" customWidth="1"/>
    <col min="5892" max="5892" width="17" style="1" customWidth="1"/>
    <col min="5893" max="5893" width="14.3984375" style="1" customWidth="1"/>
    <col min="5894" max="5894" width="18.09765625" style="1" customWidth="1"/>
    <col min="5895" max="5895" width="6.296875" style="1" customWidth="1"/>
    <col min="5896" max="6143" width="8.8984375" style="1" customWidth="1"/>
    <col min="6144" max="6144" width="22.69921875" style="1" customWidth="1"/>
    <col min="6145" max="6145" width="10.59765625" style="1" customWidth="1"/>
    <col min="6146" max="6146" width="21.296875" style="1" customWidth="1"/>
    <col min="6147" max="6147" width="6.296875" style="1" customWidth="1"/>
    <col min="6148" max="6148" width="17" style="1" customWidth="1"/>
    <col min="6149" max="6149" width="14.3984375" style="1" customWidth="1"/>
    <col min="6150" max="6150" width="18.09765625" style="1" customWidth="1"/>
    <col min="6151" max="6151" width="6.296875" style="1" customWidth="1"/>
    <col min="6152" max="6399" width="8.8984375" style="1" customWidth="1"/>
    <col min="6400" max="6400" width="22.69921875" style="1" customWidth="1"/>
    <col min="6401" max="6401" width="10.59765625" style="1" customWidth="1"/>
    <col min="6402" max="6402" width="21.296875" style="1" customWidth="1"/>
    <col min="6403" max="6403" width="6.296875" style="1" customWidth="1"/>
    <col min="6404" max="6404" width="17" style="1" customWidth="1"/>
    <col min="6405" max="6405" width="14.3984375" style="1" customWidth="1"/>
    <col min="6406" max="6406" width="18.09765625" style="1" customWidth="1"/>
    <col min="6407" max="6407" width="6.296875" style="1" customWidth="1"/>
    <col min="6408" max="6655" width="8.8984375" style="1" customWidth="1"/>
    <col min="6656" max="6656" width="22.69921875" style="1" customWidth="1"/>
    <col min="6657" max="6657" width="10.59765625" style="1" customWidth="1"/>
    <col min="6658" max="6658" width="21.296875" style="1" customWidth="1"/>
    <col min="6659" max="6659" width="6.296875" style="1" customWidth="1"/>
    <col min="6660" max="6660" width="17" style="1" customWidth="1"/>
    <col min="6661" max="6661" width="14.3984375" style="1" customWidth="1"/>
    <col min="6662" max="6662" width="18.09765625" style="1" customWidth="1"/>
    <col min="6663" max="6663" width="6.296875" style="1" customWidth="1"/>
    <col min="6664" max="6911" width="8.8984375" style="1" customWidth="1"/>
    <col min="6912" max="6912" width="22.69921875" style="1" customWidth="1"/>
    <col min="6913" max="6913" width="10.59765625" style="1" customWidth="1"/>
    <col min="6914" max="6914" width="21.296875" style="1" customWidth="1"/>
    <col min="6915" max="6915" width="6.296875" style="1" customWidth="1"/>
    <col min="6916" max="6916" width="17" style="1" customWidth="1"/>
    <col min="6917" max="6917" width="14.3984375" style="1" customWidth="1"/>
    <col min="6918" max="6918" width="18.09765625" style="1" customWidth="1"/>
    <col min="6919" max="6919" width="6.296875" style="1" customWidth="1"/>
    <col min="6920" max="7167" width="8.8984375" style="1" customWidth="1"/>
    <col min="7168" max="7168" width="22.69921875" style="1" customWidth="1"/>
    <col min="7169" max="7169" width="10.59765625" style="1" customWidth="1"/>
    <col min="7170" max="7170" width="21.296875" style="1" customWidth="1"/>
    <col min="7171" max="7171" width="6.296875" style="1" customWidth="1"/>
    <col min="7172" max="7172" width="17" style="1" customWidth="1"/>
    <col min="7173" max="7173" width="14.3984375" style="1" customWidth="1"/>
    <col min="7174" max="7174" width="18.09765625" style="1" customWidth="1"/>
    <col min="7175" max="7175" width="6.296875" style="1" customWidth="1"/>
    <col min="7176" max="7423" width="8.8984375" style="1" customWidth="1"/>
    <col min="7424" max="7424" width="22.69921875" style="1" customWidth="1"/>
    <col min="7425" max="7425" width="10.59765625" style="1" customWidth="1"/>
    <col min="7426" max="7426" width="21.296875" style="1" customWidth="1"/>
    <col min="7427" max="7427" width="6.296875" style="1" customWidth="1"/>
    <col min="7428" max="7428" width="17" style="1" customWidth="1"/>
    <col min="7429" max="7429" width="14.3984375" style="1" customWidth="1"/>
    <col min="7430" max="7430" width="18.09765625" style="1" customWidth="1"/>
    <col min="7431" max="7431" width="6.296875" style="1" customWidth="1"/>
    <col min="7432" max="7679" width="8.8984375" style="1" customWidth="1"/>
    <col min="7680" max="7680" width="22.69921875" style="1" customWidth="1"/>
    <col min="7681" max="7681" width="10.59765625" style="1" customWidth="1"/>
    <col min="7682" max="7682" width="21.296875" style="1" customWidth="1"/>
    <col min="7683" max="7683" width="6.296875" style="1" customWidth="1"/>
    <col min="7684" max="7684" width="17" style="1" customWidth="1"/>
    <col min="7685" max="7685" width="14.3984375" style="1" customWidth="1"/>
    <col min="7686" max="7686" width="18.09765625" style="1" customWidth="1"/>
    <col min="7687" max="7687" width="6.296875" style="1" customWidth="1"/>
    <col min="7688" max="7935" width="8.8984375" style="1" customWidth="1"/>
    <col min="7936" max="7936" width="22.69921875" style="1" customWidth="1"/>
    <col min="7937" max="7937" width="10.59765625" style="1" customWidth="1"/>
    <col min="7938" max="7938" width="21.296875" style="1" customWidth="1"/>
    <col min="7939" max="7939" width="6.296875" style="1" customWidth="1"/>
    <col min="7940" max="7940" width="17" style="1" customWidth="1"/>
    <col min="7941" max="7941" width="14.3984375" style="1" customWidth="1"/>
    <col min="7942" max="7942" width="18.09765625" style="1" customWidth="1"/>
    <col min="7943" max="7943" width="6.296875" style="1" customWidth="1"/>
    <col min="7944" max="8191" width="8.8984375" style="1" customWidth="1"/>
    <col min="8192" max="8192" width="22.69921875" style="1" customWidth="1"/>
    <col min="8193" max="8193" width="10.59765625" style="1" customWidth="1"/>
    <col min="8194" max="8194" width="21.296875" style="1" customWidth="1"/>
    <col min="8195" max="8195" width="6.296875" style="1" customWidth="1"/>
    <col min="8196" max="8196" width="17" style="1" customWidth="1"/>
    <col min="8197" max="8197" width="14.3984375" style="1" customWidth="1"/>
    <col min="8198" max="8198" width="18.09765625" style="1" customWidth="1"/>
    <col min="8199" max="8199" width="6.296875" style="1" customWidth="1"/>
    <col min="8200" max="8447" width="8.8984375" style="1" customWidth="1"/>
    <col min="8448" max="8448" width="22.69921875" style="1" customWidth="1"/>
    <col min="8449" max="8449" width="10.59765625" style="1" customWidth="1"/>
    <col min="8450" max="8450" width="21.296875" style="1" customWidth="1"/>
    <col min="8451" max="8451" width="6.296875" style="1" customWidth="1"/>
    <col min="8452" max="8452" width="17" style="1" customWidth="1"/>
    <col min="8453" max="8453" width="14.3984375" style="1" customWidth="1"/>
    <col min="8454" max="8454" width="18.09765625" style="1" customWidth="1"/>
    <col min="8455" max="8455" width="6.296875" style="1" customWidth="1"/>
    <col min="8456" max="8703" width="8.8984375" style="1" customWidth="1"/>
    <col min="8704" max="8704" width="22.69921875" style="1" customWidth="1"/>
    <col min="8705" max="8705" width="10.59765625" style="1" customWidth="1"/>
    <col min="8706" max="8706" width="21.296875" style="1" customWidth="1"/>
    <col min="8707" max="8707" width="6.296875" style="1" customWidth="1"/>
    <col min="8708" max="8708" width="17" style="1" customWidth="1"/>
    <col min="8709" max="8709" width="14.3984375" style="1" customWidth="1"/>
    <col min="8710" max="8710" width="18.09765625" style="1" customWidth="1"/>
    <col min="8711" max="8711" width="6.296875" style="1" customWidth="1"/>
    <col min="8712" max="8959" width="8.8984375" style="1" customWidth="1"/>
    <col min="8960" max="8960" width="22.69921875" style="1" customWidth="1"/>
    <col min="8961" max="8961" width="10.59765625" style="1" customWidth="1"/>
    <col min="8962" max="8962" width="21.296875" style="1" customWidth="1"/>
    <col min="8963" max="8963" width="6.296875" style="1" customWidth="1"/>
    <col min="8964" max="8964" width="17" style="1" customWidth="1"/>
    <col min="8965" max="8965" width="14.3984375" style="1" customWidth="1"/>
    <col min="8966" max="8966" width="18.09765625" style="1" customWidth="1"/>
    <col min="8967" max="8967" width="6.296875" style="1" customWidth="1"/>
    <col min="8968" max="9215" width="8.8984375" style="1" customWidth="1"/>
    <col min="9216" max="9216" width="22.69921875" style="1" customWidth="1"/>
    <col min="9217" max="9217" width="10.59765625" style="1" customWidth="1"/>
    <col min="9218" max="9218" width="21.296875" style="1" customWidth="1"/>
    <col min="9219" max="9219" width="6.296875" style="1" customWidth="1"/>
    <col min="9220" max="9220" width="17" style="1" customWidth="1"/>
    <col min="9221" max="9221" width="14.3984375" style="1" customWidth="1"/>
    <col min="9222" max="9222" width="18.09765625" style="1" customWidth="1"/>
    <col min="9223" max="9223" width="6.296875" style="1" customWidth="1"/>
    <col min="9224" max="9471" width="8.8984375" style="1" customWidth="1"/>
    <col min="9472" max="9472" width="22.69921875" style="1" customWidth="1"/>
    <col min="9473" max="9473" width="10.59765625" style="1" customWidth="1"/>
    <col min="9474" max="9474" width="21.296875" style="1" customWidth="1"/>
    <col min="9475" max="9475" width="6.296875" style="1" customWidth="1"/>
    <col min="9476" max="9476" width="17" style="1" customWidth="1"/>
    <col min="9477" max="9477" width="14.3984375" style="1" customWidth="1"/>
    <col min="9478" max="9478" width="18.09765625" style="1" customWidth="1"/>
    <col min="9479" max="9479" width="6.296875" style="1" customWidth="1"/>
    <col min="9480" max="9727" width="8.8984375" style="1" customWidth="1"/>
    <col min="9728" max="9728" width="22.69921875" style="1" customWidth="1"/>
    <col min="9729" max="9729" width="10.59765625" style="1" customWidth="1"/>
    <col min="9730" max="9730" width="21.296875" style="1" customWidth="1"/>
    <col min="9731" max="9731" width="6.296875" style="1" customWidth="1"/>
    <col min="9732" max="9732" width="17" style="1" customWidth="1"/>
    <col min="9733" max="9733" width="14.3984375" style="1" customWidth="1"/>
    <col min="9734" max="9734" width="18.09765625" style="1" customWidth="1"/>
    <col min="9735" max="9735" width="6.296875" style="1" customWidth="1"/>
    <col min="9736" max="9983" width="8.8984375" style="1" customWidth="1"/>
    <col min="9984" max="9984" width="22.69921875" style="1" customWidth="1"/>
    <col min="9985" max="9985" width="10.59765625" style="1" customWidth="1"/>
    <col min="9986" max="9986" width="21.296875" style="1" customWidth="1"/>
    <col min="9987" max="9987" width="6.296875" style="1" customWidth="1"/>
    <col min="9988" max="9988" width="17" style="1" customWidth="1"/>
    <col min="9989" max="9989" width="14.3984375" style="1" customWidth="1"/>
    <col min="9990" max="9990" width="18.09765625" style="1" customWidth="1"/>
    <col min="9991" max="9991" width="6.296875" style="1" customWidth="1"/>
    <col min="9992" max="10239" width="8.8984375" style="1" customWidth="1"/>
    <col min="10240" max="10240" width="22.69921875" style="1" customWidth="1"/>
    <col min="10241" max="10241" width="10.59765625" style="1" customWidth="1"/>
    <col min="10242" max="10242" width="21.296875" style="1" customWidth="1"/>
    <col min="10243" max="10243" width="6.296875" style="1" customWidth="1"/>
    <col min="10244" max="10244" width="17" style="1" customWidth="1"/>
    <col min="10245" max="10245" width="14.3984375" style="1" customWidth="1"/>
    <col min="10246" max="10246" width="18.09765625" style="1" customWidth="1"/>
    <col min="10247" max="10247" width="6.296875" style="1" customWidth="1"/>
    <col min="10248" max="10495" width="8.8984375" style="1" customWidth="1"/>
    <col min="10496" max="10496" width="22.69921875" style="1" customWidth="1"/>
    <col min="10497" max="10497" width="10.59765625" style="1" customWidth="1"/>
    <col min="10498" max="10498" width="21.296875" style="1" customWidth="1"/>
    <col min="10499" max="10499" width="6.296875" style="1" customWidth="1"/>
    <col min="10500" max="10500" width="17" style="1" customWidth="1"/>
    <col min="10501" max="10501" width="14.3984375" style="1" customWidth="1"/>
    <col min="10502" max="10502" width="18.09765625" style="1" customWidth="1"/>
    <col min="10503" max="10503" width="6.296875" style="1" customWidth="1"/>
    <col min="10504" max="10751" width="8.8984375" style="1" customWidth="1"/>
    <col min="10752" max="10752" width="22.69921875" style="1" customWidth="1"/>
    <col min="10753" max="10753" width="10.59765625" style="1" customWidth="1"/>
    <col min="10754" max="10754" width="21.296875" style="1" customWidth="1"/>
    <col min="10755" max="10755" width="6.296875" style="1" customWidth="1"/>
    <col min="10756" max="10756" width="17" style="1" customWidth="1"/>
    <col min="10757" max="10757" width="14.3984375" style="1" customWidth="1"/>
    <col min="10758" max="10758" width="18.09765625" style="1" customWidth="1"/>
    <col min="10759" max="10759" width="6.296875" style="1" customWidth="1"/>
    <col min="10760" max="11007" width="8.8984375" style="1" customWidth="1"/>
    <col min="11008" max="11008" width="22.69921875" style="1" customWidth="1"/>
    <col min="11009" max="11009" width="10.59765625" style="1" customWidth="1"/>
    <col min="11010" max="11010" width="21.296875" style="1" customWidth="1"/>
    <col min="11011" max="11011" width="6.296875" style="1" customWidth="1"/>
    <col min="11012" max="11012" width="17" style="1" customWidth="1"/>
    <col min="11013" max="11013" width="14.3984375" style="1" customWidth="1"/>
    <col min="11014" max="11014" width="18.09765625" style="1" customWidth="1"/>
    <col min="11015" max="11015" width="6.296875" style="1" customWidth="1"/>
    <col min="11016" max="11263" width="8.8984375" style="1" customWidth="1"/>
    <col min="11264" max="11264" width="22.69921875" style="1" customWidth="1"/>
    <col min="11265" max="11265" width="10.59765625" style="1" customWidth="1"/>
    <col min="11266" max="11266" width="21.296875" style="1" customWidth="1"/>
    <col min="11267" max="11267" width="6.296875" style="1" customWidth="1"/>
    <col min="11268" max="11268" width="17" style="1" customWidth="1"/>
    <col min="11269" max="11269" width="14.3984375" style="1" customWidth="1"/>
    <col min="11270" max="11270" width="18.09765625" style="1" customWidth="1"/>
    <col min="11271" max="11271" width="6.296875" style="1" customWidth="1"/>
    <col min="11272" max="11519" width="8.8984375" style="1" customWidth="1"/>
    <col min="11520" max="11520" width="22.69921875" style="1" customWidth="1"/>
    <col min="11521" max="11521" width="10.59765625" style="1" customWidth="1"/>
    <col min="11522" max="11522" width="21.296875" style="1" customWidth="1"/>
    <col min="11523" max="11523" width="6.296875" style="1" customWidth="1"/>
    <col min="11524" max="11524" width="17" style="1" customWidth="1"/>
    <col min="11525" max="11525" width="14.3984375" style="1" customWidth="1"/>
    <col min="11526" max="11526" width="18.09765625" style="1" customWidth="1"/>
    <col min="11527" max="11527" width="6.296875" style="1" customWidth="1"/>
    <col min="11528" max="11775" width="8.8984375" style="1" customWidth="1"/>
    <col min="11776" max="11776" width="22.69921875" style="1" customWidth="1"/>
    <col min="11777" max="11777" width="10.59765625" style="1" customWidth="1"/>
    <col min="11778" max="11778" width="21.296875" style="1" customWidth="1"/>
    <col min="11779" max="11779" width="6.296875" style="1" customWidth="1"/>
    <col min="11780" max="11780" width="17" style="1" customWidth="1"/>
    <col min="11781" max="11781" width="14.3984375" style="1" customWidth="1"/>
    <col min="11782" max="11782" width="18.09765625" style="1" customWidth="1"/>
    <col min="11783" max="11783" width="6.296875" style="1" customWidth="1"/>
    <col min="11784" max="12031" width="8.8984375" style="1" customWidth="1"/>
    <col min="12032" max="12032" width="22.69921875" style="1" customWidth="1"/>
    <col min="12033" max="12033" width="10.59765625" style="1" customWidth="1"/>
    <col min="12034" max="12034" width="21.296875" style="1" customWidth="1"/>
    <col min="12035" max="12035" width="6.296875" style="1" customWidth="1"/>
    <col min="12036" max="12036" width="17" style="1" customWidth="1"/>
    <col min="12037" max="12037" width="14.3984375" style="1" customWidth="1"/>
    <col min="12038" max="12038" width="18.09765625" style="1" customWidth="1"/>
    <col min="12039" max="12039" width="6.296875" style="1" customWidth="1"/>
    <col min="12040" max="12287" width="8.8984375" style="1" customWidth="1"/>
    <col min="12288" max="12288" width="22.69921875" style="1" customWidth="1"/>
    <col min="12289" max="12289" width="10.59765625" style="1" customWidth="1"/>
    <col min="12290" max="12290" width="21.296875" style="1" customWidth="1"/>
    <col min="12291" max="12291" width="6.296875" style="1" customWidth="1"/>
    <col min="12292" max="12292" width="17" style="1" customWidth="1"/>
    <col min="12293" max="12293" width="14.3984375" style="1" customWidth="1"/>
    <col min="12294" max="12294" width="18.09765625" style="1" customWidth="1"/>
    <col min="12295" max="12295" width="6.296875" style="1" customWidth="1"/>
    <col min="12296" max="12543" width="8.8984375" style="1" customWidth="1"/>
    <col min="12544" max="12544" width="22.69921875" style="1" customWidth="1"/>
    <col min="12545" max="12545" width="10.59765625" style="1" customWidth="1"/>
    <col min="12546" max="12546" width="21.296875" style="1" customWidth="1"/>
    <col min="12547" max="12547" width="6.296875" style="1" customWidth="1"/>
    <col min="12548" max="12548" width="17" style="1" customWidth="1"/>
    <col min="12549" max="12549" width="14.3984375" style="1" customWidth="1"/>
    <col min="12550" max="12550" width="18.09765625" style="1" customWidth="1"/>
    <col min="12551" max="12551" width="6.296875" style="1" customWidth="1"/>
    <col min="12552" max="12799" width="8.8984375" style="1" customWidth="1"/>
    <col min="12800" max="12800" width="22.69921875" style="1" customWidth="1"/>
    <col min="12801" max="12801" width="10.59765625" style="1" customWidth="1"/>
    <col min="12802" max="12802" width="21.296875" style="1" customWidth="1"/>
    <col min="12803" max="12803" width="6.296875" style="1" customWidth="1"/>
    <col min="12804" max="12804" width="17" style="1" customWidth="1"/>
    <col min="12805" max="12805" width="14.3984375" style="1" customWidth="1"/>
    <col min="12806" max="12806" width="18.09765625" style="1" customWidth="1"/>
    <col min="12807" max="12807" width="6.296875" style="1" customWidth="1"/>
    <col min="12808" max="13055" width="8.8984375" style="1" customWidth="1"/>
    <col min="13056" max="13056" width="22.69921875" style="1" customWidth="1"/>
    <col min="13057" max="13057" width="10.59765625" style="1" customWidth="1"/>
    <col min="13058" max="13058" width="21.296875" style="1" customWidth="1"/>
    <col min="13059" max="13059" width="6.296875" style="1" customWidth="1"/>
    <col min="13060" max="13060" width="17" style="1" customWidth="1"/>
    <col min="13061" max="13061" width="14.3984375" style="1" customWidth="1"/>
    <col min="13062" max="13062" width="18.09765625" style="1" customWidth="1"/>
    <col min="13063" max="13063" width="6.296875" style="1" customWidth="1"/>
    <col min="13064" max="13311" width="8.8984375" style="1" customWidth="1"/>
    <col min="13312" max="13312" width="22.69921875" style="1" customWidth="1"/>
    <col min="13313" max="13313" width="10.59765625" style="1" customWidth="1"/>
    <col min="13314" max="13314" width="21.296875" style="1" customWidth="1"/>
    <col min="13315" max="13315" width="6.296875" style="1" customWidth="1"/>
    <col min="13316" max="13316" width="17" style="1" customWidth="1"/>
    <col min="13317" max="13317" width="14.3984375" style="1" customWidth="1"/>
    <col min="13318" max="13318" width="18.09765625" style="1" customWidth="1"/>
    <col min="13319" max="13319" width="6.296875" style="1" customWidth="1"/>
    <col min="13320" max="13567" width="8.8984375" style="1" customWidth="1"/>
    <col min="13568" max="13568" width="22.69921875" style="1" customWidth="1"/>
    <col min="13569" max="13569" width="10.59765625" style="1" customWidth="1"/>
    <col min="13570" max="13570" width="21.296875" style="1" customWidth="1"/>
    <col min="13571" max="13571" width="6.296875" style="1" customWidth="1"/>
    <col min="13572" max="13572" width="17" style="1" customWidth="1"/>
    <col min="13573" max="13573" width="14.3984375" style="1" customWidth="1"/>
    <col min="13574" max="13574" width="18.09765625" style="1" customWidth="1"/>
    <col min="13575" max="13575" width="6.296875" style="1" customWidth="1"/>
    <col min="13576" max="13823" width="8.8984375" style="1" customWidth="1"/>
    <col min="13824" max="13824" width="22.69921875" style="1" customWidth="1"/>
    <col min="13825" max="13825" width="10.59765625" style="1" customWidth="1"/>
    <col min="13826" max="13826" width="21.296875" style="1" customWidth="1"/>
    <col min="13827" max="13827" width="6.296875" style="1" customWidth="1"/>
    <col min="13828" max="13828" width="17" style="1" customWidth="1"/>
    <col min="13829" max="13829" width="14.3984375" style="1" customWidth="1"/>
    <col min="13830" max="13830" width="18.09765625" style="1" customWidth="1"/>
    <col min="13831" max="13831" width="6.296875" style="1" customWidth="1"/>
    <col min="13832" max="14079" width="8.8984375" style="1" customWidth="1"/>
    <col min="14080" max="14080" width="22.69921875" style="1" customWidth="1"/>
    <col min="14081" max="14081" width="10.59765625" style="1" customWidth="1"/>
    <col min="14082" max="14082" width="21.296875" style="1" customWidth="1"/>
    <col min="14083" max="14083" width="6.296875" style="1" customWidth="1"/>
    <col min="14084" max="14084" width="17" style="1" customWidth="1"/>
    <col min="14085" max="14085" width="14.3984375" style="1" customWidth="1"/>
    <col min="14086" max="14086" width="18.09765625" style="1" customWidth="1"/>
    <col min="14087" max="14087" width="6.296875" style="1" customWidth="1"/>
    <col min="14088" max="14335" width="8.8984375" style="1" customWidth="1"/>
    <col min="14336" max="14336" width="22.69921875" style="1" customWidth="1"/>
    <col min="14337" max="14337" width="10.59765625" style="1" customWidth="1"/>
    <col min="14338" max="14338" width="21.296875" style="1" customWidth="1"/>
    <col min="14339" max="14339" width="6.296875" style="1" customWidth="1"/>
    <col min="14340" max="14340" width="17" style="1" customWidth="1"/>
    <col min="14341" max="14341" width="14.3984375" style="1" customWidth="1"/>
    <col min="14342" max="14342" width="18.09765625" style="1" customWidth="1"/>
    <col min="14343" max="14343" width="6.296875" style="1" customWidth="1"/>
    <col min="14344" max="14591" width="8.8984375" style="1" customWidth="1"/>
    <col min="14592" max="14592" width="22.69921875" style="1" customWidth="1"/>
    <col min="14593" max="14593" width="10.59765625" style="1" customWidth="1"/>
    <col min="14594" max="14594" width="21.296875" style="1" customWidth="1"/>
    <col min="14595" max="14595" width="6.296875" style="1" customWidth="1"/>
    <col min="14596" max="14596" width="17" style="1" customWidth="1"/>
    <col min="14597" max="14597" width="14.3984375" style="1" customWidth="1"/>
    <col min="14598" max="14598" width="18.09765625" style="1" customWidth="1"/>
    <col min="14599" max="14599" width="6.296875" style="1" customWidth="1"/>
    <col min="14600" max="14847" width="8.8984375" style="1" customWidth="1"/>
    <col min="14848" max="14848" width="22.69921875" style="1" customWidth="1"/>
    <col min="14849" max="14849" width="10.59765625" style="1" customWidth="1"/>
    <col min="14850" max="14850" width="21.296875" style="1" customWidth="1"/>
    <col min="14851" max="14851" width="6.296875" style="1" customWidth="1"/>
    <col min="14852" max="14852" width="17" style="1" customWidth="1"/>
    <col min="14853" max="14853" width="14.3984375" style="1" customWidth="1"/>
    <col min="14854" max="14854" width="18.09765625" style="1" customWidth="1"/>
    <col min="14855" max="14855" width="6.296875" style="1" customWidth="1"/>
    <col min="14856" max="15103" width="8.8984375" style="1" customWidth="1"/>
    <col min="15104" max="15104" width="22.69921875" style="1" customWidth="1"/>
    <col min="15105" max="15105" width="10.59765625" style="1" customWidth="1"/>
    <col min="15106" max="15106" width="21.296875" style="1" customWidth="1"/>
    <col min="15107" max="15107" width="6.296875" style="1" customWidth="1"/>
    <col min="15108" max="15108" width="17" style="1" customWidth="1"/>
    <col min="15109" max="15109" width="14.3984375" style="1" customWidth="1"/>
    <col min="15110" max="15110" width="18.09765625" style="1" customWidth="1"/>
    <col min="15111" max="15111" width="6.296875" style="1" customWidth="1"/>
    <col min="15112" max="15359" width="8.8984375" style="1" customWidth="1"/>
    <col min="15360" max="15360" width="22.69921875" style="1" customWidth="1"/>
    <col min="15361" max="15361" width="10.59765625" style="1" customWidth="1"/>
    <col min="15362" max="15362" width="21.296875" style="1" customWidth="1"/>
    <col min="15363" max="15363" width="6.296875" style="1" customWidth="1"/>
    <col min="15364" max="15364" width="17" style="1" customWidth="1"/>
    <col min="15365" max="15365" width="14.3984375" style="1" customWidth="1"/>
    <col min="15366" max="15366" width="18.09765625" style="1" customWidth="1"/>
    <col min="15367" max="15367" width="6.296875" style="1" customWidth="1"/>
    <col min="15368" max="15615" width="8.8984375" style="1" customWidth="1"/>
    <col min="15616" max="15616" width="22.69921875" style="1" customWidth="1"/>
    <col min="15617" max="15617" width="10.59765625" style="1" customWidth="1"/>
    <col min="15618" max="15618" width="21.296875" style="1" customWidth="1"/>
    <col min="15619" max="15619" width="6.296875" style="1" customWidth="1"/>
    <col min="15620" max="15620" width="17" style="1" customWidth="1"/>
    <col min="15621" max="15621" width="14.3984375" style="1" customWidth="1"/>
    <col min="15622" max="15622" width="18.09765625" style="1" customWidth="1"/>
    <col min="15623" max="15623" width="6.296875" style="1" customWidth="1"/>
    <col min="15624" max="15871" width="8.8984375" style="1" customWidth="1"/>
    <col min="15872" max="15872" width="22.69921875" style="1" customWidth="1"/>
    <col min="15873" max="15873" width="10.59765625" style="1" customWidth="1"/>
    <col min="15874" max="15874" width="21.296875" style="1" customWidth="1"/>
    <col min="15875" max="15875" width="6.296875" style="1" customWidth="1"/>
    <col min="15876" max="15876" width="17" style="1" customWidth="1"/>
    <col min="15877" max="15877" width="14.3984375" style="1" customWidth="1"/>
    <col min="15878" max="15878" width="18.09765625" style="1" customWidth="1"/>
    <col min="15879" max="15879" width="6.296875" style="1" customWidth="1"/>
    <col min="15880" max="16127" width="8.8984375" style="1" customWidth="1"/>
    <col min="16128" max="16128" width="22.69921875" style="1" customWidth="1"/>
    <col min="16129" max="16129" width="10.59765625" style="1" customWidth="1"/>
    <col min="16130" max="16130" width="21.296875" style="1" customWidth="1"/>
    <col min="16131" max="16131" width="6.296875" style="1" customWidth="1"/>
    <col min="16132" max="16132" width="17" style="1" customWidth="1"/>
    <col min="16133" max="16133" width="14.3984375" style="1" customWidth="1"/>
    <col min="16134" max="16134" width="18.09765625" style="1" customWidth="1"/>
    <col min="16135" max="16135" width="6.296875" style="1" customWidth="1"/>
    <col min="16136" max="16136" width="8.8984375" style="1" customWidth="1"/>
    <col min="16137" max="16384" width="8.796875" style="1"/>
  </cols>
  <sheetData>
    <row r="1" spans="1:10" ht="24.75" customHeight="1">
      <c r="G1" s="2" t="s">
        <v>209</v>
      </c>
    </row>
    <row r="2" spans="1:10" ht="15" customHeight="1">
      <c r="G2" s="3"/>
    </row>
    <row r="3" spans="1:10" ht="24.75" customHeight="1">
      <c r="A3" s="4" t="s">
        <v>206</v>
      </c>
      <c r="B3" s="5"/>
      <c r="C3" s="5"/>
      <c r="D3" s="6"/>
      <c r="E3" s="5"/>
      <c r="F3" s="5"/>
      <c r="G3" s="5"/>
    </row>
    <row r="4" spans="1:10" ht="15" customHeight="1" thickBot="1"/>
    <row r="5" spans="1:10" ht="35.25" customHeight="1">
      <c r="A5" s="7" t="s">
        <v>1</v>
      </c>
      <c r="B5" s="296" t="str">
        <f>'様式１-２'!B5</f>
        <v xml:space="preserve"> </v>
      </c>
      <c r="C5" s="297"/>
      <c r="D5" s="107" t="s">
        <v>0</v>
      </c>
      <c r="E5" s="296">
        <f>'様式１-２'!B6</f>
        <v>0</v>
      </c>
      <c r="F5" s="298"/>
      <c r="G5" s="299"/>
      <c r="J5" s="112"/>
    </row>
    <row r="6" spans="1:10" ht="35.25" customHeight="1" thickBot="1">
      <c r="A6" s="8" t="s">
        <v>6</v>
      </c>
      <c r="B6" s="300">
        <f>'様式１-２'!B8</f>
        <v>0</v>
      </c>
      <c r="C6" s="301"/>
      <c r="D6" s="301"/>
      <c r="E6" s="301"/>
      <c r="F6" s="301"/>
      <c r="G6" s="302"/>
    </row>
    <row r="7" spans="1:10" ht="35.25" customHeight="1" thickTop="1">
      <c r="A7" s="9" t="s">
        <v>12</v>
      </c>
      <c r="B7" s="10" t="s">
        <v>13</v>
      </c>
      <c r="C7" s="303"/>
      <c r="D7" s="303"/>
      <c r="E7" s="10" t="s">
        <v>14</v>
      </c>
      <c r="F7" s="11"/>
      <c r="G7" s="12" t="s">
        <v>15</v>
      </c>
    </row>
    <row r="8" spans="1:10" ht="35.25" customHeight="1">
      <c r="A8" s="13" t="s">
        <v>16</v>
      </c>
      <c r="B8" s="14" t="s">
        <v>13</v>
      </c>
      <c r="C8" s="304"/>
      <c r="D8" s="304"/>
      <c r="E8" s="14" t="s">
        <v>14</v>
      </c>
      <c r="F8" s="15"/>
      <c r="G8" s="16" t="s">
        <v>15</v>
      </c>
    </row>
    <row r="9" spans="1:10" ht="35.25" customHeight="1" thickBot="1">
      <c r="A9" s="17" t="s">
        <v>17</v>
      </c>
      <c r="B9" s="18" t="s">
        <v>13</v>
      </c>
      <c r="C9" s="305"/>
      <c r="D9" s="305"/>
      <c r="E9" s="18" t="s">
        <v>14</v>
      </c>
      <c r="F9" s="19"/>
      <c r="G9" s="20" t="s">
        <v>15</v>
      </c>
    </row>
    <row r="10" spans="1:10" ht="27.75" customHeight="1" thickTop="1">
      <c r="A10" s="287" t="s">
        <v>184</v>
      </c>
      <c r="B10" s="288"/>
      <c r="C10" s="288"/>
      <c r="D10" s="288"/>
      <c r="E10" s="288"/>
      <c r="F10" s="288"/>
      <c r="G10" s="289"/>
    </row>
    <row r="11" spans="1:10" ht="36" customHeight="1">
      <c r="A11" s="290"/>
      <c r="B11" s="291"/>
      <c r="C11" s="291"/>
      <c r="D11" s="291"/>
      <c r="E11" s="291"/>
      <c r="F11" s="291"/>
      <c r="G11" s="292"/>
    </row>
    <row r="12" spans="1:10" ht="36" customHeight="1">
      <c r="A12" s="290"/>
      <c r="B12" s="291"/>
      <c r="C12" s="291"/>
      <c r="D12" s="291"/>
      <c r="E12" s="291"/>
      <c r="F12" s="291"/>
      <c r="G12" s="292"/>
    </row>
    <row r="13" spans="1:10" ht="36" customHeight="1">
      <c r="A13" s="290"/>
      <c r="B13" s="291"/>
      <c r="C13" s="291"/>
      <c r="D13" s="291"/>
      <c r="E13" s="291"/>
      <c r="F13" s="291"/>
      <c r="G13" s="292"/>
    </row>
    <row r="14" spans="1:10" ht="36" customHeight="1">
      <c r="A14" s="290"/>
      <c r="B14" s="291"/>
      <c r="C14" s="291"/>
      <c r="D14" s="291"/>
      <c r="E14" s="291"/>
      <c r="F14" s="291"/>
      <c r="G14" s="292"/>
    </row>
    <row r="15" spans="1:10" ht="36" customHeight="1">
      <c r="A15" s="290"/>
      <c r="B15" s="291"/>
      <c r="C15" s="291"/>
      <c r="D15" s="291"/>
      <c r="E15" s="291"/>
      <c r="F15" s="291"/>
      <c r="G15" s="292"/>
    </row>
    <row r="16" spans="1:10" ht="36" customHeight="1">
      <c r="A16" s="290"/>
      <c r="B16" s="291"/>
      <c r="C16" s="291"/>
      <c r="D16" s="291"/>
      <c r="E16" s="291"/>
      <c r="F16" s="291"/>
      <c r="G16" s="292"/>
    </row>
    <row r="17" spans="1:7" ht="36" customHeight="1">
      <c r="A17" s="290"/>
      <c r="B17" s="291"/>
      <c r="C17" s="291"/>
      <c r="D17" s="291"/>
      <c r="E17" s="291"/>
      <c r="F17" s="291"/>
      <c r="G17" s="292"/>
    </row>
    <row r="18" spans="1:7" ht="35.25" customHeight="1">
      <c r="A18" s="290"/>
      <c r="B18" s="291"/>
      <c r="C18" s="291"/>
      <c r="D18" s="291"/>
      <c r="E18" s="291"/>
      <c r="F18" s="291"/>
      <c r="G18" s="292"/>
    </row>
    <row r="19" spans="1:7" ht="36" customHeight="1">
      <c r="A19" s="290"/>
      <c r="B19" s="291"/>
      <c r="C19" s="291"/>
      <c r="D19" s="291"/>
      <c r="E19" s="291"/>
      <c r="F19" s="291"/>
      <c r="G19" s="292"/>
    </row>
    <row r="20" spans="1:7" ht="36" customHeight="1">
      <c r="A20" s="290"/>
      <c r="B20" s="291"/>
      <c r="C20" s="291"/>
      <c r="D20" s="291"/>
      <c r="E20" s="291"/>
      <c r="F20" s="291"/>
      <c r="G20" s="292"/>
    </row>
    <row r="21" spans="1:7" ht="36" customHeight="1">
      <c r="A21" s="290"/>
      <c r="B21" s="291"/>
      <c r="C21" s="291"/>
      <c r="D21" s="291"/>
      <c r="E21" s="291"/>
      <c r="F21" s="291"/>
      <c r="G21" s="292"/>
    </row>
    <row r="22" spans="1:7" ht="35.25" customHeight="1">
      <c r="A22" s="290"/>
      <c r="B22" s="291"/>
      <c r="C22" s="291"/>
      <c r="D22" s="291"/>
      <c r="E22" s="291"/>
      <c r="F22" s="291"/>
      <c r="G22" s="292"/>
    </row>
    <row r="23" spans="1:7" ht="35.25" customHeight="1">
      <c r="A23" s="290"/>
      <c r="B23" s="291"/>
      <c r="C23" s="291"/>
      <c r="D23" s="291"/>
      <c r="E23" s="291"/>
      <c r="F23" s="291"/>
      <c r="G23" s="292"/>
    </row>
    <row r="24" spans="1:7" ht="35.25" customHeight="1">
      <c r="A24" s="290"/>
      <c r="B24" s="291"/>
      <c r="C24" s="291"/>
      <c r="D24" s="291"/>
      <c r="E24" s="291"/>
      <c r="F24" s="291"/>
      <c r="G24" s="292"/>
    </row>
    <row r="25" spans="1:7" ht="35.25" customHeight="1">
      <c r="A25" s="290"/>
      <c r="B25" s="291"/>
      <c r="C25" s="291"/>
      <c r="D25" s="291"/>
      <c r="E25" s="291"/>
      <c r="F25" s="291"/>
      <c r="G25" s="292"/>
    </row>
    <row r="26" spans="1:7" ht="35.25" customHeight="1" thickBot="1">
      <c r="A26" s="293"/>
      <c r="B26" s="294"/>
      <c r="C26" s="294"/>
      <c r="D26" s="294"/>
      <c r="E26" s="294"/>
      <c r="F26" s="294"/>
      <c r="G26" s="295"/>
    </row>
    <row r="27" spans="1:7" ht="28.5" customHeight="1"/>
    <row r="28" spans="1:7" ht="28.5" customHeight="1"/>
  </sheetData>
  <mergeCells count="8">
    <mergeCell ref="A10:G10"/>
    <mergeCell ref="A11:G26"/>
    <mergeCell ref="B5:C5"/>
    <mergeCell ref="E5:G5"/>
    <mergeCell ref="B6:G6"/>
    <mergeCell ref="C7:D7"/>
    <mergeCell ref="C8:D8"/>
    <mergeCell ref="C9:D9"/>
  </mergeCells>
  <phoneticPr fontId="4"/>
  <printOptions horizontalCentered="1"/>
  <pageMargins left="0.59055118110236227" right="0.59055118110236227" top="0.59055118110236227" bottom="0.39370078740157483" header="0.51181102362204722" footer="0.51181102362204722"/>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J28"/>
  <sheetViews>
    <sheetView view="pageBreakPreview" zoomScale="70" zoomScaleNormal="75" zoomScaleSheetLayoutView="70" workbookViewId="0">
      <selection activeCell="A3" sqref="A3"/>
    </sheetView>
  </sheetViews>
  <sheetFormatPr defaultRowHeight="13.2"/>
  <cols>
    <col min="1" max="1" width="23" style="1" customWidth="1"/>
    <col min="2" max="2" width="8.296875" style="1" customWidth="1"/>
    <col min="3" max="3" width="21.296875" style="1" customWidth="1"/>
    <col min="4" max="4" width="9.3984375" style="1" customWidth="1"/>
    <col min="5" max="5" width="10" style="1" customWidth="1"/>
    <col min="6" max="6" width="18.09765625" style="1" customWidth="1"/>
    <col min="7" max="7" width="6.296875" style="1" customWidth="1"/>
    <col min="8" max="255" width="8.8984375" style="1" customWidth="1"/>
    <col min="256" max="256" width="22.69921875" style="1" customWidth="1"/>
    <col min="257" max="257" width="10.59765625" style="1" customWidth="1"/>
    <col min="258" max="258" width="21.296875" style="1" customWidth="1"/>
    <col min="259" max="259" width="6.296875" style="1" customWidth="1"/>
    <col min="260" max="260" width="17" style="1" customWidth="1"/>
    <col min="261" max="261" width="14.3984375" style="1" customWidth="1"/>
    <col min="262" max="262" width="18.09765625" style="1" customWidth="1"/>
    <col min="263" max="263" width="6.296875" style="1" customWidth="1"/>
    <col min="264" max="511" width="8.8984375" style="1" customWidth="1"/>
    <col min="512" max="512" width="22.69921875" style="1" customWidth="1"/>
    <col min="513" max="513" width="10.59765625" style="1" customWidth="1"/>
    <col min="514" max="514" width="21.296875" style="1" customWidth="1"/>
    <col min="515" max="515" width="6.296875" style="1" customWidth="1"/>
    <col min="516" max="516" width="17" style="1" customWidth="1"/>
    <col min="517" max="517" width="14.3984375" style="1" customWidth="1"/>
    <col min="518" max="518" width="18.09765625" style="1" customWidth="1"/>
    <col min="519" max="519" width="6.296875" style="1" customWidth="1"/>
    <col min="520" max="767" width="8.8984375" style="1" customWidth="1"/>
    <col min="768" max="768" width="22.69921875" style="1" customWidth="1"/>
    <col min="769" max="769" width="10.59765625" style="1" customWidth="1"/>
    <col min="770" max="770" width="21.296875" style="1" customWidth="1"/>
    <col min="771" max="771" width="6.296875" style="1" customWidth="1"/>
    <col min="772" max="772" width="17" style="1" customWidth="1"/>
    <col min="773" max="773" width="14.3984375" style="1" customWidth="1"/>
    <col min="774" max="774" width="18.09765625" style="1" customWidth="1"/>
    <col min="775" max="775" width="6.296875" style="1" customWidth="1"/>
    <col min="776" max="1023" width="8.8984375" style="1" customWidth="1"/>
    <col min="1024" max="1024" width="22.69921875" style="1" customWidth="1"/>
    <col min="1025" max="1025" width="10.59765625" style="1" customWidth="1"/>
    <col min="1026" max="1026" width="21.296875" style="1" customWidth="1"/>
    <col min="1027" max="1027" width="6.296875" style="1" customWidth="1"/>
    <col min="1028" max="1028" width="17" style="1" customWidth="1"/>
    <col min="1029" max="1029" width="14.3984375" style="1" customWidth="1"/>
    <col min="1030" max="1030" width="18.09765625" style="1" customWidth="1"/>
    <col min="1031" max="1031" width="6.296875" style="1" customWidth="1"/>
    <col min="1032" max="1279" width="8.8984375" style="1" customWidth="1"/>
    <col min="1280" max="1280" width="22.69921875" style="1" customWidth="1"/>
    <col min="1281" max="1281" width="10.59765625" style="1" customWidth="1"/>
    <col min="1282" max="1282" width="21.296875" style="1" customWidth="1"/>
    <col min="1283" max="1283" width="6.296875" style="1" customWidth="1"/>
    <col min="1284" max="1284" width="17" style="1" customWidth="1"/>
    <col min="1285" max="1285" width="14.3984375" style="1" customWidth="1"/>
    <col min="1286" max="1286" width="18.09765625" style="1" customWidth="1"/>
    <col min="1287" max="1287" width="6.296875" style="1" customWidth="1"/>
    <col min="1288" max="1535" width="8.8984375" style="1" customWidth="1"/>
    <col min="1536" max="1536" width="22.69921875" style="1" customWidth="1"/>
    <col min="1537" max="1537" width="10.59765625" style="1" customWidth="1"/>
    <col min="1538" max="1538" width="21.296875" style="1" customWidth="1"/>
    <col min="1539" max="1539" width="6.296875" style="1" customWidth="1"/>
    <col min="1540" max="1540" width="17" style="1" customWidth="1"/>
    <col min="1541" max="1541" width="14.3984375" style="1" customWidth="1"/>
    <col min="1542" max="1542" width="18.09765625" style="1" customWidth="1"/>
    <col min="1543" max="1543" width="6.296875" style="1" customWidth="1"/>
    <col min="1544" max="1791" width="8.8984375" style="1" customWidth="1"/>
    <col min="1792" max="1792" width="22.69921875" style="1" customWidth="1"/>
    <col min="1793" max="1793" width="10.59765625" style="1" customWidth="1"/>
    <col min="1794" max="1794" width="21.296875" style="1" customWidth="1"/>
    <col min="1795" max="1795" width="6.296875" style="1" customWidth="1"/>
    <col min="1796" max="1796" width="17" style="1" customWidth="1"/>
    <col min="1797" max="1797" width="14.3984375" style="1" customWidth="1"/>
    <col min="1798" max="1798" width="18.09765625" style="1" customWidth="1"/>
    <col min="1799" max="1799" width="6.296875" style="1" customWidth="1"/>
    <col min="1800" max="2047" width="8.8984375" style="1" customWidth="1"/>
    <col min="2048" max="2048" width="22.69921875" style="1" customWidth="1"/>
    <col min="2049" max="2049" width="10.59765625" style="1" customWidth="1"/>
    <col min="2050" max="2050" width="21.296875" style="1" customWidth="1"/>
    <col min="2051" max="2051" width="6.296875" style="1" customWidth="1"/>
    <col min="2052" max="2052" width="17" style="1" customWidth="1"/>
    <col min="2053" max="2053" width="14.3984375" style="1" customWidth="1"/>
    <col min="2054" max="2054" width="18.09765625" style="1" customWidth="1"/>
    <col min="2055" max="2055" width="6.296875" style="1" customWidth="1"/>
    <col min="2056" max="2303" width="8.8984375" style="1" customWidth="1"/>
    <col min="2304" max="2304" width="22.69921875" style="1" customWidth="1"/>
    <col min="2305" max="2305" width="10.59765625" style="1" customWidth="1"/>
    <col min="2306" max="2306" width="21.296875" style="1" customWidth="1"/>
    <col min="2307" max="2307" width="6.296875" style="1" customWidth="1"/>
    <col min="2308" max="2308" width="17" style="1" customWidth="1"/>
    <col min="2309" max="2309" width="14.3984375" style="1" customWidth="1"/>
    <col min="2310" max="2310" width="18.09765625" style="1" customWidth="1"/>
    <col min="2311" max="2311" width="6.296875" style="1" customWidth="1"/>
    <col min="2312" max="2559" width="8.8984375" style="1" customWidth="1"/>
    <col min="2560" max="2560" width="22.69921875" style="1" customWidth="1"/>
    <col min="2561" max="2561" width="10.59765625" style="1" customWidth="1"/>
    <col min="2562" max="2562" width="21.296875" style="1" customWidth="1"/>
    <col min="2563" max="2563" width="6.296875" style="1" customWidth="1"/>
    <col min="2564" max="2564" width="17" style="1" customWidth="1"/>
    <col min="2565" max="2565" width="14.3984375" style="1" customWidth="1"/>
    <col min="2566" max="2566" width="18.09765625" style="1" customWidth="1"/>
    <col min="2567" max="2567" width="6.296875" style="1" customWidth="1"/>
    <col min="2568" max="2815" width="8.8984375" style="1" customWidth="1"/>
    <col min="2816" max="2816" width="22.69921875" style="1" customWidth="1"/>
    <col min="2817" max="2817" width="10.59765625" style="1" customWidth="1"/>
    <col min="2818" max="2818" width="21.296875" style="1" customWidth="1"/>
    <col min="2819" max="2819" width="6.296875" style="1" customWidth="1"/>
    <col min="2820" max="2820" width="17" style="1" customWidth="1"/>
    <col min="2821" max="2821" width="14.3984375" style="1" customWidth="1"/>
    <col min="2822" max="2822" width="18.09765625" style="1" customWidth="1"/>
    <col min="2823" max="2823" width="6.296875" style="1" customWidth="1"/>
    <col min="2824" max="3071" width="8.8984375" style="1" customWidth="1"/>
    <col min="3072" max="3072" width="22.69921875" style="1" customWidth="1"/>
    <col min="3073" max="3073" width="10.59765625" style="1" customWidth="1"/>
    <col min="3074" max="3074" width="21.296875" style="1" customWidth="1"/>
    <col min="3075" max="3075" width="6.296875" style="1" customWidth="1"/>
    <col min="3076" max="3076" width="17" style="1" customWidth="1"/>
    <col min="3077" max="3077" width="14.3984375" style="1" customWidth="1"/>
    <col min="3078" max="3078" width="18.09765625" style="1" customWidth="1"/>
    <col min="3079" max="3079" width="6.296875" style="1" customWidth="1"/>
    <col min="3080" max="3327" width="8.8984375" style="1" customWidth="1"/>
    <col min="3328" max="3328" width="22.69921875" style="1" customWidth="1"/>
    <col min="3329" max="3329" width="10.59765625" style="1" customWidth="1"/>
    <col min="3330" max="3330" width="21.296875" style="1" customWidth="1"/>
    <col min="3331" max="3331" width="6.296875" style="1" customWidth="1"/>
    <col min="3332" max="3332" width="17" style="1" customWidth="1"/>
    <col min="3333" max="3333" width="14.3984375" style="1" customWidth="1"/>
    <col min="3334" max="3334" width="18.09765625" style="1" customWidth="1"/>
    <col min="3335" max="3335" width="6.296875" style="1" customWidth="1"/>
    <col min="3336" max="3583" width="8.8984375" style="1" customWidth="1"/>
    <col min="3584" max="3584" width="22.69921875" style="1" customWidth="1"/>
    <col min="3585" max="3585" width="10.59765625" style="1" customWidth="1"/>
    <col min="3586" max="3586" width="21.296875" style="1" customWidth="1"/>
    <col min="3587" max="3587" width="6.296875" style="1" customWidth="1"/>
    <col min="3588" max="3588" width="17" style="1" customWidth="1"/>
    <col min="3589" max="3589" width="14.3984375" style="1" customWidth="1"/>
    <col min="3590" max="3590" width="18.09765625" style="1" customWidth="1"/>
    <col min="3591" max="3591" width="6.296875" style="1" customWidth="1"/>
    <col min="3592" max="3839" width="8.8984375" style="1" customWidth="1"/>
    <col min="3840" max="3840" width="22.69921875" style="1" customWidth="1"/>
    <col min="3841" max="3841" width="10.59765625" style="1" customWidth="1"/>
    <col min="3842" max="3842" width="21.296875" style="1" customWidth="1"/>
    <col min="3843" max="3843" width="6.296875" style="1" customWidth="1"/>
    <col min="3844" max="3844" width="17" style="1" customWidth="1"/>
    <col min="3845" max="3845" width="14.3984375" style="1" customWidth="1"/>
    <col min="3846" max="3846" width="18.09765625" style="1" customWidth="1"/>
    <col min="3847" max="3847" width="6.296875" style="1" customWidth="1"/>
    <col min="3848" max="4095" width="8.8984375" style="1" customWidth="1"/>
    <col min="4096" max="4096" width="22.69921875" style="1" customWidth="1"/>
    <col min="4097" max="4097" width="10.59765625" style="1" customWidth="1"/>
    <col min="4098" max="4098" width="21.296875" style="1" customWidth="1"/>
    <col min="4099" max="4099" width="6.296875" style="1" customWidth="1"/>
    <col min="4100" max="4100" width="17" style="1" customWidth="1"/>
    <col min="4101" max="4101" width="14.3984375" style="1" customWidth="1"/>
    <col min="4102" max="4102" width="18.09765625" style="1" customWidth="1"/>
    <col min="4103" max="4103" width="6.296875" style="1" customWidth="1"/>
    <col min="4104" max="4351" width="8.8984375" style="1" customWidth="1"/>
    <col min="4352" max="4352" width="22.69921875" style="1" customWidth="1"/>
    <col min="4353" max="4353" width="10.59765625" style="1" customWidth="1"/>
    <col min="4354" max="4354" width="21.296875" style="1" customWidth="1"/>
    <col min="4355" max="4355" width="6.296875" style="1" customWidth="1"/>
    <col min="4356" max="4356" width="17" style="1" customWidth="1"/>
    <col min="4357" max="4357" width="14.3984375" style="1" customWidth="1"/>
    <col min="4358" max="4358" width="18.09765625" style="1" customWidth="1"/>
    <col min="4359" max="4359" width="6.296875" style="1" customWidth="1"/>
    <col min="4360" max="4607" width="8.8984375" style="1" customWidth="1"/>
    <col min="4608" max="4608" width="22.69921875" style="1" customWidth="1"/>
    <col min="4609" max="4609" width="10.59765625" style="1" customWidth="1"/>
    <col min="4610" max="4610" width="21.296875" style="1" customWidth="1"/>
    <col min="4611" max="4611" width="6.296875" style="1" customWidth="1"/>
    <col min="4612" max="4612" width="17" style="1" customWidth="1"/>
    <col min="4613" max="4613" width="14.3984375" style="1" customWidth="1"/>
    <col min="4614" max="4614" width="18.09765625" style="1" customWidth="1"/>
    <col min="4615" max="4615" width="6.296875" style="1" customWidth="1"/>
    <col min="4616" max="4863" width="8.8984375" style="1" customWidth="1"/>
    <col min="4864" max="4864" width="22.69921875" style="1" customWidth="1"/>
    <col min="4865" max="4865" width="10.59765625" style="1" customWidth="1"/>
    <col min="4866" max="4866" width="21.296875" style="1" customWidth="1"/>
    <col min="4867" max="4867" width="6.296875" style="1" customWidth="1"/>
    <col min="4868" max="4868" width="17" style="1" customWidth="1"/>
    <col min="4869" max="4869" width="14.3984375" style="1" customWidth="1"/>
    <col min="4870" max="4870" width="18.09765625" style="1" customWidth="1"/>
    <col min="4871" max="4871" width="6.296875" style="1" customWidth="1"/>
    <col min="4872" max="5119" width="8.8984375" style="1" customWidth="1"/>
    <col min="5120" max="5120" width="22.69921875" style="1" customWidth="1"/>
    <col min="5121" max="5121" width="10.59765625" style="1" customWidth="1"/>
    <col min="5122" max="5122" width="21.296875" style="1" customWidth="1"/>
    <col min="5123" max="5123" width="6.296875" style="1" customWidth="1"/>
    <col min="5124" max="5124" width="17" style="1" customWidth="1"/>
    <col min="5125" max="5125" width="14.3984375" style="1" customWidth="1"/>
    <col min="5126" max="5126" width="18.09765625" style="1" customWidth="1"/>
    <col min="5127" max="5127" width="6.296875" style="1" customWidth="1"/>
    <col min="5128" max="5375" width="8.8984375" style="1" customWidth="1"/>
    <col min="5376" max="5376" width="22.69921875" style="1" customWidth="1"/>
    <col min="5377" max="5377" width="10.59765625" style="1" customWidth="1"/>
    <col min="5378" max="5378" width="21.296875" style="1" customWidth="1"/>
    <col min="5379" max="5379" width="6.296875" style="1" customWidth="1"/>
    <col min="5380" max="5380" width="17" style="1" customWidth="1"/>
    <col min="5381" max="5381" width="14.3984375" style="1" customWidth="1"/>
    <col min="5382" max="5382" width="18.09765625" style="1" customWidth="1"/>
    <col min="5383" max="5383" width="6.296875" style="1" customWidth="1"/>
    <col min="5384" max="5631" width="8.8984375" style="1" customWidth="1"/>
    <col min="5632" max="5632" width="22.69921875" style="1" customWidth="1"/>
    <col min="5633" max="5633" width="10.59765625" style="1" customWidth="1"/>
    <col min="5634" max="5634" width="21.296875" style="1" customWidth="1"/>
    <col min="5635" max="5635" width="6.296875" style="1" customWidth="1"/>
    <col min="5636" max="5636" width="17" style="1" customWidth="1"/>
    <col min="5637" max="5637" width="14.3984375" style="1" customWidth="1"/>
    <col min="5638" max="5638" width="18.09765625" style="1" customWidth="1"/>
    <col min="5639" max="5639" width="6.296875" style="1" customWidth="1"/>
    <col min="5640" max="5887" width="8.8984375" style="1" customWidth="1"/>
    <col min="5888" max="5888" width="22.69921875" style="1" customWidth="1"/>
    <col min="5889" max="5889" width="10.59765625" style="1" customWidth="1"/>
    <col min="5890" max="5890" width="21.296875" style="1" customWidth="1"/>
    <col min="5891" max="5891" width="6.296875" style="1" customWidth="1"/>
    <col min="5892" max="5892" width="17" style="1" customWidth="1"/>
    <col min="5893" max="5893" width="14.3984375" style="1" customWidth="1"/>
    <col min="5894" max="5894" width="18.09765625" style="1" customWidth="1"/>
    <col min="5895" max="5895" width="6.296875" style="1" customWidth="1"/>
    <col min="5896" max="6143" width="8.8984375" style="1" customWidth="1"/>
    <col min="6144" max="6144" width="22.69921875" style="1" customWidth="1"/>
    <col min="6145" max="6145" width="10.59765625" style="1" customWidth="1"/>
    <col min="6146" max="6146" width="21.296875" style="1" customWidth="1"/>
    <col min="6147" max="6147" width="6.296875" style="1" customWidth="1"/>
    <col min="6148" max="6148" width="17" style="1" customWidth="1"/>
    <col min="6149" max="6149" width="14.3984375" style="1" customWidth="1"/>
    <col min="6150" max="6150" width="18.09765625" style="1" customWidth="1"/>
    <col min="6151" max="6151" width="6.296875" style="1" customWidth="1"/>
    <col min="6152" max="6399" width="8.8984375" style="1" customWidth="1"/>
    <col min="6400" max="6400" width="22.69921875" style="1" customWidth="1"/>
    <col min="6401" max="6401" width="10.59765625" style="1" customWidth="1"/>
    <col min="6402" max="6402" width="21.296875" style="1" customWidth="1"/>
    <col min="6403" max="6403" width="6.296875" style="1" customWidth="1"/>
    <col min="6404" max="6404" width="17" style="1" customWidth="1"/>
    <col min="6405" max="6405" width="14.3984375" style="1" customWidth="1"/>
    <col min="6406" max="6406" width="18.09765625" style="1" customWidth="1"/>
    <col min="6407" max="6407" width="6.296875" style="1" customWidth="1"/>
    <col min="6408" max="6655" width="8.8984375" style="1" customWidth="1"/>
    <col min="6656" max="6656" width="22.69921875" style="1" customWidth="1"/>
    <col min="6657" max="6657" width="10.59765625" style="1" customWidth="1"/>
    <col min="6658" max="6658" width="21.296875" style="1" customWidth="1"/>
    <col min="6659" max="6659" width="6.296875" style="1" customWidth="1"/>
    <col min="6660" max="6660" width="17" style="1" customWidth="1"/>
    <col min="6661" max="6661" width="14.3984375" style="1" customWidth="1"/>
    <col min="6662" max="6662" width="18.09765625" style="1" customWidth="1"/>
    <col min="6663" max="6663" width="6.296875" style="1" customWidth="1"/>
    <col min="6664" max="6911" width="8.8984375" style="1" customWidth="1"/>
    <col min="6912" max="6912" width="22.69921875" style="1" customWidth="1"/>
    <col min="6913" max="6913" width="10.59765625" style="1" customWidth="1"/>
    <col min="6914" max="6914" width="21.296875" style="1" customWidth="1"/>
    <col min="6915" max="6915" width="6.296875" style="1" customWidth="1"/>
    <col min="6916" max="6916" width="17" style="1" customWidth="1"/>
    <col min="6917" max="6917" width="14.3984375" style="1" customWidth="1"/>
    <col min="6918" max="6918" width="18.09765625" style="1" customWidth="1"/>
    <col min="6919" max="6919" width="6.296875" style="1" customWidth="1"/>
    <col min="6920" max="7167" width="8.8984375" style="1" customWidth="1"/>
    <col min="7168" max="7168" width="22.69921875" style="1" customWidth="1"/>
    <col min="7169" max="7169" width="10.59765625" style="1" customWidth="1"/>
    <col min="7170" max="7170" width="21.296875" style="1" customWidth="1"/>
    <col min="7171" max="7171" width="6.296875" style="1" customWidth="1"/>
    <col min="7172" max="7172" width="17" style="1" customWidth="1"/>
    <col min="7173" max="7173" width="14.3984375" style="1" customWidth="1"/>
    <col min="7174" max="7174" width="18.09765625" style="1" customWidth="1"/>
    <col min="7175" max="7175" width="6.296875" style="1" customWidth="1"/>
    <col min="7176" max="7423" width="8.8984375" style="1" customWidth="1"/>
    <col min="7424" max="7424" width="22.69921875" style="1" customWidth="1"/>
    <col min="7425" max="7425" width="10.59765625" style="1" customWidth="1"/>
    <col min="7426" max="7426" width="21.296875" style="1" customWidth="1"/>
    <col min="7427" max="7427" width="6.296875" style="1" customWidth="1"/>
    <col min="7428" max="7428" width="17" style="1" customWidth="1"/>
    <col min="7429" max="7429" width="14.3984375" style="1" customWidth="1"/>
    <col min="7430" max="7430" width="18.09765625" style="1" customWidth="1"/>
    <col min="7431" max="7431" width="6.296875" style="1" customWidth="1"/>
    <col min="7432" max="7679" width="8.8984375" style="1" customWidth="1"/>
    <col min="7680" max="7680" width="22.69921875" style="1" customWidth="1"/>
    <col min="7681" max="7681" width="10.59765625" style="1" customWidth="1"/>
    <col min="7682" max="7682" width="21.296875" style="1" customWidth="1"/>
    <col min="7683" max="7683" width="6.296875" style="1" customWidth="1"/>
    <col min="7684" max="7684" width="17" style="1" customWidth="1"/>
    <col min="7685" max="7685" width="14.3984375" style="1" customWidth="1"/>
    <col min="7686" max="7686" width="18.09765625" style="1" customWidth="1"/>
    <col min="7687" max="7687" width="6.296875" style="1" customWidth="1"/>
    <col min="7688" max="7935" width="8.8984375" style="1" customWidth="1"/>
    <col min="7936" max="7936" width="22.69921875" style="1" customWidth="1"/>
    <col min="7937" max="7937" width="10.59765625" style="1" customWidth="1"/>
    <col min="7938" max="7938" width="21.296875" style="1" customWidth="1"/>
    <col min="7939" max="7939" width="6.296875" style="1" customWidth="1"/>
    <col min="7940" max="7940" width="17" style="1" customWidth="1"/>
    <col min="7941" max="7941" width="14.3984375" style="1" customWidth="1"/>
    <col min="7942" max="7942" width="18.09765625" style="1" customWidth="1"/>
    <col min="7943" max="7943" width="6.296875" style="1" customWidth="1"/>
    <col min="7944" max="8191" width="8.8984375" style="1" customWidth="1"/>
    <col min="8192" max="8192" width="22.69921875" style="1" customWidth="1"/>
    <col min="8193" max="8193" width="10.59765625" style="1" customWidth="1"/>
    <col min="8194" max="8194" width="21.296875" style="1" customWidth="1"/>
    <col min="8195" max="8195" width="6.296875" style="1" customWidth="1"/>
    <col min="8196" max="8196" width="17" style="1" customWidth="1"/>
    <col min="8197" max="8197" width="14.3984375" style="1" customWidth="1"/>
    <col min="8198" max="8198" width="18.09765625" style="1" customWidth="1"/>
    <col min="8199" max="8199" width="6.296875" style="1" customWidth="1"/>
    <col min="8200" max="8447" width="8.8984375" style="1" customWidth="1"/>
    <col min="8448" max="8448" width="22.69921875" style="1" customWidth="1"/>
    <col min="8449" max="8449" width="10.59765625" style="1" customWidth="1"/>
    <col min="8450" max="8450" width="21.296875" style="1" customWidth="1"/>
    <col min="8451" max="8451" width="6.296875" style="1" customWidth="1"/>
    <col min="8452" max="8452" width="17" style="1" customWidth="1"/>
    <col min="8453" max="8453" width="14.3984375" style="1" customWidth="1"/>
    <col min="8454" max="8454" width="18.09765625" style="1" customWidth="1"/>
    <col min="8455" max="8455" width="6.296875" style="1" customWidth="1"/>
    <col min="8456" max="8703" width="8.8984375" style="1" customWidth="1"/>
    <col min="8704" max="8704" width="22.69921875" style="1" customWidth="1"/>
    <col min="8705" max="8705" width="10.59765625" style="1" customWidth="1"/>
    <col min="8706" max="8706" width="21.296875" style="1" customWidth="1"/>
    <col min="8707" max="8707" width="6.296875" style="1" customWidth="1"/>
    <col min="8708" max="8708" width="17" style="1" customWidth="1"/>
    <col min="8709" max="8709" width="14.3984375" style="1" customWidth="1"/>
    <col min="8710" max="8710" width="18.09765625" style="1" customWidth="1"/>
    <col min="8711" max="8711" width="6.296875" style="1" customWidth="1"/>
    <col min="8712" max="8959" width="8.8984375" style="1" customWidth="1"/>
    <col min="8960" max="8960" width="22.69921875" style="1" customWidth="1"/>
    <col min="8961" max="8961" width="10.59765625" style="1" customWidth="1"/>
    <col min="8962" max="8962" width="21.296875" style="1" customWidth="1"/>
    <col min="8963" max="8963" width="6.296875" style="1" customWidth="1"/>
    <col min="8964" max="8964" width="17" style="1" customWidth="1"/>
    <col min="8965" max="8965" width="14.3984375" style="1" customWidth="1"/>
    <col min="8966" max="8966" width="18.09765625" style="1" customWidth="1"/>
    <col min="8967" max="8967" width="6.296875" style="1" customWidth="1"/>
    <col min="8968" max="9215" width="8.8984375" style="1" customWidth="1"/>
    <col min="9216" max="9216" width="22.69921875" style="1" customWidth="1"/>
    <col min="9217" max="9217" width="10.59765625" style="1" customWidth="1"/>
    <col min="9218" max="9218" width="21.296875" style="1" customWidth="1"/>
    <col min="9219" max="9219" width="6.296875" style="1" customWidth="1"/>
    <col min="9220" max="9220" width="17" style="1" customWidth="1"/>
    <col min="9221" max="9221" width="14.3984375" style="1" customWidth="1"/>
    <col min="9222" max="9222" width="18.09765625" style="1" customWidth="1"/>
    <col min="9223" max="9223" width="6.296875" style="1" customWidth="1"/>
    <col min="9224" max="9471" width="8.8984375" style="1" customWidth="1"/>
    <col min="9472" max="9472" width="22.69921875" style="1" customWidth="1"/>
    <col min="9473" max="9473" width="10.59765625" style="1" customWidth="1"/>
    <col min="9474" max="9474" width="21.296875" style="1" customWidth="1"/>
    <col min="9475" max="9475" width="6.296875" style="1" customWidth="1"/>
    <col min="9476" max="9476" width="17" style="1" customWidth="1"/>
    <col min="9477" max="9477" width="14.3984375" style="1" customWidth="1"/>
    <col min="9478" max="9478" width="18.09765625" style="1" customWidth="1"/>
    <col min="9479" max="9479" width="6.296875" style="1" customWidth="1"/>
    <col min="9480" max="9727" width="8.8984375" style="1" customWidth="1"/>
    <col min="9728" max="9728" width="22.69921875" style="1" customWidth="1"/>
    <col min="9729" max="9729" width="10.59765625" style="1" customWidth="1"/>
    <col min="9730" max="9730" width="21.296875" style="1" customWidth="1"/>
    <col min="9731" max="9731" width="6.296875" style="1" customWidth="1"/>
    <col min="9732" max="9732" width="17" style="1" customWidth="1"/>
    <col min="9733" max="9733" width="14.3984375" style="1" customWidth="1"/>
    <col min="9734" max="9734" width="18.09765625" style="1" customWidth="1"/>
    <col min="9735" max="9735" width="6.296875" style="1" customWidth="1"/>
    <col min="9736" max="9983" width="8.8984375" style="1" customWidth="1"/>
    <col min="9984" max="9984" width="22.69921875" style="1" customWidth="1"/>
    <col min="9985" max="9985" width="10.59765625" style="1" customWidth="1"/>
    <col min="9986" max="9986" width="21.296875" style="1" customWidth="1"/>
    <col min="9987" max="9987" width="6.296875" style="1" customWidth="1"/>
    <col min="9988" max="9988" width="17" style="1" customWidth="1"/>
    <col min="9989" max="9989" width="14.3984375" style="1" customWidth="1"/>
    <col min="9990" max="9990" width="18.09765625" style="1" customWidth="1"/>
    <col min="9991" max="9991" width="6.296875" style="1" customWidth="1"/>
    <col min="9992" max="10239" width="8.8984375" style="1" customWidth="1"/>
    <col min="10240" max="10240" width="22.69921875" style="1" customWidth="1"/>
    <col min="10241" max="10241" width="10.59765625" style="1" customWidth="1"/>
    <col min="10242" max="10242" width="21.296875" style="1" customWidth="1"/>
    <col min="10243" max="10243" width="6.296875" style="1" customWidth="1"/>
    <col min="10244" max="10244" width="17" style="1" customWidth="1"/>
    <col min="10245" max="10245" width="14.3984375" style="1" customWidth="1"/>
    <col min="10246" max="10246" width="18.09765625" style="1" customWidth="1"/>
    <col min="10247" max="10247" width="6.296875" style="1" customWidth="1"/>
    <col min="10248" max="10495" width="8.8984375" style="1" customWidth="1"/>
    <col min="10496" max="10496" width="22.69921875" style="1" customWidth="1"/>
    <col min="10497" max="10497" width="10.59765625" style="1" customWidth="1"/>
    <col min="10498" max="10498" width="21.296875" style="1" customWidth="1"/>
    <col min="10499" max="10499" width="6.296875" style="1" customWidth="1"/>
    <col min="10500" max="10500" width="17" style="1" customWidth="1"/>
    <col min="10501" max="10501" width="14.3984375" style="1" customWidth="1"/>
    <col min="10502" max="10502" width="18.09765625" style="1" customWidth="1"/>
    <col min="10503" max="10503" width="6.296875" style="1" customWidth="1"/>
    <col min="10504" max="10751" width="8.8984375" style="1" customWidth="1"/>
    <col min="10752" max="10752" width="22.69921875" style="1" customWidth="1"/>
    <col min="10753" max="10753" width="10.59765625" style="1" customWidth="1"/>
    <col min="10754" max="10754" width="21.296875" style="1" customWidth="1"/>
    <col min="10755" max="10755" width="6.296875" style="1" customWidth="1"/>
    <col min="10756" max="10756" width="17" style="1" customWidth="1"/>
    <col min="10757" max="10757" width="14.3984375" style="1" customWidth="1"/>
    <col min="10758" max="10758" width="18.09765625" style="1" customWidth="1"/>
    <col min="10759" max="10759" width="6.296875" style="1" customWidth="1"/>
    <col min="10760" max="11007" width="8.8984375" style="1" customWidth="1"/>
    <col min="11008" max="11008" width="22.69921875" style="1" customWidth="1"/>
    <col min="11009" max="11009" width="10.59765625" style="1" customWidth="1"/>
    <col min="11010" max="11010" width="21.296875" style="1" customWidth="1"/>
    <col min="11011" max="11011" width="6.296875" style="1" customWidth="1"/>
    <col min="11012" max="11012" width="17" style="1" customWidth="1"/>
    <col min="11013" max="11013" width="14.3984375" style="1" customWidth="1"/>
    <col min="11014" max="11014" width="18.09765625" style="1" customWidth="1"/>
    <col min="11015" max="11015" width="6.296875" style="1" customWidth="1"/>
    <col min="11016" max="11263" width="8.8984375" style="1" customWidth="1"/>
    <col min="11264" max="11264" width="22.69921875" style="1" customWidth="1"/>
    <col min="11265" max="11265" width="10.59765625" style="1" customWidth="1"/>
    <col min="11266" max="11266" width="21.296875" style="1" customWidth="1"/>
    <col min="11267" max="11267" width="6.296875" style="1" customWidth="1"/>
    <col min="11268" max="11268" width="17" style="1" customWidth="1"/>
    <col min="11269" max="11269" width="14.3984375" style="1" customWidth="1"/>
    <col min="11270" max="11270" width="18.09765625" style="1" customWidth="1"/>
    <col min="11271" max="11271" width="6.296875" style="1" customWidth="1"/>
    <col min="11272" max="11519" width="8.8984375" style="1" customWidth="1"/>
    <col min="11520" max="11520" width="22.69921875" style="1" customWidth="1"/>
    <col min="11521" max="11521" width="10.59765625" style="1" customWidth="1"/>
    <col min="11522" max="11522" width="21.296875" style="1" customWidth="1"/>
    <col min="11523" max="11523" width="6.296875" style="1" customWidth="1"/>
    <col min="11524" max="11524" width="17" style="1" customWidth="1"/>
    <col min="11525" max="11525" width="14.3984375" style="1" customWidth="1"/>
    <col min="11526" max="11526" width="18.09765625" style="1" customWidth="1"/>
    <col min="11527" max="11527" width="6.296875" style="1" customWidth="1"/>
    <col min="11528" max="11775" width="8.8984375" style="1" customWidth="1"/>
    <col min="11776" max="11776" width="22.69921875" style="1" customWidth="1"/>
    <col min="11777" max="11777" width="10.59765625" style="1" customWidth="1"/>
    <col min="11778" max="11778" width="21.296875" style="1" customWidth="1"/>
    <col min="11779" max="11779" width="6.296875" style="1" customWidth="1"/>
    <col min="11780" max="11780" width="17" style="1" customWidth="1"/>
    <col min="11781" max="11781" width="14.3984375" style="1" customWidth="1"/>
    <col min="11782" max="11782" width="18.09765625" style="1" customWidth="1"/>
    <col min="11783" max="11783" width="6.296875" style="1" customWidth="1"/>
    <col min="11784" max="12031" width="8.8984375" style="1" customWidth="1"/>
    <col min="12032" max="12032" width="22.69921875" style="1" customWidth="1"/>
    <col min="12033" max="12033" width="10.59765625" style="1" customWidth="1"/>
    <col min="12034" max="12034" width="21.296875" style="1" customWidth="1"/>
    <col min="12035" max="12035" width="6.296875" style="1" customWidth="1"/>
    <col min="12036" max="12036" width="17" style="1" customWidth="1"/>
    <col min="12037" max="12037" width="14.3984375" style="1" customWidth="1"/>
    <col min="12038" max="12038" width="18.09765625" style="1" customWidth="1"/>
    <col min="12039" max="12039" width="6.296875" style="1" customWidth="1"/>
    <col min="12040" max="12287" width="8.8984375" style="1" customWidth="1"/>
    <col min="12288" max="12288" width="22.69921875" style="1" customWidth="1"/>
    <col min="12289" max="12289" width="10.59765625" style="1" customWidth="1"/>
    <col min="12290" max="12290" width="21.296875" style="1" customWidth="1"/>
    <col min="12291" max="12291" width="6.296875" style="1" customWidth="1"/>
    <col min="12292" max="12292" width="17" style="1" customWidth="1"/>
    <col min="12293" max="12293" width="14.3984375" style="1" customWidth="1"/>
    <col min="12294" max="12294" width="18.09765625" style="1" customWidth="1"/>
    <col min="12295" max="12295" width="6.296875" style="1" customWidth="1"/>
    <col min="12296" max="12543" width="8.8984375" style="1" customWidth="1"/>
    <col min="12544" max="12544" width="22.69921875" style="1" customWidth="1"/>
    <col min="12545" max="12545" width="10.59765625" style="1" customWidth="1"/>
    <col min="12546" max="12546" width="21.296875" style="1" customWidth="1"/>
    <col min="12547" max="12547" width="6.296875" style="1" customWidth="1"/>
    <col min="12548" max="12548" width="17" style="1" customWidth="1"/>
    <col min="12549" max="12549" width="14.3984375" style="1" customWidth="1"/>
    <col min="12550" max="12550" width="18.09765625" style="1" customWidth="1"/>
    <col min="12551" max="12551" width="6.296875" style="1" customWidth="1"/>
    <col min="12552" max="12799" width="8.8984375" style="1" customWidth="1"/>
    <col min="12800" max="12800" width="22.69921875" style="1" customWidth="1"/>
    <col min="12801" max="12801" width="10.59765625" style="1" customWidth="1"/>
    <col min="12802" max="12802" width="21.296875" style="1" customWidth="1"/>
    <col min="12803" max="12803" width="6.296875" style="1" customWidth="1"/>
    <col min="12804" max="12804" width="17" style="1" customWidth="1"/>
    <col min="12805" max="12805" width="14.3984375" style="1" customWidth="1"/>
    <col min="12806" max="12806" width="18.09765625" style="1" customWidth="1"/>
    <col min="12807" max="12807" width="6.296875" style="1" customWidth="1"/>
    <col min="12808" max="13055" width="8.8984375" style="1" customWidth="1"/>
    <col min="13056" max="13056" width="22.69921875" style="1" customWidth="1"/>
    <col min="13057" max="13057" width="10.59765625" style="1" customWidth="1"/>
    <col min="13058" max="13058" width="21.296875" style="1" customWidth="1"/>
    <col min="13059" max="13059" width="6.296875" style="1" customWidth="1"/>
    <col min="13060" max="13060" width="17" style="1" customWidth="1"/>
    <col min="13061" max="13061" width="14.3984375" style="1" customWidth="1"/>
    <col min="13062" max="13062" width="18.09765625" style="1" customWidth="1"/>
    <col min="13063" max="13063" width="6.296875" style="1" customWidth="1"/>
    <col min="13064" max="13311" width="8.8984375" style="1" customWidth="1"/>
    <col min="13312" max="13312" width="22.69921875" style="1" customWidth="1"/>
    <col min="13313" max="13313" width="10.59765625" style="1" customWidth="1"/>
    <col min="13314" max="13314" width="21.296875" style="1" customWidth="1"/>
    <col min="13315" max="13315" width="6.296875" style="1" customWidth="1"/>
    <col min="13316" max="13316" width="17" style="1" customWidth="1"/>
    <col min="13317" max="13317" width="14.3984375" style="1" customWidth="1"/>
    <col min="13318" max="13318" width="18.09765625" style="1" customWidth="1"/>
    <col min="13319" max="13319" width="6.296875" style="1" customWidth="1"/>
    <col min="13320" max="13567" width="8.8984375" style="1" customWidth="1"/>
    <col min="13568" max="13568" width="22.69921875" style="1" customWidth="1"/>
    <col min="13569" max="13569" width="10.59765625" style="1" customWidth="1"/>
    <col min="13570" max="13570" width="21.296875" style="1" customWidth="1"/>
    <col min="13571" max="13571" width="6.296875" style="1" customWidth="1"/>
    <col min="13572" max="13572" width="17" style="1" customWidth="1"/>
    <col min="13573" max="13573" width="14.3984375" style="1" customWidth="1"/>
    <col min="13574" max="13574" width="18.09765625" style="1" customWidth="1"/>
    <col min="13575" max="13575" width="6.296875" style="1" customWidth="1"/>
    <col min="13576" max="13823" width="8.8984375" style="1" customWidth="1"/>
    <col min="13824" max="13824" width="22.69921875" style="1" customWidth="1"/>
    <col min="13825" max="13825" width="10.59765625" style="1" customWidth="1"/>
    <col min="13826" max="13826" width="21.296875" style="1" customWidth="1"/>
    <col min="13827" max="13827" width="6.296875" style="1" customWidth="1"/>
    <col min="13828" max="13828" width="17" style="1" customWidth="1"/>
    <col min="13829" max="13829" width="14.3984375" style="1" customWidth="1"/>
    <col min="13830" max="13830" width="18.09765625" style="1" customWidth="1"/>
    <col min="13831" max="13831" width="6.296875" style="1" customWidth="1"/>
    <col min="13832" max="14079" width="8.8984375" style="1" customWidth="1"/>
    <col min="14080" max="14080" width="22.69921875" style="1" customWidth="1"/>
    <col min="14081" max="14081" width="10.59765625" style="1" customWidth="1"/>
    <col min="14082" max="14082" width="21.296875" style="1" customWidth="1"/>
    <col min="14083" max="14083" width="6.296875" style="1" customWidth="1"/>
    <col min="14084" max="14084" width="17" style="1" customWidth="1"/>
    <col min="14085" max="14085" width="14.3984375" style="1" customWidth="1"/>
    <col min="14086" max="14086" width="18.09765625" style="1" customWidth="1"/>
    <col min="14087" max="14087" width="6.296875" style="1" customWidth="1"/>
    <col min="14088" max="14335" width="8.8984375" style="1" customWidth="1"/>
    <col min="14336" max="14336" width="22.69921875" style="1" customWidth="1"/>
    <col min="14337" max="14337" width="10.59765625" style="1" customWidth="1"/>
    <col min="14338" max="14338" width="21.296875" style="1" customWidth="1"/>
    <col min="14339" max="14339" width="6.296875" style="1" customWidth="1"/>
    <col min="14340" max="14340" width="17" style="1" customWidth="1"/>
    <col min="14341" max="14341" width="14.3984375" style="1" customWidth="1"/>
    <col min="14342" max="14342" width="18.09765625" style="1" customWidth="1"/>
    <col min="14343" max="14343" width="6.296875" style="1" customWidth="1"/>
    <col min="14344" max="14591" width="8.8984375" style="1" customWidth="1"/>
    <col min="14592" max="14592" width="22.69921875" style="1" customWidth="1"/>
    <col min="14593" max="14593" width="10.59765625" style="1" customWidth="1"/>
    <col min="14594" max="14594" width="21.296875" style="1" customWidth="1"/>
    <col min="14595" max="14595" width="6.296875" style="1" customWidth="1"/>
    <col min="14596" max="14596" width="17" style="1" customWidth="1"/>
    <col min="14597" max="14597" width="14.3984375" style="1" customWidth="1"/>
    <col min="14598" max="14598" width="18.09765625" style="1" customWidth="1"/>
    <col min="14599" max="14599" width="6.296875" style="1" customWidth="1"/>
    <col min="14600" max="14847" width="8.8984375" style="1" customWidth="1"/>
    <col min="14848" max="14848" width="22.69921875" style="1" customWidth="1"/>
    <col min="14849" max="14849" width="10.59765625" style="1" customWidth="1"/>
    <col min="14850" max="14850" width="21.296875" style="1" customWidth="1"/>
    <col min="14851" max="14851" width="6.296875" style="1" customWidth="1"/>
    <col min="14852" max="14852" width="17" style="1" customWidth="1"/>
    <col min="14853" max="14853" width="14.3984375" style="1" customWidth="1"/>
    <col min="14854" max="14854" width="18.09765625" style="1" customWidth="1"/>
    <col min="14855" max="14855" width="6.296875" style="1" customWidth="1"/>
    <col min="14856" max="15103" width="8.8984375" style="1" customWidth="1"/>
    <col min="15104" max="15104" width="22.69921875" style="1" customWidth="1"/>
    <col min="15105" max="15105" width="10.59765625" style="1" customWidth="1"/>
    <col min="15106" max="15106" width="21.296875" style="1" customWidth="1"/>
    <col min="15107" max="15107" width="6.296875" style="1" customWidth="1"/>
    <col min="15108" max="15108" width="17" style="1" customWidth="1"/>
    <col min="15109" max="15109" width="14.3984375" style="1" customWidth="1"/>
    <col min="15110" max="15110" width="18.09765625" style="1" customWidth="1"/>
    <col min="15111" max="15111" width="6.296875" style="1" customWidth="1"/>
    <col min="15112" max="15359" width="8.8984375" style="1" customWidth="1"/>
    <col min="15360" max="15360" width="22.69921875" style="1" customWidth="1"/>
    <col min="15361" max="15361" width="10.59765625" style="1" customWidth="1"/>
    <col min="15362" max="15362" width="21.296875" style="1" customWidth="1"/>
    <col min="15363" max="15363" width="6.296875" style="1" customWidth="1"/>
    <col min="15364" max="15364" width="17" style="1" customWidth="1"/>
    <col min="15365" max="15365" width="14.3984375" style="1" customWidth="1"/>
    <col min="15366" max="15366" width="18.09765625" style="1" customWidth="1"/>
    <col min="15367" max="15367" width="6.296875" style="1" customWidth="1"/>
    <col min="15368" max="15615" width="8.8984375" style="1" customWidth="1"/>
    <col min="15616" max="15616" width="22.69921875" style="1" customWidth="1"/>
    <col min="15617" max="15617" width="10.59765625" style="1" customWidth="1"/>
    <col min="15618" max="15618" width="21.296875" style="1" customWidth="1"/>
    <col min="15619" max="15619" width="6.296875" style="1" customWidth="1"/>
    <col min="15620" max="15620" width="17" style="1" customWidth="1"/>
    <col min="15621" max="15621" width="14.3984375" style="1" customWidth="1"/>
    <col min="15622" max="15622" width="18.09765625" style="1" customWidth="1"/>
    <col min="15623" max="15623" width="6.296875" style="1" customWidth="1"/>
    <col min="15624" max="15871" width="8.8984375" style="1" customWidth="1"/>
    <col min="15872" max="15872" width="22.69921875" style="1" customWidth="1"/>
    <col min="15873" max="15873" width="10.59765625" style="1" customWidth="1"/>
    <col min="15874" max="15874" width="21.296875" style="1" customWidth="1"/>
    <col min="15875" max="15875" width="6.296875" style="1" customWidth="1"/>
    <col min="15876" max="15876" width="17" style="1" customWidth="1"/>
    <col min="15877" max="15877" width="14.3984375" style="1" customWidth="1"/>
    <col min="15878" max="15878" width="18.09765625" style="1" customWidth="1"/>
    <col min="15879" max="15879" width="6.296875" style="1" customWidth="1"/>
    <col min="15880" max="16127" width="8.8984375" style="1" customWidth="1"/>
    <col min="16128" max="16128" width="22.69921875" style="1" customWidth="1"/>
    <col min="16129" max="16129" width="10.59765625" style="1" customWidth="1"/>
    <col min="16130" max="16130" width="21.296875" style="1" customWidth="1"/>
    <col min="16131" max="16131" width="6.296875" style="1" customWidth="1"/>
    <col min="16132" max="16132" width="17" style="1" customWidth="1"/>
    <col min="16133" max="16133" width="14.3984375" style="1" customWidth="1"/>
    <col min="16134" max="16134" width="18.09765625" style="1" customWidth="1"/>
    <col min="16135" max="16135" width="6.296875" style="1" customWidth="1"/>
    <col min="16136" max="16136" width="8.8984375" style="1" customWidth="1"/>
    <col min="16137" max="16384" width="8.09765625" style="1"/>
  </cols>
  <sheetData>
    <row r="1" spans="1:10" ht="24.75" customHeight="1">
      <c r="G1" s="2" t="s">
        <v>208</v>
      </c>
    </row>
    <row r="2" spans="1:10" ht="15" customHeight="1">
      <c r="G2" s="3"/>
    </row>
    <row r="3" spans="1:10" ht="24.75" customHeight="1">
      <c r="A3" s="4" t="s">
        <v>207</v>
      </c>
      <c r="B3" s="5"/>
      <c r="C3" s="5"/>
      <c r="D3" s="6"/>
      <c r="E3" s="5"/>
      <c r="F3" s="5"/>
      <c r="G3" s="5"/>
    </row>
    <row r="4" spans="1:10" ht="15" customHeight="1" thickBot="1"/>
    <row r="5" spans="1:10" ht="35.25" customHeight="1">
      <c r="A5" s="7" t="s">
        <v>1</v>
      </c>
      <c r="B5" s="296" t="str">
        <f>'様式１-２'!B5</f>
        <v xml:space="preserve"> </v>
      </c>
      <c r="C5" s="297"/>
      <c r="D5" s="107" t="s">
        <v>0</v>
      </c>
      <c r="E5" s="296">
        <f>'様式１-２'!B6</f>
        <v>0</v>
      </c>
      <c r="F5" s="298"/>
      <c r="G5" s="299"/>
      <c r="J5" s="112"/>
    </row>
    <row r="6" spans="1:10" ht="35.25" customHeight="1" thickBot="1">
      <c r="A6" s="8" t="s">
        <v>6</v>
      </c>
      <c r="B6" s="300">
        <f>'様式１-２'!B8</f>
        <v>0</v>
      </c>
      <c r="C6" s="301"/>
      <c r="D6" s="301"/>
      <c r="E6" s="301"/>
      <c r="F6" s="301"/>
      <c r="G6" s="302"/>
    </row>
    <row r="7" spans="1:10" ht="35.25" customHeight="1" thickTop="1">
      <c r="A7" s="9" t="s">
        <v>12</v>
      </c>
      <c r="B7" s="10" t="s">
        <v>13</v>
      </c>
      <c r="C7" s="303"/>
      <c r="D7" s="303"/>
      <c r="E7" s="10" t="s">
        <v>14</v>
      </c>
      <c r="F7" s="11"/>
      <c r="G7" s="12" t="s">
        <v>15</v>
      </c>
    </row>
    <row r="8" spans="1:10" ht="35.25" customHeight="1">
      <c r="A8" s="13" t="s">
        <v>16</v>
      </c>
      <c r="B8" s="14" t="s">
        <v>13</v>
      </c>
      <c r="C8" s="304"/>
      <c r="D8" s="304"/>
      <c r="E8" s="14" t="s">
        <v>14</v>
      </c>
      <c r="F8" s="15"/>
      <c r="G8" s="16" t="s">
        <v>15</v>
      </c>
    </row>
    <row r="9" spans="1:10" ht="35.25" customHeight="1" thickBot="1">
      <c r="A9" s="17" t="s">
        <v>17</v>
      </c>
      <c r="B9" s="18" t="s">
        <v>13</v>
      </c>
      <c r="C9" s="305"/>
      <c r="D9" s="305"/>
      <c r="E9" s="18" t="s">
        <v>14</v>
      </c>
      <c r="F9" s="19"/>
      <c r="G9" s="20" t="s">
        <v>15</v>
      </c>
    </row>
    <row r="10" spans="1:10" ht="27.75" customHeight="1" thickTop="1">
      <c r="A10" s="287" t="s">
        <v>184</v>
      </c>
      <c r="B10" s="288"/>
      <c r="C10" s="288"/>
      <c r="D10" s="288"/>
      <c r="E10" s="288"/>
      <c r="F10" s="288"/>
      <c r="G10" s="289"/>
    </row>
    <row r="11" spans="1:10" ht="36" customHeight="1">
      <c r="A11" s="290"/>
      <c r="B11" s="291"/>
      <c r="C11" s="291"/>
      <c r="D11" s="291"/>
      <c r="E11" s="291"/>
      <c r="F11" s="291"/>
      <c r="G11" s="292"/>
    </row>
    <row r="12" spans="1:10" ht="36" customHeight="1">
      <c r="A12" s="290"/>
      <c r="B12" s="291"/>
      <c r="C12" s="291"/>
      <c r="D12" s="291"/>
      <c r="E12" s="291"/>
      <c r="F12" s="291"/>
      <c r="G12" s="292"/>
    </row>
    <row r="13" spans="1:10" ht="36" customHeight="1">
      <c r="A13" s="290"/>
      <c r="B13" s="291"/>
      <c r="C13" s="291"/>
      <c r="D13" s="291"/>
      <c r="E13" s="291"/>
      <c r="F13" s="291"/>
      <c r="G13" s="292"/>
    </row>
    <row r="14" spans="1:10" ht="36" customHeight="1">
      <c r="A14" s="290"/>
      <c r="B14" s="291"/>
      <c r="C14" s="291"/>
      <c r="D14" s="291"/>
      <c r="E14" s="291"/>
      <c r="F14" s="291"/>
      <c r="G14" s="292"/>
    </row>
    <row r="15" spans="1:10" ht="36" customHeight="1">
      <c r="A15" s="290"/>
      <c r="B15" s="291"/>
      <c r="C15" s="291"/>
      <c r="D15" s="291"/>
      <c r="E15" s="291"/>
      <c r="F15" s="291"/>
      <c r="G15" s="292"/>
    </row>
    <row r="16" spans="1:10" ht="36" customHeight="1">
      <c r="A16" s="290"/>
      <c r="B16" s="291"/>
      <c r="C16" s="291"/>
      <c r="D16" s="291"/>
      <c r="E16" s="291"/>
      <c r="F16" s="291"/>
      <c r="G16" s="292"/>
    </row>
    <row r="17" spans="1:7" ht="36" customHeight="1">
      <c r="A17" s="290"/>
      <c r="B17" s="291"/>
      <c r="C17" s="291"/>
      <c r="D17" s="291"/>
      <c r="E17" s="291"/>
      <c r="F17" s="291"/>
      <c r="G17" s="292"/>
    </row>
    <row r="18" spans="1:7" ht="35.25" customHeight="1">
      <c r="A18" s="290"/>
      <c r="B18" s="291"/>
      <c r="C18" s="291"/>
      <c r="D18" s="291"/>
      <c r="E18" s="291"/>
      <c r="F18" s="291"/>
      <c r="G18" s="292"/>
    </row>
    <row r="19" spans="1:7" ht="36" customHeight="1">
      <c r="A19" s="290"/>
      <c r="B19" s="291"/>
      <c r="C19" s="291"/>
      <c r="D19" s="291"/>
      <c r="E19" s="291"/>
      <c r="F19" s="291"/>
      <c r="G19" s="292"/>
    </row>
    <row r="20" spans="1:7" ht="36" customHeight="1">
      <c r="A20" s="290"/>
      <c r="B20" s="291"/>
      <c r="C20" s="291"/>
      <c r="D20" s="291"/>
      <c r="E20" s="291"/>
      <c r="F20" s="291"/>
      <c r="G20" s="292"/>
    </row>
    <row r="21" spans="1:7" ht="36" customHeight="1">
      <c r="A21" s="290"/>
      <c r="B21" s="291"/>
      <c r="C21" s="291"/>
      <c r="D21" s="291"/>
      <c r="E21" s="291"/>
      <c r="F21" s="291"/>
      <c r="G21" s="292"/>
    </row>
    <row r="22" spans="1:7" ht="35.25" customHeight="1">
      <c r="A22" s="290"/>
      <c r="B22" s="291"/>
      <c r="C22" s="291"/>
      <c r="D22" s="291"/>
      <c r="E22" s="291"/>
      <c r="F22" s="291"/>
      <c r="G22" s="292"/>
    </row>
    <row r="23" spans="1:7" ht="35.25" customHeight="1">
      <c r="A23" s="290"/>
      <c r="B23" s="291"/>
      <c r="C23" s="291"/>
      <c r="D23" s="291"/>
      <c r="E23" s="291"/>
      <c r="F23" s="291"/>
      <c r="G23" s="292"/>
    </row>
    <row r="24" spans="1:7" ht="35.25" customHeight="1">
      <c r="A24" s="290"/>
      <c r="B24" s="291"/>
      <c r="C24" s="291"/>
      <c r="D24" s="291"/>
      <c r="E24" s="291"/>
      <c r="F24" s="291"/>
      <c r="G24" s="292"/>
    </row>
    <row r="25" spans="1:7" ht="35.25" customHeight="1">
      <c r="A25" s="290"/>
      <c r="B25" s="291"/>
      <c r="C25" s="291"/>
      <c r="D25" s="291"/>
      <c r="E25" s="291"/>
      <c r="F25" s="291"/>
      <c r="G25" s="292"/>
    </row>
    <row r="26" spans="1:7" ht="35.25" customHeight="1" thickBot="1">
      <c r="A26" s="293"/>
      <c r="B26" s="294"/>
      <c r="C26" s="294"/>
      <c r="D26" s="294"/>
      <c r="E26" s="294"/>
      <c r="F26" s="294"/>
      <c r="G26" s="295"/>
    </row>
    <row r="27" spans="1:7" ht="28.5" customHeight="1"/>
    <row r="28" spans="1:7" ht="28.5" customHeight="1"/>
  </sheetData>
  <mergeCells count="8">
    <mergeCell ref="C9:D9"/>
    <mergeCell ref="A10:G10"/>
    <mergeCell ref="A11:G26"/>
    <mergeCell ref="C8:D8"/>
    <mergeCell ref="B5:C5"/>
    <mergeCell ref="E5:G5"/>
    <mergeCell ref="B6:G6"/>
    <mergeCell ref="C7:D7"/>
  </mergeCells>
  <phoneticPr fontId="4"/>
  <printOptions horizontalCentered="1"/>
  <pageMargins left="0.59055118110236227" right="0.59055118110236227" top="0.59055118110236227" bottom="0.39370078740157483" header="0.51181102362204722" footer="0.51181102362204722"/>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L43"/>
  <sheetViews>
    <sheetView view="pageBreakPreview" zoomScale="70" zoomScaleNormal="85" zoomScaleSheetLayoutView="70" workbookViewId="0">
      <selection activeCell="A2" sqref="A2:L2"/>
    </sheetView>
  </sheetViews>
  <sheetFormatPr defaultRowHeight="13.2"/>
  <cols>
    <col min="1" max="1" width="1" style="1" customWidth="1"/>
    <col min="2" max="2" width="8.59765625" style="1" customWidth="1"/>
    <col min="3" max="3" width="2.296875" style="1" customWidth="1"/>
    <col min="4" max="11" width="8.8984375" style="1" customWidth="1"/>
    <col min="12" max="12" width="11.3984375" style="1" customWidth="1"/>
    <col min="13" max="256" width="8.8984375" style="1" customWidth="1"/>
    <col min="257" max="257" width="1" style="1" customWidth="1"/>
    <col min="258" max="258" width="8.59765625" style="1" customWidth="1"/>
    <col min="259" max="259" width="0.3984375" style="1" customWidth="1"/>
    <col min="260" max="267" width="8.8984375" style="1" customWidth="1"/>
    <col min="268" max="268" width="11.3984375" style="1" customWidth="1"/>
    <col min="269" max="512" width="8.8984375" style="1" customWidth="1"/>
    <col min="513" max="513" width="1" style="1" customWidth="1"/>
    <col min="514" max="514" width="8.59765625" style="1" customWidth="1"/>
    <col min="515" max="515" width="0.3984375" style="1" customWidth="1"/>
    <col min="516" max="523" width="8.8984375" style="1" customWidth="1"/>
    <col min="524" max="524" width="11.3984375" style="1" customWidth="1"/>
    <col min="525" max="768" width="8.8984375" style="1" customWidth="1"/>
    <col min="769" max="769" width="1" style="1" customWidth="1"/>
    <col min="770" max="770" width="8.59765625" style="1" customWidth="1"/>
    <col min="771" max="771" width="0.3984375" style="1" customWidth="1"/>
    <col min="772" max="779" width="8.8984375" style="1" customWidth="1"/>
    <col min="780" max="780" width="11.3984375" style="1" customWidth="1"/>
    <col min="781" max="1024" width="8.8984375" style="1" customWidth="1"/>
    <col min="1025" max="1025" width="1" style="1" customWidth="1"/>
    <col min="1026" max="1026" width="8.59765625" style="1" customWidth="1"/>
    <col min="1027" max="1027" width="0.3984375" style="1" customWidth="1"/>
    <col min="1028" max="1035" width="8.8984375" style="1" customWidth="1"/>
    <col min="1036" max="1036" width="11.3984375" style="1" customWidth="1"/>
    <col min="1037" max="1280" width="8.8984375" style="1" customWidth="1"/>
    <col min="1281" max="1281" width="1" style="1" customWidth="1"/>
    <col min="1282" max="1282" width="8.59765625" style="1" customWidth="1"/>
    <col min="1283" max="1283" width="0.3984375" style="1" customWidth="1"/>
    <col min="1284" max="1291" width="8.8984375" style="1" customWidth="1"/>
    <col min="1292" max="1292" width="11.3984375" style="1" customWidth="1"/>
    <col min="1293" max="1536" width="8.8984375" style="1" customWidth="1"/>
    <col min="1537" max="1537" width="1" style="1" customWidth="1"/>
    <col min="1538" max="1538" width="8.59765625" style="1" customWidth="1"/>
    <col min="1539" max="1539" width="0.3984375" style="1" customWidth="1"/>
    <col min="1540" max="1547" width="8.8984375" style="1" customWidth="1"/>
    <col min="1548" max="1548" width="11.3984375" style="1" customWidth="1"/>
    <col min="1549" max="1792" width="8.8984375" style="1" customWidth="1"/>
    <col min="1793" max="1793" width="1" style="1" customWidth="1"/>
    <col min="1794" max="1794" width="8.59765625" style="1" customWidth="1"/>
    <col min="1795" max="1795" width="0.3984375" style="1" customWidth="1"/>
    <col min="1796" max="1803" width="8.8984375" style="1" customWidth="1"/>
    <col min="1804" max="1804" width="11.3984375" style="1" customWidth="1"/>
    <col min="1805" max="2048" width="8.8984375" style="1" customWidth="1"/>
    <col min="2049" max="2049" width="1" style="1" customWidth="1"/>
    <col min="2050" max="2050" width="8.59765625" style="1" customWidth="1"/>
    <col min="2051" max="2051" width="0.3984375" style="1" customWidth="1"/>
    <col min="2052" max="2059" width="8.8984375" style="1" customWidth="1"/>
    <col min="2060" max="2060" width="11.3984375" style="1" customWidth="1"/>
    <col min="2061" max="2304" width="8.8984375" style="1" customWidth="1"/>
    <col min="2305" max="2305" width="1" style="1" customWidth="1"/>
    <col min="2306" max="2306" width="8.59765625" style="1" customWidth="1"/>
    <col min="2307" max="2307" width="0.3984375" style="1" customWidth="1"/>
    <col min="2308" max="2315" width="8.8984375" style="1" customWidth="1"/>
    <col min="2316" max="2316" width="11.3984375" style="1" customWidth="1"/>
    <col min="2317" max="2560" width="8.8984375" style="1" customWidth="1"/>
    <col min="2561" max="2561" width="1" style="1" customWidth="1"/>
    <col min="2562" max="2562" width="8.59765625" style="1" customWidth="1"/>
    <col min="2563" max="2563" width="0.3984375" style="1" customWidth="1"/>
    <col min="2564" max="2571" width="8.8984375" style="1" customWidth="1"/>
    <col min="2572" max="2572" width="11.3984375" style="1" customWidth="1"/>
    <col min="2573" max="2816" width="8.8984375" style="1" customWidth="1"/>
    <col min="2817" max="2817" width="1" style="1" customWidth="1"/>
    <col min="2818" max="2818" width="8.59765625" style="1" customWidth="1"/>
    <col min="2819" max="2819" width="0.3984375" style="1" customWidth="1"/>
    <col min="2820" max="2827" width="8.8984375" style="1" customWidth="1"/>
    <col min="2828" max="2828" width="11.3984375" style="1" customWidth="1"/>
    <col min="2829" max="3072" width="8.8984375" style="1" customWidth="1"/>
    <col min="3073" max="3073" width="1" style="1" customWidth="1"/>
    <col min="3074" max="3074" width="8.59765625" style="1" customWidth="1"/>
    <col min="3075" max="3075" width="0.3984375" style="1" customWidth="1"/>
    <col min="3076" max="3083" width="8.8984375" style="1" customWidth="1"/>
    <col min="3084" max="3084" width="11.3984375" style="1" customWidth="1"/>
    <col min="3085" max="3328" width="8.8984375" style="1" customWidth="1"/>
    <col min="3329" max="3329" width="1" style="1" customWidth="1"/>
    <col min="3330" max="3330" width="8.59765625" style="1" customWidth="1"/>
    <col min="3331" max="3331" width="0.3984375" style="1" customWidth="1"/>
    <col min="3332" max="3339" width="8.8984375" style="1" customWidth="1"/>
    <col min="3340" max="3340" width="11.3984375" style="1" customWidth="1"/>
    <col min="3341" max="3584" width="8.8984375" style="1" customWidth="1"/>
    <col min="3585" max="3585" width="1" style="1" customWidth="1"/>
    <col min="3586" max="3586" width="8.59765625" style="1" customWidth="1"/>
    <col min="3587" max="3587" width="0.3984375" style="1" customWidth="1"/>
    <col min="3588" max="3595" width="8.8984375" style="1" customWidth="1"/>
    <col min="3596" max="3596" width="11.3984375" style="1" customWidth="1"/>
    <col min="3597" max="3840" width="8.8984375" style="1" customWidth="1"/>
    <col min="3841" max="3841" width="1" style="1" customWidth="1"/>
    <col min="3842" max="3842" width="8.59765625" style="1" customWidth="1"/>
    <col min="3843" max="3843" width="0.3984375" style="1" customWidth="1"/>
    <col min="3844" max="3851" width="8.8984375" style="1" customWidth="1"/>
    <col min="3852" max="3852" width="11.3984375" style="1" customWidth="1"/>
    <col min="3853" max="4096" width="8.8984375" style="1" customWidth="1"/>
    <col min="4097" max="4097" width="1" style="1" customWidth="1"/>
    <col min="4098" max="4098" width="8.59765625" style="1" customWidth="1"/>
    <col min="4099" max="4099" width="0.3984375" style="1" customWidth="1"/>
    <col min="4100" max="4107" width="8.8984375" style="1" customWidth="1"/>
    <col min="4108" max="4108" width="11.3984375" style="1" customWidth="1"/>
    <col min="4109" max="4352" width="8.8984375" style="1" customWidth="1"/>
    <col min="4353" max="4353" width="1" style="1" customWidth="1"/>
    <col min="4354" max="4354" width="8.59765625" style="1" customWidth="1"/>
    <col min="4355" max="4355" width="0.3984375" style="1" customWidth="1"/>
    <col min="4356" max="4363" width="8.8984375" style="1" customWidth="1"/>
    <col min="4364" max="4364" width="11.3984375" style="1" customWidth="1"/>
    <col min="4365" max="4608" width="8.8984375" style="1" customWidth="1"/>
    <col min="4609" max="4609" width="1" style="1" customWidth="1"/>
    <col min="4610" max="4610" width="8.59765625" style="1" customWidth="1"/>
    <col min="4611" max="4611" width="0.3984375" style="1" customWidth="1"/>
    <col min="4612" max="4619" width="8.8984375" style="1" customWidth="1"/>
    <col min="4620" max="4620" width="11.3984375" style="1" customWidth="1"/>
    <col min="4621" max="4864" width="8.8984375" style="1" customWidth="1"/>
    <col min="4865" max="4865" width="1" style="1" customWidth="1"/>
    <col min="4866" max="4866" width="8.59765625" style="1" customWidth="1"/>
    <col min="4867" max="4867" width="0.3984375" style="1" customWidth="1"/>
    <col min="4868" max="4875" width="8.8984375" style="1" customWidth="1"/>
    <col min="4876" max="4876" width="11.3984375" style="1" customWidth="1"/>
    <col min="4877" max="5120" width="8.8984375" style="1" customWidth="1"/>
    <col min="5121" max="5121" width="1" style="1" customWidth="1"/>
    <col min="5122" max="5122" width="8.59765625" style="1" customWidth="1"/>
    <col min="5123" max="5123" width="0.3984375" style="1" customWidth="1"/>
    <col min="5124" max="5131" width="8.8984375" style="1" customWidth="1"/>
    <col min="5132" max="5132" width="11.3984375" style="1" customWidth="1"/>
    <col min="5133" max="5376" width="8.8984375" style="1" customWidth="1"/>
    <col min="5377" max="5377" width="1" style="1" customWidth="1"/>
    <col min="5378" max="5378" width="8.59765625" style="1" customWidth="1"/>
    <col min="5379" max="5379" width="0.3984375" style="1" customWidth="1"/>
    <col min="5380" max="5387" width="8.8984375" style="1" customWidth="1"/>
    <col min="5388" max="5388" width="11.3984375" style="1" customWidth="1"/>
    <col min="5389" max="5632" width="8.8984375" style="1" customWidth="1"/>
    <col min="5633" max="5633" width="1" style="1" customWidth="1"/>
    <col min="5634" max="5634" width="8.59765625" style="1" customWidth="1"/>
    <col min="5635" max="5635" width="0.3984375" style="1" customWidth="1"/>
    <col min="5636" max="5643" width="8.8984375" style="1" customWidth="1"/>
    <col min="5644" max="5644" width="11.3984375" style="1" customWidth="1"/>
    <col min="5645" max="5888" width="8.8984375" style="1" customWidth="1"/>
    <col min="5889" max="5889" width="1" style="1" customWidth="1"/>
    <col min="5890" max="5890" width="8.59765625" style="1" customWidth="1"/>
    <col min="5891" max="5891" width="0.3984375" style="1" customWidth="1"/>
    <col min="5892" max="5899" width="8.8984375" style="1" customWidth="1"/>
    <col min="5900" max="5900" width="11.3984375" style="1" customWidth="1"/>
    <col min="5901" max="6144" width="8.8984375" style="1" customWidth="1"/>
    <col min="6145" max="6145" width="1" style="1" customWidth="1"/>
    <col min="6146" max="6146" width="8.59765625" style="1" customWidth="1"/>
    <col min="6147" max="6147" width="0.3984375" style="1" customWidth="1"/>
    <col min="6148" max="6155" width="8.8984375" style="1" customWidth="1"/>
    <col min="6156" max="6156" width="11.3984375" style="1" customWidth="1"/>
    <col min="6157" max="6400" width="8.8984375" style="1" customWidth="1"/>
    <col min="6401" max="6401" width="1" style="1" customWidth="1"/>
    <col min="6402" max="6402" width="8.59765625" style="1" customWidth="1"/>
    <col min="6403" max="6403" width="0.3984375" style="1" customWidth="1"/>
    <col min="6404" max="6411" width="8.8984375" style="1" customWidth="1"/>
    <col min="6412" max="6412" width="11.3984375" style="1" customWidth="1"/>
    <col min="6413" max="6656" width="8.8984375" style="1" customWidth="1"/>
    <col min="6657" max="6657" width="1" style="1" customWidth="1"/>
    <col min="6658" max="6658" width="8.59765625" style="1" customWidth="1"/>
    <col min="6659" max="6659" width="0.3984375" style="1" customWidth="1"/>
    <col min="6660" max="6667" width="8.8984375" style="1" customWidth="1"/>
    <col min="6668" max="6668" width="11.3984375" style="1" customWidth="1"/>
    <col min="6669" max="6912" width="8.8984375" style="1" customWidth="1"/>
    <col min="6913" max="6913" width="1" style="1" customWidth="1"/>
    <col min="6914" max="6914" width="8.59765625" style="1" customWidth="1"/>
    <col min="6915" max="6915" width="0.3984375" style="1" customWidth="1"/>
    <col min="6916" max="6923" width="8.8984375" style="1" customWidth="1"/>
    <col min="6924" max="6924" width="11.3984375" style="1" customWidth="1"/>
    <col min="6925" max="7168" width="8.8984375" style="1" customWidth="1"/>
    <col min="7169" max="7169" width="1" style="1" customWidth="1"/>
    <col min="7170" max="7170" width="8.59765625" style="1" customWidth="1"/>
    <col min="7171" max="7171" width="0.3984375" style="1" customWidth="1"/>
    <col min="7172" max="7179" width="8.8984375" style="1" customWidth="1"/>
    <col min="7180" max="7180" width="11.3984375" style="1" customWidth="1"/>
    <col min="7181" max="7424" width="8.8984375" style="1" customWidth="1"/>
    <col min="7425" max="7425" width="1" style="1" customWidth="1"/>
    <col min="7426" max="7426" width="8.59765625" style="1" customWidth="1"/>
    <col min="7427" max="7427" width="0.3984375" style="1" customWidth="1"/>
    <col min="7428" max="7435" width="8.8984375" style="1" customWidth="1"/>
    <col min="7436" max="7436" width="11.3984375" style="1" customWidth="1"/>
    <col min="7437" max="7680" width="8.8984375" style="1" customWidth="1"/>
    <col min="7681" max="7681" width="1" style="1" customWidth="1"/>
    <col min="7682" max="7682" width="8.59765625" style="1" customWidth="1"/>
    <col min="7683" max="7683" width="0.3984375" style="1" customWidth="1"/>
    <col min="7684" max="7691" width="8.8984375" style="1" customWidth="1"/>
    <col min="7692" max="7692" width="11.3984375" style="1" customWidth="1"/>
    <col min="7693" max="7936" width="8.8984375" style="1" customWidth="1"/>
    <col min="7937" max="7937" width="1" style="1" customWidth="1"/>
    <col min="7938" max="7938" width="8.59765625" style="1" customWidth="1"/>
    <col min="7939" max="7939" width="0.3984375" style="1" customWidth="1"/>
    <col min="7940" max="7947" width="8.8984375" style="1" customWidth="1"/>
    <col min="7948" max="7948" width="11.3984375" style="1" customWidth="1"/>
    <col min="7949" max="8192" width="8.8984375" style="1" customWidth="1"/>
    <col min="8193" max="8193" width="1" style="1" customWidth="1"/>
    <col min="8194" max="8194" width="8.59765625" style="1" customWidth="1"/>
    <col min="8195" max="8195" width="0.3984375" style="1" customWidth="1"/>
    <col min="8196" max="8203" width="8.8984375" style="1" customWidth="1"/>
    <col min="8204" max="8204" width="11.3984375" style="1" customWidth="1"/>
    <col min="8205" max="8448" width="8.8984375" style="1" customWidth="1"/>
    <col min="8449" max="8449" width="1" style="1" customWidth="1"/>
    <col min="8450" max="8450" width="8.59765625" style="1" customWidth="1"/>
    <col min="8451" max="8451" width="0.3984375" style="1" customWidth="1"/>
    <col min="8452" max="8459" width="8.8984375" style="1" customWidth="1"/>
    <col min="8460" max="8460" width="11.3984375" style="1" customWidth="1"/>
    <col min="8461" max="8704" width="8.8984375" style="1" customWidth="1"/>
    <col min="8705" max="8705" width="1" style="1" customWidth="1"/>
    <col min="8706" max="8706" width="8.59765625" style="1" customWidth="1"/>
    <col min="8707" max="8707" width="0.3984375" style="1" customWidth="1"/>
    <col min="8708" max="8715" width="8.8984375" style="1" customWidth="1"/>
    <col min="8716" max="8716" width="11.3984375" style="1" customWidth="1"/>
    <col min="8717" max="8960" width="8.8984375" style="1" customWidth="1"/>
    <col min="8961" max="8961" width="1" style="1" customWidth="1"/>
    <col min="8962" max="8962" width="8.59765625" style="1" customWidth="1"/>
    <col min="8963" max="8963" width="0.3984375" style="1" customWidth="1"/>
    <col min="8964" max="8971" width="8.8984375" style="1" customWidth="1"/>
    <col min="8972" max="8972" width="11.3984375" style="1" customWidth="1"/>
    <col min="8973" max="9216" width="8.8984375" style="1" customWidth="1"/>
    <col min="9217" max="9217" width="1" style="1" customWidth="1"/>
    <col min="9218" max="9218" width="8.59765625" style="1" customWidth="1"/>
    <col min="9219" max="9219" width="0.3984375" style="1" customWidth="1"/>
    <col min="9220" max="9227" width="8.8984375" style="1" customWidth="1"/>
    <col min="9228" max="9228" width="11.3984375" style="1" customWidth="1"/>
    <col min="9229" max="9472" width="8.8984375" style="1" customWidth="1"/>
    <col min="9473" max="9473" width="1" style="1" customWidth="1"/>
    <col min="9474" max="9474" width="8.59765625" style="1" customWidth="1"/>
    <col min="9475" max="9475" width="0.3984375" style="1" customWidth="1"/>
    <col min="9476" max="9483" width="8.8984375" style="1" customWidth="1"/>
    <col min="9484" max="9484" width="11.3984375" style="1" customWidth="1"/>
    <col min="9485" max="9728" width="8.8984375" style="1" customWidth="1"/>
    <col min="9729" max="9729" width="1" style="1" customWidth="1"/>
    <col min="9730" max="9730" width="8.59765625" style="1" customWidth="1"/>
    <col min="9731" max="9731" width="0.3984375" style="1" customWidth="1"/>
    <col min="9732" max="9739" width="8.8984375" style="1" customWidth="1"/>
    <col min="9740" max="9740" width="11.3984375" style="1" customWidth="1"/>
    <col min="9741" max="9984" width="8.8984375" style="1" customWidth="1"/>
    <col min="9985" max="9985" width="1" style="1" customWidth="1"/>
    <col min="9986" max="9986" width="8.59765625" style="1" customWidth="1"/>
    <col min="9987" max="9987" width="0.3984375" style="1" customWidth="1"/>
    <col min="9988" max="9995" width="8.8984375" style="1" customWidth="1"/>
    <col min="9996" max="9996" width="11.3984375" style="1" customWidth="1"/>
    <col min="9997" max="10240" width="8.8984375" style="1" customWidth="1"/>
    <col min="10241" max="10241" width="1" style="1" customWidth="1"/>
    <col min="10242" max="10242" width="8.59765625" style="1" customWidth="1"/>
    <col min="10243" max="10243" width="0.3984375" style="1" customWidth="1"/>
    <col min="10244" max="10251" width="8.8984375" style="1" customWidth="1"/>
    <col min="10252" max="10252" width="11.3984375" style="1" customWidth="1"/>
    <col min="10253" max="10496" width="8.8984375" style="1" customWidth="1"/>
    <col min="10497" max="10497" width="1" style="1" customWidth="1"/>
    <col min="10498" max="10498" width="8.59765625" style="1" customWidth="1"/>
    <col min="10499" max="10499" width="0.3984375" style="1" customWidth="1"/>
    <col min="10500" max="10507" width="8.8984375" style="1" customWidth="1"/>
    <col min="10508" max="10508" width="11.3984375" style="1" customWidth="1"/>
    <col min="10509" max="10752" width="8.8984375" style="1" customWidth="1"/>
    <col min="10753" max="10753" width="1" style="1" customWidth="1"/>
    <col min="10754" max="10754" width="8.59765625" style="1" customWidth="1"/>
    <col min="10755" max="10755" width="0.3984375" style="1" customWidth="1"/>
    <col min="10756" max="10763" width="8.8984375" style="1" customWidth="1"/>
    <col min="10764" max="10764" width="11.3984375" style="1" customWidth="1"/>
    <col min="10765" max="11008" width="8.8984375" style="1" customWidth="1"/>
    <col min="11009" max="11009" width="1" style="1" customWidth="1"/>
    <col min="11010" max="11010" width="8.59765625" style="1" customWidth="1"/>
    <col min="11011" max="11011" width="0.3984375" style="1" customWidth="1"/>
    <col min="11012" max="11019" width="8.8984375" style="1" customWidth="1"/>
    <col min="11020" max="11020" width="11.3984375" style="1" customWidth="1"/>
    <col min="11021" max="11264" width="8.8984375" style="1" customWidth="1"/>
    <col min="11265" max="11265" width="1" style="1" customWidth="1"/>
    <col min="11266" max="11266" width="8.59765625" style="1" customWidth="1"/>
    <col min="11267" max="11267" width="0.3984375" style="1" customWidth="1"/>
    <col min="11268" max="11275" width="8.8984375" style="1" customWidth="1"/>
    <col min="11276" max="11276" width="11.3984375" style="1" customWidth="1"/>
    <col min="11277" max="11520" width="8.8984375" style="1" customWidth="1"/>
    <col min="11521" max="11521" width="1" style="1" customWidth="1"/>
    <col min="11522" max="11522" width="8.59765625" style="1" customWidth="1"/>
    <col min="11523" max="11523" width="0.3984375" style="1" customWidth="1"/>
    <col min="11524" max="11531" width="8.8984375" style="1" customWidth="1"/>
    <col min="11532" max="11532" width="11.3984375" style="1" customWidth="1"/>
    <col min="11533" max="11776" width="8.8984375" style="1" customWidth="1"/>
    <col min="11777" max="11777" width="1" style="1" customWidth="1"/>
    <col min="11778" max="11778" width="8.59765625" style="1" customWidth="1"/>
    <col min="11779" max="11779" width="0.3984375" style="1" customWidth="1"/>
    <col min="11780" max="11787" width="8.8984375" style="1" customWidth="1"/>
    <col min="11788" max="11788" width="11.3984375" style="1" customWidth="1"/>
    <col min="11789" max="12032" width="8.8984375" style="1" customWidth="1"/>
    <col min="12033" max="12033" width="1" style="1" customWidth="1"/>
    <col min="12034" max="12034" width="8.59765625" style="1" customWidth="1"/>
    <col min="12035" max="12035" width="0.3984375" style="1" customWidth="1"/>
    <col min="12036" max="12043" width="8.8984375" style="1" customWidth="1"/>
    <col min="12044" max="12044" width="11.3984375" style="1" customWidth="1"/>
    <col min="12045" max="12288" width="8.8984375" style="1" customWidth="1"/>
    <col min="12289" max="12289" width="1" style="1" customWidth="1"/>
    <col min="12290" max="12290" width="8.59765625" style="1" customWidth="1"/>
    <col min="12291" max="12291" width="0.3984375" style="1" customWidth="1"/>
    <col min="12292" max="12299" width="8.8984375" style="1" customWidth="1"/>
    <col min="12300" max="12300" width="11.3984375" style="1" customWidth="1"/>
    <col min="12301" max="12544" width="8.8984375" style="1" customWidth="1"/>
    <col min="12545" max="12545" width="1" style="1" customWidth="1"/>
    <col min="12546" max="12546" width="8.59765625" style="1" customWidth="1"/>
    <col min="12547" max="12547" width="0.3984375" style="1" customWidth="1"/>
    <col min="12548" max="12555" width="8.8984375" style="1" customWidth="1"/>
    <col min="12556" max="12556" width="11.3984375" style="1" customWidth="1"/>
    <col min="12557" max="12800" width="8.8984375" style="1" customWidth="1"/>
    <col min="12801" max="12801" width="1" style="1" customWidth="1"/>
    <col min="12802" max="12802" width="8.59765625" style="1" customWidth="1"/>
    <col min="12803" max="12803" width="0.3984375" style="1" customWidth="1"/>
    <col min="12804" max="12811" width="8.8984375" style="1" customWidth="1"/>
    <col min="12812" max="12812" width="11.3984375" style="1" customWidth="1"/>
    <col min="12813" max="13056" width="8.8984375" style="1" customWidth="1"/>
    <col min="13057" max="13057" width="1" style="1" customWidth="1"/>
    <col min="13058" max="13058" width="8.59765625" style="1" customWidth="1"/>
    <col min="13059" max="13059" width="0.3984375" style="1" customWidth="1"/>
    <col min="13060" max="13067" width="8.8984375" style="1" customWidth="1"/>
    <col min="13068" max="13068" width="11.3984375" style="1" customWidth="1"/>
    <col min="13069" max="13312" width="8.8984375" style="1" customWidth="1"/>
    <col min="13313" max="13313" width="1" style="1" customWidth="1"/>
    <col min="13314" max="13314" width="8.59765625" style="1" customWidth="1"/>
    <col min="13315" max="13315" width="0.3984375" style="1" customWidth="1"/>
    <col min="13316" max="13323" width="8.8984375" style="1" customWidth="1"/>
    <col min="13324" max="13324" width="11.3984375" style="1" customWidth="1"/>
    <col min="13325" max="13568" width="8.8984375" style="1" customWidth="1"/>
    <col min="13569" max="13569" width="1" style="1" customWidth="1"/>
    <col min="13570" max="13570" width="8.59765625" style="1" customWidth="1"/>
    <col min="13571" max="13571" width="0.3984375" style="1" customWidth="1"/>
    <col min="13572" max="13579" width="8.8984375" style="1" customWidth="1"/>
    <col min="13580" max="13580" width="11.3984375" style="1" customWidth="1"/>
    <col min="13581" max="13824" width="8.8984375" style="1" customWidth="1"/>
    <col min="13825" max="13825" width="1" style="1" customWidth="1"/>
    <col min="13826" max="13826" width="8.59765625" style="1" customWidth="1"/>
    <col min="13827" max="13827" width="0.3984375" style="1" customWidth="1"/>
    <col min="13828" max="13835" width="8.8984375" style="1" customWidth="1"/>
    <col min="13836" max="13836" width="11.3984375" style="1" customWidth="1"/>
    <col min="13837" max="14080" width="8.8984375" style="1" customWidth="1"/>
    <col min="14081" max="14081" width="1" style="1" customWidth="1"/>
    <col min="14082" max="14082" width="8.59765625" style="1" customWidth="1"/>
    <col min="14083" max="14083" width="0.3984375" style="1" customWidth="1"/>
    <col min="14084" max="14091" width="8.8984375" style="1" customWidth="1"/>
    <col min="14092" max="14092" width="11.3984375" style="1" customWidth="1"/>
    <col min="14093" max="14336" width="8.8984375" style="1" customWidth="1"/>
    <col min="14337" max="14337" width="1" style="1" customWidth="1"/>
    <col min="14338" max="14338" width="8.59765625" style="1" customWidth="1"/>
    <col min="14339" max="14339" width="0.3984375" style="1" customWidth="1"/>
    <col min="14340" max="14347" width="8.8984375" style="1" customWidth="1"/>
    <col min="14348" max="14348" width="11.3984375" style="1" customWidth="1"/>
    <col min="14349" max="14592" width="8.8984375" style="1" customWidth="1"/>
    <col min="14593" max="14593" width="1" style="1" customWidth="1"/>
    <col min="14594" max="14594" width="8.59765625" style="1" customWidth="1"/>
    <col min="14595" max="14595" width="0.3984375" style="1" customWidth="1"/>
    <col min="14596" max="14603" width="8.8984375" style="1" customWidth="1"/>
    <col min="14604" max="14604" width="11.3984375" style="1" customWidth="1"/>
    <col min="14605" max="14848" width="8.8984375" style="1" customWidth="1"/>
    <col min="14849" max="14849" width="1" style="1" customWidth="1"/>
    <col min="14850" max="14850" width="8.59765625" style="1" customWidth="1"/>
    <col min="14851" max="14851" width="0.3984375" style="1" customWidth="1"/>
    <col min="14852" max="14859" width="8.8984375" style="1" customWidth="1"/>
    <col min="14860" max="14860" width="11.3984375" style="1" customWidth="1"/>
    <col min="14861" max="15104" width="8.8984375" style="1" customWidth="1"/>
    <col min="15105" max="15105" width="1" style="1" customWidth="1"/>
    <col min="15106" max="15106" width="8.59765625" style="1" customWidth="1"/>
    <col min="15107" max="15107" width="0.3984375" style="1" customWidth="1"/>
    <col min="15108" max="15115" width="8.8984375" style="1" customWidth="1"/>
    <col min="15116" max="15116" width="11.3984375" style="1" customWidth="1"/>
    <col min="15117" max="15360" width="8.8984375" style="1" customWidth="1"/>
    <col min="15361" max="15361" width="1" style="1" customWidth="1"/>
    <col min="15362" max="15362" width="8.59765625" style="1" customWidth="1"/>
    <col min="15363" max="15363" width="0.3984375" style="1" customWidth="1"/>
    <col min="15364" max="15371" width="8.8984375" style="1" customWidth="1"/>
    <col min="15372" max="15372" width="11.3984375" style="1" customWidth="1"/>
    <col min="15373" max="15616" width="8.8984375" style="1" customWidth="1"/>
    <col min="15617" max="15617" width="1" style="1" customWidth="1"/>
    <col min="15618" max="15618" width="8.59765625" style="1" customWidth="1"/>
    <col min="15619" max="15619" width="0.3984375" style="1" customWidth="1"/>
    <col min="15620" max="15627" width="8.8984375" style="1" customWidth="1"/>
    <col min="15628" max="15628" width="11.3984375" style="1" customWidth="1"/>
    <col min="15629" max="15872" width="8.8984375" style="1" customWidth="1"/>
    <col min="15873" max="15873" width="1" style="1" customWidth="1"/>
    <col min="15874" max="15874" width="8.59765625" style="1" customWidth="1"/>
    <col min="15875" max="15875" width="0.3984375" style="1" customWidth="1"/>
    <col min="15876" max="15883" width="8.8984375" style="1" customWidth="1"/>
    <col min="15884" max="15884" width="11.3984375" style="1" customWidth="1"/>
    <col min="15885" max="16128" width="8.8984375" style="1" customWidth="1"/>
    <col min="16129" max="16129" width="1" style="1" customWidth="1"/>
    <col min="16130" max="16130" width="8.59765625" style="1" customWidth="1"/>
    <col min="16131" max="16131" width="0.3984375" style="1" customWidth="1"/>
    <col min="16132" max="16139" width="8.8984375" style="1" customWidth="1"/>
    <col min="16140" max="16140" width="11.3984375" style="1" customWidth="1"/>
    <col min="16141" max="16141" width="8.8984375" style="1" customWidth="1"/>
    <col min="16142" max="16384" width="8.09765625" style="1"/>
  </cols>
  <sheetData>
    <row r="1" spans="1:12" ht="18" customHeight="1">
      <c r="L1" s="2" t="s">
        <v>18</v>
      </c>
    </row>
    <row r="2" spans="1:12" ht="20.25" customHeight="1">
      <c r="A2" s="306" t="s">
        <v>42</v>
      </c>
      <c r="B2" s="306"/>
      <c r="C2" s="306"/>
      <c r="D2" s="306"/>
      <c r="E2" s="306"/>
      <c r="F2" s="306"/>
      <c r="G2" s="306"/>
      <c r="H2" s="306"/>
      <c r="I2" s="306"/>
      <c r="J2" s="306"/>
      <c r="K2" s="306"/>
      <c r="L2" s="306"/>
    </row>
    <row r="3" spans="1:12" ht="22.5" customHeight="1">
      <c r="B3" s="21"/>
    </row>
    <row r="4" spans="1:12" ht="22.5" customHeight="1">
      <c r="J4" s="22" t="s">
        <v>19</v>
      </c>
      <c r="K4" s="282">
        <f>'様式１-２'!B6</f>
        <v>0</v>
      </c>
      <c r="L4" s="283"/>
    </row>
    <row r="5" spans="1:12" ht="22.5" customHeight="1" thickBot="1">
      <c r="B5" s="23" t="s">
        <v>20</v>
      </c>
    </row>
    <row r="6" spans="1:12" ht="22.5" customHeight="1" thickBot="1">
      <c r="B6" s="24"/>
      <c r="D6" s="1" t="s">
        <v>51</v>
      </c>
    </row>
    <row r="7" spans="1:12" ht="22.5" customHeight="1" thickBot="1">
      <c r="B7" s="24"/>
      <c r="D7" s="1" t="s">
        <v>50</v>
      </c>
    </row>
    <row r="8" spans="1:12" ht="22.5" customHeight="1" thickBot="1">
      <c r="B8" s="24"/>
      <c r="D8" s="1" t="s">
        <v>107</v>
      </c>
    </row>
    <row r="9" spans="1:12" ht="22.5" customHeight="1" thickBot="1">
      <c r="B9" s="24"/>
      <c r="D9" s="1" t="s">
        <v>52</v>
      </c>
    </row>
    <row r="10" spans="1:12" ht="22.5" customHeight="1" thickBot="1">
      <c r="B10" s="24"/>
      <c r="D10" s="1" t="s">
        <v>108</v>
      </c>
    </row>
    <row r="11" spans="1:12" ht="22.5" customHeight="1" thickBot="1">
      <c r="B11" s="25"/>
      <c r="D11" s="1" t="s">
        <v>98</v>
      </c>
    </row>
    <row r="12" spans="1:12" ht="22.5" customHeight="1" thickBot="1">
      <c r="B12" s="24"/>
      <c r="D12" s="1" t="s">
        <v>99</v>
      </c>
    </row>
    <row r="13" spans="1:12" ht="22.5" customHeight="1" thickBot="1">
      <c r="B13" s="24"/>
      <c r="D13" s="1" t="s">
        <v>110</v>
      </c>
    </row>
    <row r="14" spans="1:12" ht="22.5" customHeight="1">
      <c r="B14" s="118"/>
      <c r="D14" s="1" t="s">
        <v>111</v>
      </c>
    </row>
    <row r="15" spans="1:12" ht="22.5" customHeight="1" thickBot="1">
      <c r="B15" s="119"/>
      <c r="D15" s="1" t="s">
        <v>109</v>
      </c>
    </row>
    <row r="16" spans="1:12" ht="22.5" customHeight="1" thickBot="1">
      <c r="B16" s="24"/>
      <c r="D16" s="1" t="s">
        <v>100</v>
      </c>
    </row>
    <row r="17" spans="2:4" ht="22.5" customHeight="1" thickBot="1">
      <c r="B17" s="24"/>
      <c r="D17" s="1" t="s">
        <v>112</v>
      </c>
    </row>
    <row r="18" spans="2:4" ht="22.5" customHeight="1" thickBot="1">
      <c r="B18" s="24"/>
      <c r="D18" s="1" t="s">
        <v>101</v>
      </c>
    </row>
    <row r="19" spans="2:4" ht="22.5" customHeight="1" thickBot="1">
      <c r="B19" s="24"/>
      <c r="D19" s="1" t="s">
        <v>102</v>
      </c>
    </row>
    <row r="20" spans="2:4" ht="22.5" customHeight="1" thickBot="1">
      <c r="B20" s="25"/>
      <c r="D20" s="1" t="s">
        <v>103</v>
      </c>
    </row>
    <row r="21" spans="2:4" ht="22.5" customHeight="1" thickBot="1">
      <c r="B21" s="24"/>
      <c r="D21" s="75" t="s">
        <v>65</v>
      </c>
    </row>
    <row r="22" spans="2:4" ht="22.5" customHeight="1" thickBot="1">
      <c r="B22" s="25"/>
      <c r="D22" s="75" t="s">
        <v>67</v>
      </c>
    </row>
    <row r="23" spans="2:4" ht="22.5" customHeight="1" thickBot="1">
      <c r="B23" s="24"/>
      <c r="D23" s="75" t="s">
        <v>66</v>
      </c>
    </row>
    <row r="24" spans="2:4" ht="22.5" customHeight="1" thickBot="1">
      <c r="B24" s="25"/>
      <c r="D24" s="1" t="s">
        <v>104</v>
      </c>
    </row>
    <row r="25" spans="2:4" ht="22.5" customHeight="1" thickBot="1">
      <c r="B25" s="24"/>
      <c r="D25" s="75" t="s">
        <v>61</v>
      </c>
    </row>
    <row r="26" spans="2:4" ht="22.5" customHeight="1" thickBot="1">
      <c r="B26" s="24"/>
      <c r="D26" s="75" t="s">
        <v>62</v>
      </c>
    </row>
    <row r="27" spans="2:4" ht="22.5" customHeight="1" thickBot="1">
      <c r="B27" s="24"/>
      <c r="D27" s="75" t="s">
        <v>63</v>
      </c>
    </row>
    <row r="28" spans="2:4" ht="22.5" customHeight="1" thickBot="1">
      <c r="B28" s="24"/>
      <c r="D28" s="75" t="s">
        <v>64</v>
      </c>
    </row>
    <row r="29" spans="2:4" ht="22.5" customHeight="1" thickBot="1">
      <c r="B29" s="25"/>
      <c r="D29" s="1" t="s">
        <v>105</v>
      </c>
    </row>
    <row r="30" spans="2:4" ht="22.5" customHeight="1" thickBot="1">
      <c r="B30" s="24"/>
      <c r="D30" s="75" t="s">
        <v>53</v>
      </c>
    </row>
    <row r="31" spans="2:4" ht="22.5" customHeight="1" thickBot="1">
      <c r="B31" s="24"/>
      <c r="D31" s="75" t="s">
        <v>54</v>
      </c>
    </row>
    <row r="32" spans="2:4" ht="22.5" customHeight="1" thickBot="1">
      <c r="B32" s="24"/>
      <c r="D32" s="75" t="s">
        <v>55</v>
      </c>
    </row>
    <row r="33" spans="2:11" ht="22.5" customHeight="1" thickBot="1">
      <c r="B33" s="24"/>
      <c r="D33" s="75" t="s">
        <v>56</v>
      </c>
    </row>
    <row r="34" spans="2:11" ht="22.5" customHeight="1" thickBot="1">
      <c r="B34" s="24"/>
      <c r="D34" s="75" t="s">
        <v>57</v>
      </c>
    </row>
    <row r="35" spans="2:11" ht="22.5" customHeight="1" thickBot="1">
      <c r="B35" s="24"/>
      <c r="D35" s="75" t="s">
        <v>58</v>
      </c>
    </row>
    <row r="36" spans="2:11" ht="22.5" customHeight="1" thickBot="1">
      <c r="B36" s="24"/>
      <c r="D36" s="75" t="s">
        <v>59</v>
      </c>
    </row>
    <row r="37" spans="2:11" ht="22.5" customHeight="1" thickBot="1">
      <c r="B37" s="24"/>
      <c r="D37" s="75" t="s">
        <v>60</v>
      </c>
    </row>
    <row r="38" spans="2:11" ht="22.5" customHeight="1" thickBot="1">
      <c r="B38" s="24"/>
      <c r="D38" s="1" t="s">
        <v>185</v>
      </c>
    </row>
    <row r="39" spans="2:11" ht="22.5" customHeight="1">
      <c r="D39" s="1" t="s">
        <v>186</v>
      </c>
    </row>
    <row r="40" spans="2:11" ht="22.5" customHeight="1">
      <c r="D40" s="1" t="s">
        <v>187</v>
      </c>
    </row>
    <row r="41" spans="2:11" customFormat="1" ht="100.8" customHeight="1">
      <c r="D41" s="307" t="s">
        <v>188</v>
      </c>
      <c r="E41" s="308"/>
      <c r="F41" s="308"/>
      <c r="G41" s="308"/>
      <c r="H41" s="308"/>
      <c r="I41" s="308"/>
      <c r="J41" s="308"/>
      <c r="K41" s="309"/>
    </row>
    <row r="42" spans="2:11" customFormat="1" ht="18" customHeight="1"/>
    <row r="43" spans="2:11" customFormat="1" ht="18"/>
  </sheetData>
  <mergeCells count="3">
    <mergeCell ref="A2:L2"/>
    <mergeCell ref="K4:L4"/>
    <mergeCell ref="D41:K41"/>
  </mergeCells>
  <phoneticPr fontId="4"/>
  <dataValidations count="1">
    <dataValidation type="list" allowBlank="1" showInputMessage="1" showErrorMessage="1" sqref="B6:B10 B21 B23 B25:B28 B30:B37 B16:B19 B12:B13 B38 B42" xr:uid="{00000000-0002-0000-0500-000000000000}">
      <formula1>"該当なし,有"</formula1>
    </dataValidation>
  </dataValidations>
  <printOptions horizontalCentered="1"/>
  <pageMargins left="0.59055118110236227" right="0.59055118110236227" top="0.59055118110236227" bottom="0.39370078740157483" header="0.51181102362204722" footer="0.51181102362204722"/>
  <pageSetup paperSize="9" scale="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K33"/>
  <sheetViews>
    <sheetView view="pageBreakPreview" zoomScale="70" zoomScaleNormal="90" zoomScaleSheetLayoutView="70" workbookViewId="0">
      <selection activeCell="B1" sqref="B1:F1"/>
    </sheetView>
  </sheetViews>
  <sheetFormatPr defaultColWidth="8.8984375" defaultRowHeight="19.5" customHeight="1"/>
  <cols>
    <col min="1" max="1" width="3.296875" style="76" customWidth="1"/>
    <col min="2" max="2" width="3.3984375" style="77" customWidth="1"/>
    <col min="3" max="3" width="6.8984375" style="76" customWidth="1"/>
    <col min="4" max="4" width="85.09765625" style="76" customWidth="1"/>
    <col min="5" max="6" width="7.59765625" style="76" customWidth="1"/>
    <col min="7" max="16384" width="8.8984375" style="76"/>
  </cols>
  <sheetData>
    <row r="1" spans="2:11" ht="25.5" customHeight="1">
      <c r="B1" s="313" t="s">
        <v>89</v>
      </c>
      <c r="C1" s="313"/>
      <c r="D1" s="313"/>
      <c r="E1" s="313"/>
      <c r="F1" s="313"/>
    </row>
    <row r="2" spans="2:11" ht="8.25" customHeight="1"/>
    <row r="3" spans="2:11" ht="19.5" customHeight="1">
      <c r="D3" s="78" t="s">
        <v>68</v>
      </c>
      <c r="E3" s="314">
        <f>'様式１-２'!B6</f>
        <v>0</v>
      </c>
      <c r="F3" s="315"/>
    </row>
    <row r="4" spans="2:11" ht="8.25" customHeight="1" thickBot="1">
      <c r="D4" s="78"/>
    </row>
    <row r="5" spans="2:11" ht="19.5" customHeight="1" thickBot="1">
      <c r="E5" s="79" t="s">
        <v>69</v>
      </c>
      <c r="F5" s="80" t="s">
        <v>70</v>
      </c>
      <c r="K5" s="111">
        <f>'様式１-２'!B6</f>
        <v>0</v>
      </c>
    </row>
    <row r="6" spans="2:11" ht="22.5" customHeight="1">
      <c r="B6" s="81">
        <v>1</v>
      </c>
      <c r="C6" s="316" t="s">
        <v>71</v>
      </c>
      <c r="D6" s="82" t="s">
        <v>189</v>
      </c>
      <c r="E6" s="83"/>
      <c r="F6" s="84"/>
    </row>
    <row r="7" spans="2:11" ht="35.25" customHeight="1">
      <c r="B7" s="85">
        <v>2</v>
      </c>
      <c r="C7" s="317"/>
      <c r="D7" s="86" t="s">
        <v>190</v>
      </c>
      <c r="E7" s="87"/>
      <c r="F7" s="88"/>
    </row>
    <row r="8" spans="2:11" ht="22.8" customHeight="1">
      <c r="B8" s="96">
        <v>3</v>
      </c>
      <c r="C8" s="318"/>
      <c r="D8" s="86" t="s">
        <v>191</v>
      </c>
      <c r="E8" s="98"/>
      <c r="F8" s="99"/>
    </row>
    <row r="9" spans="2:11" ht="22.8" customHeight="1" thickBot="1">
      <c r="B9" s="89">
        <v>4</v>
      </c>
      <c r="C9" s="319"/>
      <c r="D9" s="100" t="s">
        <v>82</v>
      </c>
      <c r="E9" s="90"/>
      <c r="F9" s="91"/>
    </row>
    <row r="10" spans="2:11" ht="22.5" customHeight="1">
      <c r="B10" s="92">
        <v>5</v>
      </c>
      <c r="C10" s="310" t="s">
        <v>192</v>
      </c>
      <c r="D10" s="93" t="s">
        <v>193</v>
      </c>
      <c r="E10" s="94"/>
      <c r="F10" s="95"/>
    </row>
    <row r="11" spans="2:11" ht="35.25" customHeight="1">
      <c r="B11" s="85">
        <v>6</v>
      </c>
      <c r="C11" s="317"/>
      <c r="D11" s="86" t="s">
        <v>83</v>
      </c>
      <c r="E11" s="87"/>
      <c r="F11" s="88"/>
    </row>
    <row r="12" spans="2:11" ht="37.5" customHeight="1">
      <c r="B12" s="85">
        <v>7</v>
      </c>
      <c r="C12" s="317"/>
      <c r="D12" s="86" t="s">
        <v>194</v>
      </c>
      <c r="E12" s="87"/>
      <c r="F12" s="88"/>
    </row>
    <row r="13" spans="2:11" ht="22.5" customHeight="1">
      <c r="B13" s="85">
        <v>8</v>
      </c>
      <c r="C13" s="317"/>
      <c r="D13" s="86" t="s">
        <v>72</v>
      </c>
      <c r="E13" s="87"/>
      <c r="F13" s="88"/>
    </row>
    <row r="14" spans="2:11" ht="35.25" customHeight="1">
      <c r="B14" s="85">
        <v>9</v>
      </c>
      <c r="C14" s="317"/>
      <c r="D14" s="86" t="s">
        <v>195</v>
      </c>
      <c r="E14" s="87"/>
      <c r="F14" s="88"/>
    </row>
    <row r="15" spans="2:11" ht="54" customHeight="1">
      <c r="B15" s="85">
        <v>10</v>
      </c>
      <c r="C15" s="317"/>
      <c r="D15" s="86" t="s">
        <v>84</v>
      </c>
      <c r="E15" s="87"/>
      <c r="F15" s="88"/>
    </row>
    <row r="16" spans="2:11" ht="22.5" customHeight="1">
      <c r="B16" s="85">
        <v>11</v>
      </c>
      <c r="C16" s="317"/>
      <c r="D16" s="93" t="s">
        <v>85</v>
      </c>
      <c r="E16" s="87"/>
      <c r="F16" s="88"/>
    </row>
    <row r="17" spans="2:6" ht="22.5" customHeight="1">
      <c r="B17" s="85">
        <v>12</v>
      </c>
      <c r="C17" s="317"/>
      <c r="D17" s="86" t="s">
        <v>73</v>
      </c>
      <c r="E17" s="87"/>
      <c r="F17" s="88"/>
    </row>
    <row r="18" spans="2:6" ht="22.5" customHeight="1">
      <c r="B18" s="85">
        <v>13</v>
      </c>
      <c r="C18" s="317"/>
      <c r="D18" s="93" t="s">
        <v>74</v>
      </c>
      <c r="E18" s="87"/>
      <c r="F18" s="88"/>
    </row>
    <row r="19" spans="2:6" ht="22.5" customHeight="1" thickBot="1">
      <c r="B19" s="96">
        <v>14</v>
      </c>
      <c r="C19" s="318"/>
      <c r="D19" s="97" t="s">
        <v>75</v>
      </c>
      <c r="E19" s="98"/>
      <c r="F19" s="99"/>
    </row>
    <row r="20" spans="2:6" ht="78" customHeight="1">
      <c r="B20" s="81">
        <v>15</v>
      </c>
      <c r="C20" s="320" t="s">
        <v>210</v>
      </c>
      <c r="D20" s="82" t="s">
        <v>86</v>
      </c>
      <c r="E20" s="83"/>
      <c r="F20" s="83"/>
    </row>
    <row r="21" spans="2:6" ht="78" customHeight="1">
      <c r="B21" s="85">
        <v>16</v>
      </c>
      <c r="C21" s="311"/>
      <c r="D21" s="86" t="s">
        <v>196</v>
      </c>
      <c r="E21" s="87"/>
      <c r="F21" s="87"/>
    </row>
    <row r="22" spans="2:6" ht="35.25" customHeight="1">
      <c r="B22" s="85">
        <v>17</v>
      </c>
      <c r="C22" s="311"/>
      <c r="D22" s="86" t="s">
        <v>87</v>
      </c>
      <c r="E22" s="87"/>
      <c r="F22" s="87"/>
    </row>
    <row r="23" spans="2:6" ht="22.5" customHeight="1">
      <c r="B23" s="85">
        <v>18</v>
      </c>
      <c r="C23" s="312"/>
      <c r="D23" s="86" t="s">
        <v>76</v>
      </c>
      <c r="E23" s="87"/>
      <c r="F23" s="87"/>
    </row>
    <row r="24" spans="2:6" ht="22.5" customHeight="1" thickBot="1">
      <c r="B24" s="89">
        <v>19</v>
      </c>
      <c r="C24" s="321"/>
      <c r="D24" s="100" t="s">
        <v>77</v>
      </c>
      <c r="E24" s="101"/>
      <c r="F24" s="101"/>
    </row>
    <row r="25" spans="2:6" ht="35.25" customHeight="1">
      <c r="B25" s="92">
        <v>20</v>
      </c>
      <c r="C25" s="310" t="s">
        <v>211</v>
      </c>
      <c r="D25" s="93" t="s">
        <v>197</v>
      </c>
      <c r="E25" s="94"/>
      <c r="F25" s="94"/>
    </row>
    <row r="26" spans="2:6" ht="22.8" customHeight="1">
      <c r="B26" s="92"/>
      <c r="C26" s="310"/>
      <c r="D26" s="93" t="s">
        <v>213</v>
      </c>
      <c r="E26" s="94"/>
      <c r="F26" s="94"/>
    </row>
    <row r="27" spans="2:6" ht="35.25" customHeight="1">
      <c r="B27" s="92">
        <v>21</v>
      </c>
      <c r="C27" s="310"/>
      <c r="D27" s="93" t="s">
        <v>212</v>
      </c>
      <c r="E27" s="94"/>
      <c r="F27" s="94"/>
    </row>
    <row r="28" spans="2:6" ht="22.5" customHeight="1">
      <c r="B28" s="85">
        <v>22</v>
      </c>
      <c r="C28" s="311"/>
      <c r="D28" s="86" t="s">
        <v>88</v>
      </c>
      <c r="E28" s="87"/>
      <c r="F28" s="87"/>
    </row>
    <row r="29" spans="2:6" ht="22.5" customHeight="1">
      <c r="B29" s="92">
        <v>23</v>
      </c>
      <c r="C29" s="312"/>
      <c r="D29" s="97" t="s">
        <v>78</v>
      </c>
      <c r="E29" s="98"/>
      <c r="F29" s="98"/>
    </row>
    <row r="30" spans="2:6" ht="22.2" customHeight="1">
      <c r="B30" s="85">
        <v>24</v>
      </c>
      <c r="C30" s="312"/>
      <c r="D30" s="97" t="s">
        <v>81</v>
      </c>
      <c r="E30" s="98"/>
      <c r="F30" s="98"/>
    </row>
    <row r="31" spans="2:6" ht="22.5" customHeight="1" thickBot="1">
      <c r="B31" s="96">
        <v>25</v>
      </c>
      <c r="C31" s="312"/>
      <c r="D31" s="97" t="s">
        <v>198</v>
      </c>
      <c r="E31" s="98"/>
      <c r="F31" s="98"/>
    </row>
    <row r="32" spans="2:6" ht="22.5" customHeight="1" thickBot="1">
      <c r="B32" s="102">
        <v>26</v>
      </c>
      <c r="C32" s="103" t="s">
        <v>79</v>
      </c>
      <c r="D32" s="104" t="s">
        <v>199</v>
      </c>
      <c r="E32" s="79"/>
      <c r="F32" s="79"/>
    </row>
    <row r="33" spans="2:6" ht="22.5" customHeight="1" thickBot="1">
      <c r="B33" s="89">
        <v>27</v>
      </c>
      <c r="C33" s="106"/>
      <c r="D33" s="105" t="s">
        <v>80</v>
      </c>
      <c r="E33" s="101"/>
      <c r="F33" s="101"/>
    </row>
  </sheetData>
  <mergeCells count="6">
    <mergeCell ref="C25:C31"/>
    <mergeCell ref="B1:F1"/>
    <mergeCell ref="E3:F3"/>
    <mergeCell ref="C6:C9"/>
    <mergeCell ref="C10:C19"/>
    <mergeCell ref="C20:C24"/>
  </mergeCells>
  <phoneticPr fontId="4"/>
  <dataValidations count="1">
    <dataValidation type="list" allowBlank="1" showInputMessage="1" showErrorMessage="1" sqref="E6:F33" xr:uid="{00000000-0002-0000-0600-000000000000}">
      <formula1>"✔"</formula1>
    </dataValidation>
  </dataValidations>
  <printOptions horizontalCentered="1"/>
  <pageMargins left="0.51181102362204722" right="0.51181102362204722" top="0.55118110236220474" bottom="0.55118110236220474" header="0.31496062992125984" footer="0.31496062992125984"/>
  <pageSetup paperSize="9" scale="76"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494BC-1625-408C-A886-D7CE7CC21BC8}">
  <sheetPr>
    <tabColor rgb="FFFF0000"/>
  </sheetPr>
  <dimension ref="A2:K14"/>
  <sheetViews>
    <sheetView view="pageBreakPreview" zoomScale="70" zoomScaleNormal="100" zoomScaleSheetLayoutView="70" workbookViewId="0">
      <selection activeCell="A2" sqref="A2:A3"/>
    </sheetView>
  </sheetViews>
  <sheetFormatPr defaultRowHeight="18"/>
  <cols>
    <col min="1" max="3" width="19.59765625" customWidth="1"/>
    <col min="4" max="5" width="16" customWidth="1"/>
    <col min="6" max="6" width="17.3984375" customWidth="1"/>
    <col min="7" max="7" width="9.8984375" customWidth="1"/>
  </cols>
  <sheetData>
    <row r="2" spans="1:11">
      <c r="A2" s="328" t="s">
        <v>91</v>
      </c>
      <c r="B2" s="328" t="s">
        <v>1</v>
      </c>
      <c r="C2" s="329" t="s">
        <v>90</v>
      </c>
      <c r="D2" s="327" t="s">
        <v>92</v>
      </c>
      <c r="E2" s="327" t="s">
        <v>93</v>
      </c>
      <c r="F2" s="328" t="s">
        <v>94</v>
      </c>
      <c r="G2" s="327" t="s">
        <v>95</v>
      </c>
    </row>
    <row r="3" spans="1:11">
      <c r="A3" s="328"/>
      <c r="B3" s="328"/>
      <c r="C3" s="329"/>
      <c r="D3" s="328"/>
      <c r="E3" s="327"/>
      <c r="F3" s="328"/>
      <c r="G3" s="327"/>
    </row>
    <row r="4" spans="1:11" ht="50.25" customHeight="1">
      <c r="A4" s="109">
        <f>'様式１-２'!B6</f>
        <v>0</v>
      </c>
      <c r="B4" s="109" t="str">
        <f>'様式１-２'!B5</f>
        <v xml:space="preserve"> </v>
      </c>
      <c r="C4" s="117">
        <f>'様式１-２'!J9</f>
        <v>0</v>
      </c>
      <c r="D4" s="110">
        <f>$D$10+$D$11</f>
        <v>0</v>
      </c>
      <c r="E4" s="110" t="e">
        <f>$D$12+$D$13</f>
        <v>#VALUE!</v>
      </c>
      <c r="F4" s="184">
        <f>MIN($D$8,$D$9)</f>
        <v>0</v>
      </c>
      <c r="G4" s="109" t="str" cm="1">
        <f t="array" ref="G4:K5">LEFT('様式１-１'!B10:F11,1)</f>
        <v>選</v>
      </c>
      <c r="H4" t="str">
        <v/>
      </c>
      <c r="I4" t="str">
        <v/>
      </c>
      <c r="J4" t="str">
        <v/>
      </c>
      <c r="K4" t="str">
        <v/>
      </c>
    </row>
    <row r="5" spans="1:11">
      <c r="F5" s="322" t="s">
        <v>221</v>
      </c>
      <c r="G5" t="str">
        <v/>
      </c>
      <c r="H5" t="str">
        <v/>
      </c>
      <c r="I5" t="str">
        <v/>
      </c>
      <c r="J5" t="str">
        <v/>
      </c>
      <c r="K5" t="str">
        <v/>
      </c>
    </row>
    <row r="6" spans="1:11">
      <c r="F6" s="323"/>
    </row>
    <row r="7" spans="1:11">
      <c r="A7" t="s">
        <v>171</v>
      </c>
    </row>
    <row r="8" spans="1:11">
      <c r="A8" s="170" t="s">
        <v>165</v>
      </c>
      <c r="B8" s="324" t="s">
        <v>164</v>
      </c>
      <c r="C8" s="325"/>
      <c r="D8" s="183">
        <f>'様式１-１'!B8</f>
        <v>0</v>
      </c>
    </row>
    <row r="9" spans="1:11">
      <c r="A9" s="170" t="s">
        <v>166</v>
      </c>
      <c r="B9" s="324" t="s">
        <v>167</v>
      </c>
      <c r="C9" s="325"/>
      <c r="D9" s="183">
        <f>'様式１-２'!B9</f>
        <v>0</v>
      </c>
    </row>
    <row r="10" spans="1:11">
      <c r="A10" s="170" t="s">
        <v>165</v>
      </c>
      <c r="B10" s="324" t="s">
        <v>168</v>
      </c>
      <c r="C10" s="325"/>
      <c r="D10" s="110">
        <f>'様式１-１'!$G$35</f>
        <v>0</v>
      </c>
    </row>
    <row r="11" spans="1:11">
      <c r="A11" s="170" t="s">
        <v>166</v>
      </c>
      <c r="B11" s="324" t="s">
        <v>169</v>
      </c>
      <c r="C11" s="325"/>
      <c r="D11" s="110">
        <f>'様式１-２'!$L$37</f>
        <v>0</v>
      </c>
    </row>
    <row r="12" spans="1:11">
      <c r="A12" s="170" t="s">
        <v>165</v>
      </c>
      <c r="B12" s="324" t="s">
        <v>170</v>
      </c>
      <c r="C12" s="325"/>
      <c r="D12" s="170" t="str">
        <f>'様式１-１'!G17</f>
        <v/>
      </c>
      <c r="E12" s="182" t="e">
        <f>D12+D13</f>
        <v>#VALUE!</v>
      </c>
    </row>
    <row r="13" spans="1:11">
      <c r="A13" s="170" t="s">
        <v>166</v>
      </c>
      <c r="B13" s="324" t="s">
        <v>170</v>
      </c>
      <c r="C13" s="325"/>
      <c r="D13" s="110">
        <f>'様式１-２'!O37</f>
        <v>0</v>
      </c>
    </row>
    <row r="14" spans="1:11">
      <c r="B14" s="326"/>
      <c r="C14" s="326"/>
    </row>
  </sheetData>
  <mergeCells count="15">
    <mergeCell ref="G2:G3"/>
    <mergeCell ref="A2:A3"/>
    <mergeCell ref="B2:B3"/>
    <mergeCell ref="C2:C3"/>
    <mergeCell ref="D2:D3"/>
    <mergeCell ref="E2:E3"/>
    <mergeCell ref="F2:F3"/>
    <mergeCell ref="F5:F6"/>
    <mergeCell ref="B13:C13"/>
    <mergeCell ref="B14:C14"/>
    <mergeCell ref="B8:C8"/>
    <mergeCell ref="B9:C9"/>
    <mergeCell ref="B10:C10"/>
    <mergeCell ref="B11:C11"/>
    <mergeCell ref="B12:C12"/>
  </mergeCells>
  <phoneticPr fontId="4"/>
  <pageMargins left="0.7" right="0.7" top="0.75" bottom="0.75" header="0.3" footer="0.3"/>
  <pageSetup paperSize="9" scale="68" orientation="portrait" r:id="rId1"/>
  <headerFooter>
    <oddHeader>&amp;L【機密性○（取扱制限）】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D10"/>
  <sheetViews>
    <sheetView workbookViewId="0">
      <selection activeCell="C20" sqref="C20"/>
    </sheetView>
  </sheetViews>
  <sheetFormatPr defaultRowHeight="18"/>
  <cols>
    <col min="1" max="1" width="10.8984375" customWidth="1"/>
    <col min="2" max="2" width="18.796875" customWidth="1"/>
    <col min="3" max="3" width="29.09765625" customWidth="1"/>
    <col min="4" max="4" width="7.796875" customWidth="1"/>
  </cols>
  <sheetData>
    <row r="2" spans="1:4">
      <c r="A2" s="28" t="s">
        <v>32</v>
      </c>
      <c r="B2" s="28" t="s">
        <v>30</v>
      </c>
      <c r="C2" s="28" t="str">
        <f>A2&amp;B2</f>
        <v>普通教室一体型電子黒板</v>
      </c>
      <c r="D2" s="28">
        <v>600000</v>
      </c>
    </row>
    <row r="3" spans="1:4">
      <c r="A3" s="28" t="s">
        <v>32</v>
      </c>
      <c r="B3" s="28" t="s">
        <v>36</v>
      </c>
      <c r="C3" s="28" t="str">
        <f t="shared" ref="C3:C4" si="0">A3&amp;B3</f>
        <v>普通教室プロジェクタ</v>
      </c>
      <c r="D3" s="28">
        <v>200000</v>
      </c>
    </row>
    <row r="4" spans="1:4">
      <c r="A4" s="28" t="s">
        <v>32</v>
      </c>
      <c r="B4" s="28" t="s">
        <v>31</v>
      </c>
      <c r="C4" s="28" t="str">
        <f t="shared" si="0"/>
        <v>普通教室書画カメラ</v>
      </c>
      <c r="D4" s="28">
        <v>60000</v>
      </c>
    </row>
    <row r="5" spans="1:4">
      <c r="A5" s="28"/>
      <c r="B5" s="28"/>
      <c r="C5" s="28"/>
      <c r="D5" s="28"/>
    </row>
    <row r="6" spans="1:4">
      <c r="A6" s="28" t="s">
        <v>33</v>
      </c>
      <c r="B6" s="28" t="s">
        <v>30</v>
      </c>
      <c r="C6" s="28" t="str">
        <f>A6&amp;B6</f>
        <v>特別教室等一体型電子黒板</v>
      </c>
      <c r="D6" s="28">
        <v>600000</v>
      </c>
    </row>
    <row r="7" spans="1:4">
      <c r="D7" s="28"/>
    </row>
    <row r="9" spans="1:4">
      <c r="B9" s="28"/>
    </row>
    <row r="10" spans="1:4">
      <c r="B10" s="28"/>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様式１-１</vt:lpstr>
      <vt:lpstr>様式１-１ (記入例)</vt:lpstr>
      <vt:lpstr>様式１-２</vt:lpstr>
      <vt:lpstr>様式１-２ (記載例)</vt:lpstr>
      <vt:lpstr>様式２ー１ </vt:lpstr>
      <vt:lpstr>様式２ー２</vt:lpstr>
      <vt:lpstr>様式３－１</vt:lpstr>
      <vt:lpstr>様式３－２</vt:lpstr>
      <vt:lpstr>様式４（チェックシート）</vt:lpstr>
      <vt:lpstr>チェックリスト</vt:lpstr>
      <vt:lpstr>【都道府県用】別紙１貼り付け</vt:lpstr>
      <vt:lpstr>上限単価</vt:lpstr>
      <vt:lpstr>【都道府県用】別紙１貼り付け!Print_Area</vt:lpstr>
      <vt:lpstr>チェックリスト!Print_Area</vt:lpstr>
      <vt:lpstr>'様式１-１'!Print_Area</vt:lpstr>
      <vt:lpstr>'様式１-１ (記入例)'!Print_Area</vt:lpstr>
      <vt:lpstr>'様式１-２'!Print_Area</vt:lpstr>
      <vt:lpstr>'様式１-２ (記載例)'!Print_Area</vt:lpstr>
      <vt:lpstr>'様式２ー１ '!Print_Area</vt:lpstr>
      <vt:lpstr>様式２ー２!Print_Area</vt:lpstr>
      <vt:lpstr>'様式３－１'!Print_Area</vt:lpstr>
      <vt:lpstr>'様式３－２'!Print_Area</vt:lpstr>
      <vt:lpstr>'様式４（チェックシート）'!Print_Area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水田　拓実</cp:lastModifiedBy>
  <cp:lastPrinted>2024-04-09T08:42:31Z</cp:lastPrinted>
  <dcterms:created xsi:type="dcterms:W3CDTF">2014-01-30T04:55:33Z</dcterms:created>
  <dcterms:modified xsi:type="dcterms:W3CDTF">2025-04-15T08:14:05Z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2022-03-28T09:01:32Z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146e77ed-d5c9-48a7-aa27-6c9d9b92486a</vt:lpwstr>
  </property>
  <property fmtid="{D5CDD505-2E9C-101B-9397-08002B2CF9AE}" pid="8" name="MSIP_Label_d899a617-f30e-4fb8-b81c-fb6d0b94ac5b_ContentBits">
    <vt:lpwstr>0</vt:lpwstr>
  </property>
</Properties>
</file>