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landisk-c50001\幼稚園G\幼稚園Gデータ領域\Dai2\け　計算書類関係\Ｒ７　計算書類受付\02_提出依頼\HP(R7)\"/>
    </mc:Choice>
  </mc:AlternateContent>
  <xr:revisionPtr revIDLastSave="0" documentId="13_ncr:1_{7D60C2D6-306D-4C3C-8B18-C6C2572D2FF4}" xr6:coauthVersionLast="47" xr6:coauthVersionMax="47" xr10:uidLastSave="{00000000-0000-0000-0000-000000000000}"/>
  <bookViews>
    <workbookView xWindow="-108" yWindow="-108" windowWidth="23256" windowHeight="14160" tabRatio="884" activeTab="1" xr2:uid="{00000000-000D-0000-FFFF-FFFF00000000}"/>
  </bookViews>
  <sheets>
    <sheet name="入力説明" sheetId="18" r:id="rId1"/>
    <sheet name="表　紙" sheetId="17" r:id="rId2"/>
    <sheet name="資金収支" sheetId="3" r:id="rId3"/>
    <sheet name="活動区分資金収支" sheetId="13" r:id="rId4"/>
    <sheet name="人件費内訳" sheetId="4" r:id="rId5"/>
    <sheet name="事業活動(各幼稚園)" sheetId="5" r:id="rId6"/>
    <sheet name="事業活動(法人)" sheetId="16" r:id="rId7"/>
    <sheet name="貸借対照表" sheetId="7" r:id="rId8"/>
    <sheet name="借入金明細" sheetId="8" r:id="rId9"/>
    <sheet name="ﾁｪｯｸｼｰﾄ" sheetId="19" r:id="rId10"/>
    <sheet name="表間チェック" sheetId="10" r:id="rId11"/>
    <sheet name="財務分析" sheetId="11" r:id="rId12"/>
    <sheet name="ヒアリング" sheetId="12" state="hidden" r:id="rId13"/>
  </sheets>
  <definedNames>
    <definedName name="HYO" localSheetId="1">'表　紙'!$B$54:$F$480</definedName>
    <definedName name="HYO">#REF!</definedName>
    <definedName name="_xlnm.Print_Area" localSheetId="11">財務分析!$A$1:$N$44</definedName>
    <definedName name="_xlnm.Print_Area" localSheetId="2">資金収支!$A$1:$AP$70</definedName>
    <definedName name="_xlnm.Print_Area" localSheetId="5">'事業活動(各幼稚園)'!$A$1:$AM$97</definedName>
    <definedName name="_xlnm.Print_Area" localSheetId="6">'事業活動(法人)'!$A$1:$AM$103</definedName>
    <definedName name="_xlnm.Print_Area" localSheetId="8">借入金明細!$A$1:$N$21</definedName>
    <definedName name="_xlnm.Print_Area" localSheetId="4">人件費内訳!$A$1:$W$32</definedName>
    <definedName name="_xlnm.Print_Area" localSheetId="7">貸借対照表!$A$1:$AN$45</definedName>
    <definedName name="_xlnm.Print_Area" localSheetId="0">入力説明!$A$1:$AG$164</definedName>
    <definedName name="_xlnm.Print_Area" localSheetId="1">'表　紙'!$A$1:$G$483</definedName>
    <definedName name="_xlnm.Print_Area" localSheetId="10">表間チェック!$A$1:$P$64</definedName>
    <definedName name="_xlnm.Print_Titles" localSheetId="5">'事業活動(各幼稚園)'!$1:$6</definedName>
    <definedName name="_xlnm.Print_Titles" localSheetId="6">'事業活動(法人)'!$1:$6</definedName>
    <definedName name="クエリ1">#REF!</definedName>
    <definedName name="クエリ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7" l="1"/>
  <c r="E2" i="17"/>
  <c r="D33" i="17"/>
  <c r="E480" i="17"/>
  <c r="E483"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404" i="17"/>
  <c r="E405" i="17"/>
  <c r="E406" i="17"/>
  <c r="E407" i="17"/>
  <c r="E408" i="17"/>
  <c r="E409" i="17"/>
  <c r="E410" i="17"/>
  <c r="E411" i="17"/>
  <c r="E412" i="17"/>
  <c r="E413" i="17"/>
  <c r="E414" i="17"/>
  <c r="E415" i="17"/>
  <c r="E416" i="17"/>
  <c r="E417" i="17"/>
  <c r="E418" i="17"/>
  <c r="E419" i="17"/>
  <c r="E420" i="17"/>
  <c r="E421" i="17"/>
  <c r="E422" i="17"/>
  <c r="E423" i="17"/>
  <c r="E424" i="17"/>
  <c r="E425" i="17"/>
  <c r="E426" i="17"/>
  <c r="E427" i="17"/>
  <c r="E428" i="17"/>
  <c r="E429" i="17"/>
  <c r="E430" i="17"/>
  <c r="E431" i="17"/>
  <c r="E432" i="17"/>
  <c r="E433" i="17"/>
  <c r="E434" i="17"/>
  <c r="E435" i="17"/>
  <c r="E436" i="17"/>
  <c r="E437" i="17"/>
  <c r="E438" i="17"/>
  <c r="E439" i="17"/>
  <c r="E440" i="17"/>
  <c r="E441" i="17"/>
  <c r="E442" i="17"/>
  <c r="E443" i="17"/>
  <c r="E444" i="17"/>
  <c r="E445" i="17"/>
  <c r="E446" i="17"/>
  <c r="E447" i="17"/>
  <c r="E448" i="17"/>
  <c r="E449" i="17"/>
  <c r="E450" i="17"/>
  <c r="E451" i="17"/>
  <c r="E452" i="17"/>
  <c r="E453" i="17"/>
  <c r="E454" i="17"/>
  <c r="E455" i="17"/>
  <c r="E456" i="17"/>
  <c r="E457" i="17"/>
  <c r="E458" i="17"/>
  <c r="E459" i="17"/>
  <c r="E460" i="17"/>
  <c r="E461" i="17"/>
  <c r="E462" i="17"/>
  <c r="E463" i="17"/>
  <c r="E464" i="17"/>
  <c r="E465" i="17"/>
  <c r="E466" i="17"/>
  <c r="E467" i="17"/>
  <c r="E468" i="17"/>
  <c r="E469" i="17"/>
  <c r="E470" i="17"/>
  <c r="E471" i="17"/>
  <c r="E472" i="17"/>
  <c r="E473" i="17"/>
  <c r="E474" i="17"/>
  <c r="E475" i="17"/>
  <c r="E476" i="17"/>
  <c r="E477" i="17"/>
  <c r="E478" i="17"/>
  <c r="E479" i="17"/>
  <c r="E481" i="17"/>
  <c r="E482" i="17"/>
  <c r="E55" i="17"/>
  <c r="E30" i="11" l="1"/>
  <c r="E4" i="11"/>
  <c r="H154" i="19" l="1"/>
  <c r="H152" i="19"/>
  <c r="H147" i="19"/>
  <c r="H140" i="19"/>
  <c r="H138" i="19"/>
  <c r="H136" i="19"/>
  <c r="H134" i="19"/>
  <c r="H128" i="19"/>
  <c r="H126" i="19"/>
  <c r="H119" i="19"/>
  <c r="H117" i="19"/>
  <c r="H115" i="19"/>
  <c r="H113" i="19"/>
  <c r="H106" i="19"/>
  <c r="H104" i="19"/>
  <c r="H102" i="19"/>
  <c r="H100" i="19"/>
  <c r="H98" i="19"/>
  <c r="H87" i="19"/>
  <c r="H77" i="19"/>
  <c r="H71" i="19"/>
  <c r="H69" i="19"/>
  <c r="H67" i="19"/>
  <c r="C55" i="19"/>
  <c r="H44" i="19"/>
  <c r="H39" i="19"/>
  <c r="C39" i="19"/>
  <c r="H33" i="19"/>
  <c r="H31" i="19"/>
  <c r="H25" i="19"/>
  <c r="H19" i="19" l="1"/>
  <c r="H17" i="19"/>
  <c r="AH5" i="19"/>
  <c r="AH4" i="19"/>
  <c r="AH3" i="19"/>
  <c r="K5" i="19"/>
  <c r="G39" i="10" l="1"/>
  <c r="K51" i="10"/>
  <c r="K45" i="10"/>
  <c r="K43" i="10"/>
  <c r="K41" i="10"/>
  <c r="K35" i="10"/>
  <c r="K31" i="10"/>
  <c r="K27" i="10"/>
  <c r="K25" i="10"/>
  <c r="K23" i="10"/>
  <c r="K21" i="10"/>
  <c r="K19" i="10"/>
  <c r="K17" i="10"/>
  <c r="K15" i="10" l="1"/>
  <c r="K13" i="10"/>
  <c r="K7" i="10"/>
  <c r="N10" i="3" l="1"/>
  <c r="G27" i="10"/>
  <c r="G19" i="10"/>
  <c r="G15" i="10"/>
  <c r="AG83" i="16" l="1"/>
  <c r="AG87" i="16" s="1"/>
  <c r="N11" i="16"/>
  <c r="K4" i="19" l="1"/>
  <c r="L2" i="10"/>
  <c r="G6" i="16"/>
  <c r="G6" i="5"/>
  <c r="F9" i="4"/>
  <c r="G6" i="13"/>
  <c r="G6" i="3"/>
  <c r="L1" i="10" l="1"/>
  <c r="K3" i="19"/>
  <c r="AK6" i="13"/>
  <c r="Q3" i="19"/>
  <c r="R9" i="4"/>
  <c r="G8" i="7"/>
  <c r="M9" i="4"/>
  <c r="L6" i="8"/>
  <c r="AD6" i="3"/>
  <c r="AJ6" i="3"/>
  <c r="AA6" i="5"/>
  <c r="AG6" i="5"/>
  <c r="AA6" i="16"/>
  <c r="AG6" i="16"/>
  <c r="AE6" i="13"/>
  <c r="G5" i="16" l="1"/>
  <c r="G5" i="13"/>
  <c r="G5" i="3"/>
  <c r="G5" i="5"/>
  <c r="L5" i="8"/>
  <c r="G7" i="7"/>
  <c r="F8" i="4"/>
  <c r="L14" i="4" l="1"/>
  <c r="AK15" i="13" l="1"/>
  <c r="O18" i="13"/>
  <c r="F87" i="12" l="1"/>
  <c r="F84" i="12"/>
  <c r="F82" i="12"/>
  <c r="F80" i="12"/>
  <c r="F78" i="12"/>
  <c r="F76" i="12"/>
  <c r="F74" i="12"/>
  <c r="F72" i="12"/>
  <c r="F70" i="12"/>
  <c r="F68" i="12"/>
  <c r="F66" i="12"/>
  <c r="F64" i="12"/>
  <c r="F62" i="12"/>
  <c r="F60" i="12"/>
  <c r="F58" i="12"/>
  <c r="F56" i="12"/>
  <c r="F54" i="12"/>
  <c r="F52" i="12"/>
  <c r="F50" i="12"/>
  <c r="F47" i="12"/>
  <c r="F45" i="12"/>
  <c r="F42" i="12"/>
  <c r="F40" i="12"/>
  <c r="E45" i="12"/>
  <c r="E40" i="12"/>
  <c r="F36" i="12"/>
  <c r="E36" i="12"/>
  <c r="F34" i="12"/>
  <c r="F32" i="12"/>
  <c r="F30" i="12"/>
  <c r="F28" i="12"/>
  <c r="E26" i="12"/>
  <c r="F24" i="12"/>
  <c r="F22" i="12"/>
  <c r="F20" i="12"/>
  <c r="F18" i="12"/>
  <c r="F16" i="12"/>
  <c r="E84" i="12"/>
  <c r="E34" i="12"/>
  <c r="M34" i="12" s="1"/>
  <c r="E32" i="12"/>
  <c r="M32" i="12" s="1"/>
  <c r="E82" i="12"/>
  <c r="E80" i="12"/>
  <c r="E24" i="12"/>
  <c r="E52" i="12"/>
  <c r="E22" i="12"/>
  <c r="E50" i="12"/>
  <c r="E78" i="12"/>
  <c r="E76" i="12"/>
  <c r="E74" i="12"/>
  <c r="E72" i="12"/>
  <c r="E70" i="12"/>
  <c r="E68" i="12"/>
  <c r="E66" i="12"/>
  <c r="E64" i="12"/>
  <c r="E62" i="12"/>
  <c r="E60" i="12"/>
  <c r="E58" i="12"/>
  <c r="E56" i="12"/>
  <c r="C41" i="12"/>
  <c r="E30" i="12"/>
  <c r="E28" i="12"/>
  <c r="E54" i="12"/>
  <c r="E18" i="12"/>
  <c r="E16" i="12"/>
  <c r="G33" i="11"/>
  <c r="J7" i="12" s="1"/>
  <c r="O6" i="12" s="1"/>
  <c r="C23" i="12" l="1"/>
  <c r="C33" i="12"/>
  <c r="K61" i="10"/>
  <c r="G61" i="10"/>
  <c r="G59" i="10"/>
  <c r="G57" i="10"/>
  <c r="K53" i="10"/>
  <c r="G51" i="10"/>
  <c r="G47" i="10"/>
  <c r="G45" i="10"/>
  <c r="G25" i="10"/>
  <c r="G23" i="10"/>
  <c r="G21" i="10"/>
  <c r="N24" i="5"/>
  <c r="G17" i="10"/>
  <c r="C77" i="19" l="1"/>
  <c r="K11" i="10"/>
  <c r="B61" i="10"/>
  <c r="R61" i="10" s="1"/>
  <c r="G13" i="10"/>
  <c r="G9" i="10"/>
  <c r="F18" i="8" l="1"/>
  <c r="E18" i="8"/>
  <c r="D18" i="8"/>
  <c r="G17" i="8"/>
  <c r="G16" i="8"/>
  <c r="G15" i="8"/>
  <c r="G13" i="8"/>
  <c r="G12" i="8"/>
  <c r="G11" i="8"/>
  <c r="N14" i="8"/>
  <c r="M14" i="8"/>
  <c r="L14" i="8"/>
  <c r="K14" i="8"/>
  <c r="J14" i="8"/>
  <c r="I14" i="8"/>
  <c r="H14" i="8"/>
  <c r="F14" i="8"/>
  <c r="E14" i="8"/>
  <c r="D14" i="8"/>
  <c r="K63" i="10" l="1"/>
  <c r="F19" i="8"/>
  <c r="E19" i="8"/>
  <c r="G18" i="8"/>
  <c r="K59" i="10" s="1"/>
  <c r="B59" i="10" s="1"/>
  <c r="R59" i="10" s="1"/>
  <c r="D19" i="8"/>
  <c r="G14" i="8"/>
  <c r="O22" i="7"/>
  <c r="AK19" i="13"/>
  <c r="G19" i="8" l="1"/>
  <c r="K57" i="10"/>
  <c r="B57" i="10" s="1"/>
  <c r="R57" i="10" s="1"/>
  <c r="G63" i="10"/>
  <c r="B63" i="10" s="1"/>
  <c r="R63" i="10" s="1"/>
  <c r="AJ35" i="3"/>
  <c r="H49" i="19" l="1"/>
  <c r="C49" i="19"/>
  <c r="E20" i="12"/>
  <c r="C21" i="12"/>
  <c r="B4" i="12"/>
  <c r="I29" i="11"/>
  <c r="N63" i="3"/>
  <c r="AG57" i="16"/>
  <c r="AH33" i="7" l="1"/>
  <c r="AH28" i="7"/>
  <c r="AH18" i="7"/>
  <c r="C152" i="19" s="1"/>
  <c r="AH12" i="7"/>
  <c r="C147" i="19" s="1"/>
  <c r="O35" i="7"/>
  <c r="C134" i="19" s="1"/>
  <c r="O28" i="7"/>
  <c r="O13" i="7"/>
  <c r="AG70" i="16"/>
  <c r="AG37" i="16"/>
  <c r="AG18" i="16"/>
  <c r="AG11" i="16"/>
  <c r="N83" i="16"/>
  <c r="N89" i="16" s="1"/>
  <c r="N71" i="16"/>
  <c r="N68" i="16"/>
  <c r="N34" i="16"/>
  <c r="N24" i="16"/>
  <c r="N20" i="16"/>
  <c r="AG83" i="5"/>
  <c r="AG87" i="5" s="1"/>
  <c r="AG70" i="5"/>
  <c r="B51" i="10" s="1"/>
  <c r="R51" i="10" s="1"/>
  <c r="AG57" i="5"/>
  <c r="AG37" i="5"/>
  <c r="AG18" i="5"/>
  <c r="AG11" i="5"/>
  <c r="N83" i="5"/>
  <c r="C87" i="19" s="1"/>
  <c r="N71" i="5"/>
  <c r="N68" i="5"/>
  <c r="K33" i="10" s="1"/>
  <c r="N34" i="5"/>
  <c r="K29" i="10" s="1"/>
  <c r="N20" i="5"/>
  <c r="N11" i="5"/>
  <c r="K5" i="10" s="1"/>
  <c r="AK26" i="13"/>
  <c r="AK28" i="13" s="1"/>
  <c r="O38" i="13"/>
  <c r="O32" i="13"/>
  <c r="O22" i="13"/>
  <c r="O23" i="13" s="1"/>
  <c r="O25" i="13" s="1"/>
  <c r="AJ27" i="3"/>
  <c r="AJ43" i="3"/>
  <c r="AJ21" i="3"/>
  <c r="AJ18" i="3"/>
  <c r="AJ13" i="3"/>
  <c r="AJ12" i="3" s="1"/>
  <c r="N57" i="3"/>
  <c r="N51" i="3"/>
  <c r="N47" i="3"/>
  <c r="C25" i="19" s="1"/>
  <c r="N44" i="3"/>
  <c r="C17" i="19" s="1"/>
  <c r="N40" i="3"/>
  <c r="N34" i="3"/>
  <c r="N23" i="3"/>
  <c r="G11" i="10" s="1"/>
  <c r="N19" i="3"/>
  <c r="G7" i="10" s="1"/>
  <c r="B7" i="10" s="1"/>
  <c r="R7" i="10" s="1"/>
  <c r="C63" i="12" l="1"/>
  <c r="C98" i="19"/>
  <c r="K47" i="10"/>
  <c r="C37" i="12"/>
  <c r="C44" i="19"/>
  <c r="C67" i="12"/>
  <c r="C102" i="19"/>
  <c r="K49" i="10"/>
  <c r="C73" i="12"/>
  <c r="C113" i="19"/>
  <c r="C71" i="12"/>
  <c r="C106" i="19"/>
  <c r="C77" i="12"/>
  <c r="C117" i="19"/>
  <c r="C57" i="12"/>
  <c r="C67" i="19"/>
  <c r="K9" i="10"/>
  <c r="C29" i="12"/>
  <c r="C31" i="19"/>
  <c r="N89" i="5"/>
  <c r="AG91" i="5" s="1"/>
  <c r="B27" i="10"/>
  <c r="R27" i="10" s="1"/>
  <c r="G33" i="10"/>
  <c r="C17" i="12"/>
  <c r="J87" i="12"/>
  <c r="AH35" i="7"/>
  <c r="D87" i="12"/>
  <c r="K7" i="12"/>
  <c r="O5" i="12" s="1"/>
  <c r="AH26" i="7"/>
  <c r="G32" i="11"/>
  <c r="I10" i="12" s="1"/>
  <c r="G11" i="11"/>
  <c r="F7" i="12" s="1"/>
  <c r="G10" i="11"/>
  <c r="E7" i="12" s="1"/>
  <c r="N39" i="3"/>
  <c r="G29" i="10" s="1"/>
  <c r="G31" i="10"/>
  <c r="AJ34" i="3"/>
  <c r="AJ49" i="3" s="1"/>
  <c r="K37" i="10" s="1"/>
  <c r="G49" i="10"/>
  <c r="C55" i="12"/>
  <c r="G35" i="10"/>
  <c r="N38" i="16"/>
  <c r="AG91" i="16"/>
  <c r="AG60" i="16"/>
  <c r="G5" i="10"/>
  <c r="N38" i="5"/>
  <c r="N74" i="16"/>
  <c r="N74" i="5"/>
  <c r="O12" i="7"/>
  <c r="C126" i="19" s="1"/>
  <c r="AG60" i="5"/>
  <c r="AK29" i="13"/>
  <c r="AK31" i="13" s="1"/>
  <c r="O39" i="13"/>
  <c r="O41" i="13" s="1"/>
  <c r="O42" i="13" s="1"/>
  <c r="L21" i="4"/>
  <c r="L20" i="4" s="1"/>
  <c r="G43" i="10" s="1"/>
  <c r="L13" i="4"/>
  <c r="G41" i="10" s="1"/>
  <c r="L28" i="4"/>
  <c r="N55" i="3" l="1"/>
  <c r="N69" i="3" s="1"/>
  <c r="G37" i="10" s="1"/>
  <c r="B37" i="10" s="1"/>
  <c r="R37" i="10" s="1"/>
  <c r="G43" i="11"/>
  <c r="K10" i="12" s="1"/>
  <c r="AH36" i="7"/>
  <c r="O44" i="7"/>
  <c r="G38" i="11" s="1"/>
  <c r="G37" i="11"/>
  <c r="G36" i="11"/>
  <c r="AG102" i="16"/>
  <c r="Q9" i="11"/>
  <c r="N102" i="16"/>
  <c r="Q7" i="11"/>
  <c r="AG76" i="5"/>
  <c r="B33" i="10"/>
  <c r="R33" i="10" s="1"/>
  <c r="Q8" i="11"/>
  <c r="B45" i="10"/>
  <c r="R45" i="10" s="1"/>
  <c r="B41" i="10"/>
  <c r="R41" i="10" s="1"/>
  <c r="B47" i="10"/>
  <c r="R47" i="10" s="1"/>
  <c r="B49" i="10"/>
  <c r="R49" i="10" s="1"/>
  <c r="B43" i="10"/>
  <c r="R43" i="10" s="1"/>
  <c r="Q6" i="11"/>
  <c r="B13" i="10"/>
  <c r="R15" i="10" s="1"/>
  <c r="B21" i="10"/>
  <c r="R21" i="10" s="1"/>
  <c r="B19" i="10"/>
  <c r="R19" i="10" s="1"/>
  <c r="B17" i="10"/>
  <c r="R17" i="10" s="1"/>
  <c r="B15" i="10"/>
  <c r="R13" i="10" s="1"/>
  <c r="B35" i="10"/>
  <c r="R35" i="10" s="1"/>
  <c r="B11" i="10"/>
  <c r="R11" i="10" s="1"/>
  <c r="B29" i="10"/>
  <c r="R29" i="10" s="1"/>
  <c r="B23" i="10"/>
  <c r="R23" i="10" s="1"/>
  <c r="B9" i="10"/>
  <c r="R9" i="10" s="1"/>
  <c r="B31" i="10"/>
  <c r="R31" i="10" s="1"/>
  <c r="B25" i="10"/>
  <c r="R25" i="10" s="1"/>
  <c r="B5" i="10"/>
  <c r="R5" i="10" s="1"/>
  <c r="AG62" i="16"/>
  <c r="AG62" i="5"/>
  <c r="AK33" i="13"/>
  <c r="L32" i="4"/>
  <c r="K39" i="10" s="1"/>
  <c r="B39" i="10" s="1"/>
  <c r="R39" i="10" s="1"/>
  <c r="AG76" i="16"/>
  <c r="AG94" i="5"/>
  <c r="N94" i="5"/>
  <c r="G20" i="11" s="1"/>
  <c r="J4" i="12"/>
  <c r="K4" i="12"/>
  <c r="G4" i="12"/>
  <c r="G8" i="11" l="1"/>
  <c r="C10" i="12" s="1"/>
  <c r="G9" i="11"/>
  <c r="D10" i="12" s="1"/>
  <c r="G41" i="11"/>
  <c r="G35" i="11"/>
  <c r="G34" i="11"/>
  <c r="J10" i="12" s="1"/>
  <c r="O8" i="12" s="1"/>
  <c r="G40" i="11"/>
  <c r="K55" i="10"/>
  <c r="G42" i="11"/>
  <c r="I7" i="12" s="1"/>
  <c r="O9" i="12" s="1"/>
  <c r="G39" i="11"/>
  <c r="G55" i="10"/>
  <c r="G19" i="11"/>
  <c r="G23" i="11"/>
  <c r="G13" i="11"/>
  <c r="F10" i="12" s="1"/>
  <c r="G27" i="11"/>
  <c r="G15" i="11"/>
  <c r="H7" i="12" s="1"/>
  <c r="G17" i="11"/>
  <c r="G25" i="11"/>
  <c r="H10" i="12" s="1"/>
  <c r="G21" i="11"/>
  <c r="G24" i="11"/>
  <c r="G10" i="12" s="1"/>
  <c r="G22" i="11"/>
  <c r="G26" i="11"/>
  <c r="G16" i="11"/>
  <c r="G14" i="11"/>
  <c r="G7" i="12" s="1"/>
  <c r="Q10" i="11"/>
  <c r="Q11" i="11" s="1"/>
  <c r="G12" i="11"/>
  <c r="E10" i="12" s="1"/>
  <c r="G18" i="11"/>
  <c r="AG94" i="16"/>
  <c r="AG77" i="16"/>
  <c r="AG77" i="5"/>
  <c r="AG96" i="5"/>
  <c r="G6" i="11" s="1"/>
  <c r="C7" i="12" s="1"/>
  <c r="AG96" i="16" l="1"/>
  <c r="AG99" i="16" s="1"/>
  <c r="G7" i="11"/>
  <c r="D7" i="12" s="1"/>
  <c r="O7" i="12" s="1"/>
  <c r="J1" i="12" s="1"/>
  <c r="B55" i="10"/>
  <c r="R55" i="10" s="1"/>
  <c r="G53" i="10" l="1"/>
  <c r="B53" i="10" s="1"/>
  <c r="R53" i="10" s="1"/>
  <c r="P1" i="10" s="1"/>
  <c r="H87" i="12"/>
</calcChain>
</file>

<file path=xl/sharedStrings.xml><?xml version="1.0" encoding="utf-8"?>
<sst xmlns="http://schemas.openxmlformats.org/spreadsheetml/2006/main" count="2563" uniqueCount="1699">
  <si>
    <t>府提出フォーム決算書の入力について（説明書）</t>
  </si>
  <si>
    <t>※入力前に本件説明書の記載事項を確認の上、入力してください。</t>
  </si>
  <si>
    <t>■データファイルの内容及び入力が必要なシート</t>
  </si>
  <si>
    <t xml:space="preserve">  シート名</t>
  </si>
  <si>
    <t>様　式　名　等</t>
  </si>
  <si>
    <t>○：入力が必要なシート</t>
  </si>
  <si>
    <t>左記
法人
以外</t>
    <rPh sb="0" eb="2">
      <t>サキ</t>
    </rPh>
    <rPh sb="3" eb="5">
      <t>ホウジン</t>
    </rPh>
    <rPh sb="6" eb="8">
      <t>イガイ</t>
    </rPh>
    <phoneticPr fontId="36"/>
  </si>
  <si>
    <t>幼１</t>
  </si>
  <si>
    <t>複主</t>
  </si>
  <si>
    <t>複従</t>
  </si>
  <si>
    <t>高他</t>
  </si>
  <si>
    <t>大県</t>
  </si>
  <si>
    <t xml:space="preserve">　入力説明 </t>
  </si>
  <si>
    <t xml:space="preserve"> 府提出フォーム決算書のデータ入力について（説明書）</t>
  </si>
  <si>
    <t>　表紙</t>
  </si>
  <si>
    <t xml:space="preserve"> 表紙</t>
  </si>
  <si>
    <t>○</t>
  </si>
  <si>
    <t>　資金収支</t>
  </si>
  <si>
    <t xml:space="preserve"> 1 資金収支(決)計算書　</t>
  </si>
  <si>
    <t>　人件費内訳</t>
  </si>
  <si>
    <t>従たる園全て○</t>
  </si>
  <si>
    <t>府内の園全て○</t>
  </si>
  <si>
    <t>－</t>
  </si>
  <si>
    <t>　貸借対照表</t>
  </si>
  <si>
    <t>　借入金明細</t>
  </si>
  <si>
    <t>　チェックシート</t>
  </si>
  <si>
    <r>
      <t xml:space="preserve"> チェックシート</t>
    </r>
    <r>
      <rPr>
        <sz val="9"/>
        <rFont val="ＭＳ 明朝"/>
        <family val="1"/>
        <charset val="128"/>
      </rPr>
      <t>（計算書類の補足資料）</t>
    </r>
  </si>
  <si>
    <t xml:space="preserve">　表間チェック </t>
  </si>
  <si>
    <t>　財務分析</t>
  </si>
  <si>
    <t>「学校法人」欄の区分は次のとおりです。</t>
  </si>
  <si>
    <r>
      <t xml:space="preserve">　　　 </t>
    </r>
    <r>
      <rPr>
        <sz val="11"/>
        <rFont val="ＭＳ 明朝"/>
        <family val="1"/>
        <charset val="128"/>
      </rPr>
      <t xml:space="preserve"> 　　　に</t>
    </r>
    <r>
      <rPr>
        <sz val="11"/>
        <rFont val="ＭＳ 明朝"/>
        <family val="1"/>
        <charset val="128"/>
      </rPr>
      <t>ついて入力する場合</t>
    </r>
  </si>
  <si>
    <t>(本部園）</t>
  </si>
  <si>
    <r>
      <t xml:space="preserve"> </t>
    </r>
    <r>
      <rPr>
        <sz val="11"/>
        <rFont val="ＭＳ 明朝"/>
        <family val="1"/>
        <charset val="128"/>
      </rPr>
      <t xml:space="preserve">       　　　に</t>
    </r>
    <r>
      <rPr>
        <sz val="11"/>
        <rFont val="ＭＳ 明朝"/>
        <family val="1"/>
        <charset val="128"/>
      </rPr>
      <t>ついて入力する場合　</t>
    </r>
  </si>
  <si>
    <t>(本部以外の園）</t>
  </si>
  <si>
    <t>　　　　　　　する学校法人が、入力する場合</t>
  </si>
  <si>
    <t>１．データ入力時の注意点</t>
  </si>
  <si>
    <t>ア　各シートの全ての「黄色」セル(欄)に入力して下さい。それ以外の欄は、保護されているので、</t>
  </si>
  <si>
    <t>　　入力できません。</t>
  </si>
  <si>
    <r>
      <t xml:space="preserve"> </t>
    </r>
    <r>
      <rPr>
        <sz val="11"/>
        <rFont val="ＭＳ 明朝"/>
        <family val="1"/>
        <charset val="128"/>
      </rPr>
      <t xml:space="preserve">   らはみだした</t>
    </r>
    <r>
      <rPr>
        <sz val="11"/>
        <rFont val="ＭＳ 明朝"/>
        <family val="1"/>
        <charset val="128"/>
      </rPr>
      <t>場合でも、書式を変えずにそのままにしてください。</t>
    </r>
  </si>
  <si>
    <t>　　また、他シートの幼稚園番号等も、入力不要です。</t>
    <rPh sb="5" eb="6">
      <t>タ</t>
    </rPh>
    <rPh sb="10" eb="13">
      <t>ヨウチエン</t>
    </rPh>
    <rPh sb="13" eb="15">
      <t>バンゴウ</t>
    </rPh>
    <rPh sb="15" eb="16">
      <t>トウ</t>
    </rPh>
    <rPh sb="18" eb="20">
      <t>ニュウリョク</t>
    </rPh>
    <rPh sb="20" eb="22">
      <t>フヨウ</t>
    </rPh>
    <phoneticPr fontId="36"/>
  </si>
  <si>
    <t>２．各シートの入力について</t>
  </si>
  <si>
    <t>ア　入力は、全て「円単位」で行ってください。</t>
  </si>
  <si>
    <r>
      <t xml:space="preserve"> </t>
    </r>
    <r>
      <rPr>
        <sz val="11"/>
        <rFont val="ＭＳ 明朝"/>
        <family val="1"/>
        <charset val="128"/>
      </rPr>
      <t xml:space="preserve">   </t>
    </r>
    <r>
      <rPr>
        <sz val="11"/>
        <rFont val="ＭＳ 明朝"/>
        <family val="1"/>
        <charset val="128"/>
      </rPr>
      <t>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</si>
  <si>
    <t>ウ　学校法人以外は、「府経常費･教育研究費等補助金」に教育研究費等補助金の額を</t>
  </si>
  <si>
    <t xml:space="preserve">    入力してください。</t>
  </si>
  <si>
    <t>　　かに含めてください。</t>
  </si>
  <si>
    <t>　　内訳のない科目については、各幼稚園、学校ごとに按分した上、幼稚園分を入力してください。</t>
  </si>
  <si>
    <t xml:space="preserve">    （人数、帰属収入等の比率により、会計の継続性に基づき、按分してください。）</t>
  </si>
  <si>
    <r>
      <t xml:space="preserve">    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</si>
  <si>
    <t>イ　「計」欄と資金収支計算書の「人件費支出｣との金額が一致しているか確認してください。</t>
  </si>
  <si>
    <r>
      <t>ア　</t>
    </r>
    <r>
      <rPr>
        <u val="double"/>
        <sz val="11"/>
        <color indexed="12"/>
        <rFont val="ＭＳ 明朝"/>
        <family val="1"/>
        <charset val="128"/>
      </rPr>
      <t>幼稚園分のデータ</t>
    </r>
    <r>
      <rPr>
        <sz val="11"/>
        <color indexed="12"/>
        <rFont val="ＭＳ 明朝"/>
        <family val="1"/>
        <charset val="128"/>
      </rPr>
      <t>を入力してください。複数の幼稚園、他の学校等を設置する学校法人で、</t>
    </r>
  </si>
  <si>
    <t>ウ　学校法人以外は、「府経常費･教育研究費等補助金」に教育研究費等補助金の額を</t>
    <rPh sb="2" eb="4">
      <t>ガッコウ</t>
    </rPh>
    <rPh sb="4" eb="6">
      <t>ホウジン</t>
    </rPh>
    <rPh sb="6" eb="8">
      <t>イガイ</t>
    </rPh>
    <rPh sb="16" eb="18">
      <t>キョウイク</t>
    </rPh>
    <rPh sb="18" eb="21">
      <t>ケンキュウヒ</t>
    </rPh>
    <rPh sb="21" eb="22">
      <t>トウ</t>
    </rPh>
    <rPh sb="27" eb="29">
      <t>キョウイク</t>
    </rPh>
    <rPh sb="29" eb="32">
      <t>ケンキュウヒ</t>
    </rPh>
    <rPh sb="32" eb="33">
      <t>トウ</t>
    </rPh>
    <rPh sb="37" eb="38">
      <t>ガク</t>
    </rPh>
    <phoneticPr fontId="36"/>
  </si>
  <si>
    <t xml:space="preserve">    入力してください。</t>
    <rPh sb="4" eb="6">
      <t>ニュウリョク</t>
    </rPh>
    <phoneticPr fontId="36"/>
  </si>
  <si>
    <t>　　てください。</t>
  </si>
  <si>
    <t>　　　さい。（例：-123,456）</t>
  </si>
  <si>
    <t>イ　期末残高のうち、学校種別ごとの区分については、借入金の使途に基づき区分してください。</t>
  </si>
  <si>
    <t xml:space="preserve">    また、区分が学校種別に区分できない場合は、法人本部に計上してください。</t>
  </si>
  <si>
    <t>　　（例：○○幼稚園、園舎増改築資金借入→幼稚園欄へ記入）</t>
  </si>
  <si>
    <t>ア　金額の入力は、全て「円単位」で行ってください。</t>
  </si>
  <si>
    <t>ア　各シート間の金額が一致しているかどうかをチェックする表です。</t>
  </si>
  <si>
    <t>イ　入力が正しい場合、表の右上端（幼稚園番号の右）に、ﾆｺﾆｺマークが表示されます。</t>
  </si>
  <si>
    <t xml:space="preserve">    なお、ドクロマークがある場合は、入力ミスがある可能性が高いので必ずﾆｺﾆｺマークの表示を</t>
  </si>
  <si>
    <t>　　 引当金の戻入があった場合は、正しく入力してもﾄﾞｸﾛマークが表示される可能性もあります。）</t>
    <rPh sb="3" eb="5">
      <t>ヒキアテ</t>
    </rPh>
    <rPh sb="5" eb="6">
      <t>キン</t>
    </rPh>
    <phoneticPr fontId="36"/>
  </si>
  <si>
    <t>４　データの入力が終わったら</t>
  </si>
  <si>
    <t>ア　下記ホームページ「インターネット申込み」より本件ファイルを添付して、送信してください。</t>
  </si>
  <si>
    <t>幼稚園番号</t>
  </si>
  <si>
    <t>法人番号</t>
  </si>
  <si>
    <t>　</t>
  </si>
  <si>
    <t>府提出フォーム</t>
  </si>
  <si>
    <t>　　　１　  　資金収支計（決）算書</t>
  </si>
  <si>
    <t>！！最初に行って下さい！！</t>
    <rPh sb="2" eb="4">
      <t>サイショ</t>
    </rPh>
    <rPh sb="5" eb="6">
      <t>オコナ</t>
    </rPh>
    <rPh sb="8" eb="9">
      <t>クダ</t>
    </rPh>
    <phoneticPr fontId="36"/>
  </si>
  <si>
    <t>　　　　これをマウスで左クリックすると５０音順の幼稚園名一覧が表示され、該当の園名を選択すると、</t>
    <rPh sb="21" eb="22">
      <t>オン</t>
    </rPh>
    <rPh sb="22" eb="23">
      <t>ジュン</t>
    </rPh>
    <rPh sb="24" eb="27">
      <t>ヨウチエン</t>
    </rPh>
    <rPh sb="27" eb="28">
      <t>メイ</t>
    </rPh>
    <rPh sb="28" eb="30">
      <t>イチラン</t>
    </rPh>
    <rPh sb="31" eb="33">
      <t>ヒョウジ</t>
    </rPh>
    <rPh sb="36" eb="38">
      <t>ガイトウ</t>
    </rPh>
    <rPh sb="39" eb="40">
      <t>エン</t>
    </rPh>
    <rPh sb="40" eb="41">
      <t>メイ</t>
    </rPh>
    <rPh sb="42" eb="44">
      <t>センタク</t>
    </rPh>
    <phoneticPr fontId="36"/>
  </si>
  <si>
    <t>　　　　幼稚園名・法人名・幼稚園番号・法人番号が自動的に表示されます。</t>
    <rPh sb="4" eb="7">
      <t>ヨウチエン</t>
    </rPh>
    <rPh sb="7" eb="8">
      <t>メイ</t>
    </rPh>
    <rPh sb="9" eb="11">
      <t>ホウジン</t>
    </rPh>
    <rPh sb="11" eb="12">
      <t>メイ</t>
    </rPh>
    <rPh sb="13" eb="16">
      <t>ヨウチエン</t>
    </rPh>
    <rPh sb="16" eb="18">
      <t>バンゴウ</t>
    </rPh>
    <rPh sb="19" eb="21">
      <t>ホウジン</t>
    </rPh>
    <rPh sb="21" eb="23">
      <t>バンゴウ</t>
    </rPh>
    <rPh sb="24" eb="27">
      <t>ジドウテキ</t>
    </rPh>
    <rPh sb="28" eb="30">
      <t>ヒョウジ</t>
    </rPh>
    <phoneticPr fontId="36"/>
  </si>
  <si>
    <t xml:space="preserve">  　 法　　   人　　   名</t>
  </si>
  <si>
    <t>作 成 責 任 者 名</t>
  </si>
  <si>
    <t>職　名</t>
  </si>
  <si>
    <t>氏　名</t>
  </si>
  <si>
    <t xml:space="preserve"> 指導を受けている公認　　　　　  会計士等の事務所名</t>
  </si>
  <si>
    <t>幼稚園名</t>
  </si>
  <si>
    <t>設置者名</t>
  </si>
  <si>
    <t>幼稚園番号2</t>
  </si>
  <si>
    <t>清水学園</t>
  </si>
  <si>
    <t>愛輝</t>
  </si>
  <si>
    <t>大阪福島キリスト教学園</t>
  </si>
  <si>
    <t>稲垣学園</t>
  </si>
  <si>
    <t>愛集学園</t>
  </si>
  <si>
    <t>大東学園</t>
  </si>
  <si>
    <t>葵学園</t>
  </si>
  <si>
    <t>青い鳥</t>
  </si>
  <si>
    <t>高槻田中学園</t>
  </si>
  <si>
    <t>法泉寺学園</t>
  </si>
  <si>
    <t>青葉学園</t>
  </si>
  <si>
    <t>青山</t>
  </si>
  <si>
    <t>大阪青山学園</t>
  </si>
  <si>
    <t>赤川</t>
  </si>
  <si>
    <t>田土学園</t>
  </si>
  <si>
    <t>松井学園</t>
  </si>
  <si>
    <t>上田学園</t>
  </si>
  <si>
    <t>赤橋</t>
  </si>
  <si>
    <t>藤田学園</t>
  </si>
  <si>
    <t>クラレット学院</t>
  </si>
  <si>
    <t>あけぼの学園</t>
  </si>
  <si>
    <t>アケミ</t>
  </si>
  <si>
    <t>年木学園</t>
  </si>
  <si>
    <t>朝日</t>
  </si>
  <si>
    <t>朝陽ケ丘学園</t>
  </si>
  <si>
    <t>旭学園</t>
  </si>
  <si>
    <t>朝日橋</t>
  </si>
  <si>
    <t>朝日橋学園</t>
  </si>
  <si>
    <t>アスール</t>
  </si>
  <si>
    <t>秋都学院</t>
  </si>
  <si>
    <t>アソカ学園</t>
  </si>
  <si>
    <t>あびこ</t>
  </si>
  <si>
    <t>あびこ学園</t>
  </si>
  <si>
    <t>阿部野学園</t>
  </si>
  <si>
    <t>鮎川</t>
  </si>
  <si>
    <t>鮎川学園</t>
  </si>
  <si>
    <t>光宝寺学園</t>
  </si>
  <si>
    <t>育生学園</t>
  </si>
  <si>
    <t>育和学園</t>
  </si>
  <si>
    <t>森上学園</t>
  </si>
  <si>
    <t>池田五月山教会</t>
  </si>
  <si>
    <t>池田五月山教会学園</t>
  </si>
  <si>
    <t>奥林学園</t>
  </si>
  <si>
    <t>石橋文化学園</t>
  </si>
  <si>
    <t>和泉</t>
  </si>
  <si>
    <t>和泉宮学園</t>
  </si>
  <si>
    <t>和泉カトリック</t>
  </si>
  <si>
    <t>和泉マリア学園</t>
  </si>
  <si>
    <t>浩陽学園</t>
  </si>
  <si>
    <t>奥野学園</t>
  </si>
  <si>
    <t>茨木東邦</t>
  </si>
  <si>
    <t>東邦学園</t>
  </si>
  <si>
    <t>茨木みのり</t>
  </si>
  <si>
    <t>茨木学園</t>
  </si>
  <si>
    <t>増田学園</t>
  </si>
  <si>
    <t>福原学園</t>
  </si>
  <si>
    <t>太秦</t>
  </si>
  <si>
    <t>京新学園</t>
  </si>
  <si>
    <t>清香学園</t>
  </si>
  <si>
    <t>安本学園</t>
  </si>
  <si>
    <t>扇町同胞</t>
  </si>
  <si>
    <t>扇町同胞学園</t>
  </si>
  <si>
    <t>大阪愛徳学園</t>
  </si>
  <si>
    <t>大阪芸術大学附属金剛</t>
  </si>
  <si>
    <t>塚本学院</t>
  </si>
  <si>
    <t>大阪芸術大学附属泉北</t>
  </si>
  <si>
    <t>大阪芸術大学附属照ヶ丘</t>
  </si>
  <si>
    <t>大阪芸術大学附属松ヶ鼻</t>
  </si>
  <si>
    <t>大阪国際学園</t>
  </si>
  <si>
    <t>大阪樟蔭女子大学附属</t>
  </si>
  <si>
    <t>樟蔭学園</t>
  </si>
  <si>
    <t>大阪商業大学附属</t>
  </si>
  <si>
    <t>谷岡学園</t>
  </si>
  <si>
    <t>朝陽学院</t>
  </si>
  <si>
    <t>大阪信愛女学院</t>
  </si>
  <si>
    <t>大阪成蹊短期大学附属こみち</t>
  </si>
  <si>
    <t>大阪成蹊学園</t>
  </si>
  <si>
    <t>大阪体育大学浪商</t>
  </si>
  <si>
    <t>浪商学園</t>
  </si>
  <si>
    <t>大阪東邦</t>
  </si>
  <si>
    <t>大阪ひがし</t>
  </si>
  <si>
    <t>大阪東学園</t>
  </si>
  <si>
    <t>大谷学園</t>
  </si>
  <si>
    <t>大開</t>
  </si>
  <si>
    <t>おおひらき学園</t>
  </si>
  <si>
    <t>大美野学園</t>
  </si>
  <si>
    <t>大宮</t>
  </si>
  <si>
    <t>大宮学園</t>
  </si>
  <si>
    <t>大淀</t>
  </si>
  <si>
    <t>わかば学園</t>
  </si>
  <si>
    <t>道輝学園</t>
  </si>
  <si>
    <t>小曽根</t>
  </si>
  <si>
    <t>小曽根学院</t>
  </si>
  <si>
    <t>追手門学院</t>
  </si>
  <si>
    <t>住吉清水学園</t>
  </si>
  <si>
    <t>大阪音楽大学付属音楽</t>
  </si>
  <si>
    <t>大阪音楽大学</t>
  </si>
  <si>
    <t>開花</t>
  </si>
  <si>
    <t>堺キリスト学園</t>
  </si>
  <si>
    <t>海星</t>
  </si>
  <si>
    <t>ザビエル学園</t>
  </si>
  <si>
    <t>開智</t>
  </si>
  <si>
    <t>だいもん学園</t>
  </si>
  <si>
    <t>貝塚カトリック</t>
  </si>
  <si>
    <t>かおり</t>
  </si>
  <si>
    <t>薫英学園</t>
  </si>
  <si>
    <t>春日</t>
  </si>
  <si>
    <t>穂積学園</t>
  </si>
  <si>
    <t>徳風学園</t>
  </si>
  <si>
    <t>春日荘聖マリア</t>
  </si>
  <si>
    <t>善き牧者聖母学院</t>
  </si>
  <si>
    <t>春日出</t>
  </si>
  <si>
    <t>春日出学園</t>
  </si>
  <si>
    <t>春日東野</t>
  </si>
  <si>
    <t>谷野学園</t>
  </si>
  <si>
    <t>交野</t>
  </si>
  <si>
    <t>寺西学園</t>
  </si>
  <si>
    <t>天王学園</t>
  </si>
  <si>
    <t>大阪聖徳学園</t>
  </si>
  <si>
    <t>門真めぐみ</t>
  </si>
  <si>
    <t>門真めぐみ学園</t>
  </si>
  <si>
    <t>カトリックさゆり</t>
  </si>
  <si>
    <t>サント・アンゼロ学院</t>
  </si>
  <si>
    <t>カトリック聖マリア</t>
  </si>
  <si>
    <t>カトリック聖マリア学園</t>
  </si>
  <si>
    <t>カトリック天使</t>
  </si>
  <si>
    <t>金岡二葉</t>
  </si>
  <si>
    <t>二葉学園</t>
  </si>
  <si>
    <t>金塚学園</t>
  </si>
  <si>
    <t>亀之森住吉学園</t>
  </si>
  <si>
    <t>蒲生</t>
  </si>
  <si>
    <t>蒲生学園</t>
  </si>
  <si>
    <t>川口聖マリア</t>
  </si>
  <si>
    <t>川口聖マリア幼稚園</t>
  </si>
  <si>
    <t>玉手山学園</t>
  </si>
  <si>
    <t>関西大学</t>
  </si>
  <si>
    <t>木川</t>
  </si>
  <si>
    <t>専宗学園</t>
  </si>
  <si>
    <t>岸の里</t>
  </si>
  <si>
    <t>岸部敬愛</t>
  </si>
  <si>
    <t>敬愛学園</t>
  </si>
  <si>
    <t>長栄学園</t>
  </si>
  <si>
    <t>岸和田いずみ</t>
  </si>
  <si>
    <t>和泉学園</t>
  </si>
  <si>
    <t>北恩加島</t>
  </si>
  <si>
    <t>北恩加島学園</t>
  </si>
  <si>
    <t>教円学園</t>
  </si>
  <si>
    <t>喜連学園</t>
  </si>
  <si>
    <t>錦渓</t>
  </si>
  <si>
    <t>極楽寺学園</t>
  </si>
  <si>
    <t>山田学園</t>
  </si>
  <si>
    <t>城地学園</t>
  </si>
  <si>
    <t>楠京阪</t>
  </si>
  <si>
    <t>くずは青葉</t>
  </si>
  <si>
    <t>山口学園</t>
  </si>
  <si>
    <t>くずはローズ</t>
  </si>
  <si>
    <t>北山学園</t>
  </si>
  <si>
    <t>熊取みどり</t>
  </si>
  <si>
    <t>池浦学園</t>
  </si>
  <si>
    <t>熊野</t>
  </si>
  <si>
    <t>白江学園</t>
  </si>
  <si>
    <t>育保学園</t>
  </si>
  <si>
    <t>田中学園</t>
  </si>
  <si>
    <t>恵愛</t>
  </si>
  <si>
    <t>敬応学園</t>
  </si>
  <si>
    <t>恵徳学園</t>
  </si>
  <si>
    <t>白頭学院</t>
  </si>
  <si>
    <t>源氏ケ丘学園</t>
  </si>
  <si>
    <t>賢明学院</t>
  </si>
  <si>
    <t>光源寺学園</t>
  </si>
  <si>
    <t>こうづしま</t>
  </si>
  <si>
    <t>上津島学園</t>
  </si>
  <si>
    <t>鴻池学園</t>
  </si>
  <si>
    <t>香梅</t>
  </si>
  <si>
    <t>香梅学園</t>
  </si>
  <si>
    <t>ルンビニ学園</t>
  </si>
  <si>
    <t>百合の園学院</t>
  </si>
  <si>
    <t>郡山敬愛</t>
  </si>
  <si>
    <t>清和学園</t>
  </si>
  <si>
    <t>長楽寺学園</t>
  </si>
  <si>
    <t>子宝</t>
  </si>
  <si>
    <t>子宝学園</t>
  </si>
  <si>
    <t>木の実</t>
  </si>
  <si>
    <t>今川学園</t>
  </si>
  <si>
    <t>専念寺学園</t>
  </si>
  <si>
    <t>堺金岡</t>
  </si>
  <si>
    <t>日本基督教団堺教会</t>
  </si>
  <si>
    <t>扶桑学園</t>
  </si>
  <si>
    <t>堺東</t>
  </si>
  <si>
    <t>堺東学園</t>
  </si>
  <si>
    <t>さくら</t>
  </si>
  <si>
    <t>江畑学園</t>
  </si>
  <si>
    <t>桜ヶ丘</t>
  </si>
  <si>
    <t>村田学園</t>
  </si>
  <si>
    <t>さつき学園</t>
  </si>
  <si>
    <t>さつき台</t>
  </si>
  <si>
    <t>いづみ学園</t>
  </si>
  <si>
    <t>吉川学園</t>
  </si>
  <si>
    <t>サニー</t>
  </si>
  <si>
    <t>茨木若竹学園</t>
  </si>
  <si>
    <t>三愛学園</t>
  </si>
  <si>
    <t>津嶋学園</t>
  </si>
  <si>
    <t>三宝</t>
  </si>
  <si>
    <t>三宝学園</t>
  </si>
  <si>
    <t>志紀学園</t>
  </si>
  <si>
    <t>四條畷学園</t>
  </si>
  <si>
    <t>下福島</t>
  </si>
  <si>
    <t>下福島学園</t>
  </si>
  <si>
    <t>大東若竹学園</t>
  </si>
  <si>
    <t>昭光</t>
  </si>
  <si>
    <t>昭光学園</t>
  </si>
  <si>
    <t>城星学園</t>
  </si>
  <si>
    <t>庄内神社学園</t>
  </si>
  <si>
    <t>城南学園</t>
  </si>
  <si>
    <t>庄本</t>
  </si>
  <si>
    <t>椋橋学園</t>
  </si>
  <si>
    <t>昭和幼稚園</t>
  </si>
  <si>
    <t>白菊</t>
  </si>
  <si>
    <t>西田学園</t>
  </si>
  <si>
    <t>中塚学園</t>
  </si>
  <si>
    <t>しろがね</t>
  </si>
  <si>
    <t>白鳩</t>
  </si>
  <si>
    <t>久宝文化学院</t>
  </si>
  <si>
    <t>白鳩羽曳野</t>
  </si>
  <si>
    <t>白ばら</t>
  </si>
  <si>
    <t>森田学園</t>
  </si>
  <si>
    <t>新金岡</t>
  </si>
  <si>
    <t>杉本学園</t>
  </si>
  <si>
    <t>共立学園</t>
  </si>
  <si>
    <t>進修学園</t>
  </si>
  <si>
    <t>進修第二</t>
  </si>
  <si>
    <t>真生</t>
  </si>
  <si>
    <t>日本福音ル－テル教会</t>
  </si>
  <si>
    <t>神童学園</t>
  </si>
  <si>
    <t>新ひのお台</t>
  </si>
  <si>
    <t>中井学園</t>
  </si>
  <si>
    <t>新丸学園</t>
  </si>
  <si>
    <t>新森</t>
  </si>
  <si>
    <t>大阪聖心学院</t>
  </si>
  <si>
    <t>瑞光</t>
  </si>
  <si>
    <t>山野学園</t>
  </si>
  <si>
    <t>瑞光第二</t>
  </si>
  <si>
    <t>菅原天満宮学園</t>
  </si>
  <si>
    <t>梅川学園</t>
  </si>
  <si>
    <t>すずらん</t>
  </si>
  <si>
    <t>砂川第二</t>
  </si>
  <si>
    <t>森岡学園</t>
  </si>
  <si>
    <t>諏訪森学園</t>
  </si>
  <si>
    <t>青英学園</t>
  </si>
  <si>
    <t>清教学園</t>
  </si>
  <si>
    <t>慈光学園</t>
  </si>
  <si>
    <t>八尾聖光学園</t>
  </si>
  <si>
    <t>泉北成晃学院</t>
  </si>
  <si>
    <t>聖美</t>
  </si>
  <si>
    <t>栗岡学園</t>
  </si>
  <si>
    <t>聖母</t>
  </si>
  <si>
    <t>聖母被昇天学院</t>
  </si>
  <si>
    <t>清友学園</t>
  </si>
  <si>
    <t>大阪聖マリア学園</t>
  </si>
  <si>
    <t>摂津ひかり</t>
  </si>
  <si>
    <t>成晃学院</t>
  </si>
  <si>
    <t>全愛</t>
  </si>
  <si>
    <t>全愛学園</t>
  </si>
  <si>
    <t>泉光学園</t>
  </si>
  <si>
    <t>千寿</t>
  </si>
  <si>
    <t>林学園</t>
  </si>
  <si>
    <t>宣真学園</t>
  </si>
  <si>
    <t>光明学園</t>
  </si>
  <si>
    <t>千里</t>
  </si>
  <si>
    <t>若竹学園</t>
  </si>
  <si>
    <t>千里丘学園</t>
  </si>
  <si>
    <t>千里敬愛</t>
  </si>
  <si>
    <t>ひじり学園</t>
  </si>
  <si>
    <t>千里山学院</t>
  </si>
  <si>
    <t>千里山ナオミ</t>
  </si>
  <si>
    <t>曽根</t>
  </si>
  <si>
    <t>すみれ学園</t>
  </si>
  <si>
    <t>第二白鳩</t>
  </si>
  <si>
    <t>天満学園</t>
  </si>
  <si>
    <t>井上学園</t>
  </si>
  <si>
    <t>大東中央</t>
  </si>
  <si>
    <t>大東中央学園</t>
  </si>
  <si>
    <t>北口学園</t>
  </si>
  <si>
    <t>高岡学園</t>
  </si>
  <si>
    <t>高倉</t>
  </si>
  <si>
    <t>高倉幼稚園</t>
  </si>
  <si>
    <t>今村学園</t>
  </si>
  <si>
    <t>高槻双葉学園</t>
  </si>
  <si>
    <t>高槻マリア・インマクラダ</t>
  </si>
  <si>
    <t>マリア学院</t>
  </si>
  <si>
    <t>高槻わかば</t>
  </si>
  <si>
    <t>唯心学園</t>
  </si>
  <si>
    <t>邨橋学園</t>
  </si>
  <si>
    <t>田辺</t>
  </si>
  <si>
    <t>河智学園</t>
  </si>
  <si>
    <t>玉川学園</t>
  </si>
  <si>
    <t>大阪学院</t>
  </si>
  <si>
    <t>茶山台</t>
  </si>
  <si>
    <t>竹田学園</t>
  </si>
  <si>
    <t>中央</t>
  </si>
  <si>
    <t>後藤学園</t>
  </si>
  <si>
    <t>中央なにわ</t>
  </si>
  <si>
    <t>中央なにわ幼稚園</t>
  </si>
  <si>
    <t>竹村学園</t>
  </si>
  <si>
    <t>超光寺</t>
  </si>
  <si>
    <t>超光寺学園</t>
  </si>
  <si>
    <t>朝陽</t>
  </si>
  <si>
    <t>千代田学園</t>
  </si>
  <si>
    <t>佃</t>
  </si>
  <si>
    <t>田蓑学園</t>
  </si>
  <si>
    <t>鶴ヶ丘</t>
  </si>
  <si>
    <t>伏井学園</t>
  </si>
  <si>
    <t>鶴見</t>
  </si>
  <si>
    <t>鶴見菊水</t>
  </si>
  <si>
    <t>嶋田学園</t>
  </si>
  <si>
    <t>帝塚山学院</t>
  </si>
  <si>
    <t>江端学園</t>
  </si>
  <si>
    <t>天王寺</t>
  </si>
  <si>
    <t>吉見学園</t>
  </si>
  <si>
    <t>東邦幼稚園</t>
  </si>
  <si>
    <t>常磐会学園</t>
  </si>
  <si>
    <t>徳庵学園</t>
  </si>
  <si>
    <t>豊里</t>
  </si>
  <si>
    <t>大橋学園</t>
  </si>
  <si>
    <t>豊中</t>
  </si>
  <si>
    <t>豊中キリスト教会学園</t>
  </si>
  <si>
    <t>豊中松田学園</t>
  </si>
  <si>
    <t>豊緑学園</t>
  </si>
  <si>
    <t>長居</t>
  </si>
  <si>
    <t>長居幼稚園</t>
  </si>
  <si>
    <t>たつみ学園</t>
  </si>
  <si>
    <t>長池昭和</t>
  </si>
  <si>
    <t>臼井学園</t>
  </si>
  <si>
    <t>長池昭和第二</t>
  </si>
  <si>
    <t>長尾</t>
  </si>
  <si>
    <t>長尾学園</t>
  </si>
  <si>
    <t>坂越学園</t>
  </si>
  <si>
    <t>中川</t>
  </si>
  <si>
    <t>川久保学園</t>
  </si>
  <si>
    <t>中津相愛</t>
  </si>
  <si>
    <t>永照寺学園</t>
  </si>
  <si>
    <t>大阪慈光学園</t>
  </si>
  <si>
    <t>中浜</t>
  </si>
  <si>
    <t>佐保会学園</t>
  </si>
  <si>
    <t>成田</t>
  </si>
  <si>
    <t>成田山学園</t>
  </si>
  <si>
    <t>山本栄学園</t>
  </si>
  <si>
    <t>南港</t>
  </si>
  <si>
    <t>二色</t>
  </si>
  <si>
    <t>楠学院</t>
  </si>
  <si>
    <t>西吹田</t>
  </si>
  <si>
    <t>徳永学院</t>
  </si>
  <si>
    <t>西高殿若葉</t>
  </si>
  <si>
    <t>岡部学園</t>
  </si>
  <si>
    <t>平野学園</t>
  </si>
  <si>
    <t>日本橋</t>
  </si>
  <si>
    <t>なんば学園</t>
  </si>
  <si>
    <t>寝屋川</t>
  </si>
  <si>
    <t>池峯学園</t>
  </si>
  <si>
    <t>念法学園</t>
  </si>
  <si>
    <t>野江</t>
  </si>
  <si>
    <t>黒崎学園</t>
  </si>
  <si>
    <t>のびてゆく</t>
  </si>
  <si>
    <t>公文学園</t>
  </si>
  <si>
    <t>梅花</t>
  </si>
  <si>
    <t>梅花学園</t>
  </si>
  <si>
    <t>梅香</t>
  </si>
  <si>
    <t>大阪初芝学園</t>
  </si>
  <si>
    <t>服部天神宮学園</t>
  </si>
  <si>
    <t>基督心宗学園</t>
  </si>
  <si>
    <t>パドマ</t>
  </si>
  <si>
    <t>森内学園</t>
  </si>
  <si>
    <t>花田口聖母</t>
  </si>
  <si>
    <t>カトリックカリタス修道会</t>
  </si>
  <si>
    <t>放出</t>
  </si>
  <si>
    <t>正因寺</t>
  </si>
  <si>
    <t>浜寺幼稚園</t>
  </si>
  <si>
    <t>浜寺聖書</t>
  </si>
  <si>
    <t>福音交友会</t>
  </si>
  <si>
    <t>ひまわり学園</t>
  </si>
  <si>
    <t>原山台</t>
  </si>
  <si>
    <t>ふじ学園</t>
  </si>
  <si>
    <t>泉新学園</t>
  </si>
  <si>
    <t>ピーエル学園</t>
  </si>
  <si>
    <t>東大阪大学附属</t>
  </si>
  <si>
    <t>村上学園</t>
  </si>
  <si>
    <t>東香里丘</t>
  </si>
  <si>
    <t>東粉浜幼稚園</t>
  </si>
  <si>
    <t>東金剛</t>
  </si>
  <si>
    <t>東高殿</t>
  </si>
  <si>
    <t>東高殿幼稚園</t>
  </si>
  <si>
    <t>東平野幼稚園</t>
  </si>
  <si>
    <t>東百舌鳥</t>
  </si>
  <si>
    <t>樋口学園</t>
  </si>
  <si>
    <t>廣瀬学園</t>
  </si>
  <si>
    <t>ひかり</t>
  </si>
  <si>
    <t>見真学園</t>
  </si>
  <si>
    <t>光明</t>
  </si>
  <si>
    <t>ひかりの子学園</t>
  </si>
  <si>
    <t>光の園</t>
  </si>
  <si>
    <t>圓光寺学園</t>
  </si>
  <si>
    <t>聖ヶ岡</t>
  </si>
  <si>
    <t>日高学園</t>
  </si>
  <si>
    <t>大西学園</t>
  </si>
  <si>
    <t>清泉学園</t>
  </si>
  <si>
    <t>西村学園</t>
  </si>
  <si>
    <t>成城学園</t>
  </si>
  <si>
    <t>川田学園</t>
  </si>
  <si>
    <t>福音</t>
  </si>
  <si>
    <t>大阪九条キリスト教学園</t>
  </si>
  <si>
    <t>福島</t>
  </si>
  <si>
    <t>梅風学園</t>
  </si>
  <si>
    <t>東口学園</t>
  </si>
  <si>
    <t>藤ヶ丘</t>
  </si>
  <si>
    <t>大阪城北学園</t>
  </si>
  <si>
    <t>ふじしろ</t>
  </si>
  <si>
    <t>真和学園</t>
  </si>
  <si>
    <t>スピノラ学園</t>
  </si>
  <si>
    <t>仏光学園</t>
  </si>
  <si>
    <t>三宅学園</t>
  </si>
  <si>
    <t>谷口学園</t>
  </si>
  <si>
    <t>トリストラム学園</t>
  </si>
  <si>
    <t>文化</t>
  </si>
  <si>
    <t>文化女子学院</t>
  </si>
  <si>
    <t>平安女学院</t>
  </si>
  <si>
    <t>平成</t>
  </si>
  <si>
    <t>平和</t>
  </si>
  <si>
    <t>たつみ東学園</t>
  </si>
  <si>
    <t>宝珠学園</t>
  </si>
  <si>
    <t>唯佛寺学園</t>
  </si>
  <si>
    <t>同往学園</t>
  </si>
  <si>
    <t>冨田学園</t>
  </si>
  <si>
    <t>星の光</t>
  </si>
  <si>
    <t>松本学園</t>
  </si>
  <si>
    <t>螢池学園</t>
  </si>
  <si>
    <t>常楽寺学園</t>
  </si>
  <si>
    <t>牧落八幡学園</t>
  </si>
  <si>
    <t>牧野</t>
  </si>
  <si>
    <t>牧野学園</t>
  </si>
  <si>
    <t>まこと</t>
  </si>
  <si>
    <t>稲荷学園</t>
  </si>
  <si>
    <t>松葉学園</t>
  </si>
  <si>
    <t>松原学園</t>
  </si>
  <si>
    <t>前島学園</t>
  </si>
  <si>
    <t>片上学園</t>
  </si>
  <si>
    <t>宝泉学園</t>
  </si>
  <si>
    <t>三木学園</t>
  </si>
  <si>
    <t>美木多</t>
  </si>
  <si>
    <t>鴨谷学園</t>
  </si>
  <si>
    <t>聖晋学園</t>
  </si>
  <si>
    <t>みくま</t>
  </si>
  <si>
    <t>博陵学園</t>
  </si>
  <si>
    <t>三島</t>
  </si>
  <si>
    <t>三島学園</t>
  </si>
  <si>
    <t>みつや・めぐみ</t>
  </si>
  <si>
    <t>妙光学園</t>
  </si>
  <si>
    <t>御幣島学園</t>
  </si>
  <si>
    <t>みどり学園</t>
  </si>
  <si>
    <t>緑ヶ丘</t>
  </si>
  <si>
    <t>報恩寺学園</t>
  </si>
  <si>
    <t>西学園</t>
  </si>
  <si>
    <t>みなと</t>
  </si>
  <si>
    <t>みなと幼稚園</t>
  </si>
  <si>
    <t>湊学院</t>
  </si>
  <si>
    <t>石田学園</t>
  </si>
  <si>
    <t>熊見学園</t>
  </si>
  <si>
    <t>南大阪</t>
  </si>
  <si>
    <t>日本基督教団南大阪教会</t>
  </si>
  <si>
    <t>南恩加島</t>
  </si>
  <si>
    <t>大阪武田学園</t>
  </si>
  <si>
    <t>箕面学園</t>
  </si>
  <si>
    <t>箕面桜ヶ丘</t>
  </si>
  <si>
    <t>箕面自由学園</t>
  </si>
  <si>
    <t>美鳩</t>
  </si>
  <si>
    <t>阪口学園</t>
  </si>
  <si>
    <t>都島中野</t>
  </si>
  <si>
    <t>さくら学園</t>
  </si>
  <si>
    <t>宮山</t>
  </si>
  <si>
    <t>豊中稲荷学園</t>
  </si>
  <si>
    <t>山添学園</t>
  </si>
  <si>
    <t>明善</t>
  </si>
  <si>
    <t>明善学園</t>
  </si>
  <si>
    <t>天美学園</t>
  </si>
  <si>
    <t>睦美学園</t>
  </si>
  <si>
    <t>室町</t>
  </si>
  <si>
    <t>室町学園</t>
  </si>
  <si>
    <t>日本基督教団茨木教会</t>
  </si>
  <si>
    <t>桃の木台</t>
  </si>
  <si>
    <t>桃の里学園</t>
  </si>
  <si>
    <t>森河内</t>
  </si>
  <si>
    <t>龍華学園</t>
  </si>
  <si>
    <t>守口</t>
  </si>
  <si>
    <t>大阪集成学園</t>
  </si>
  <si>
    <t>守口東学園</t>
  </si>
  <si>
    <t>諸口</t>
  </si>
  <si>
    <t>安井学園</t>
  </si>
  <si>
    <t>大阪錦城学園</t>
  </si>
  <si>
    <t>安松</t>
  </si>
  <si>
    <t>真曜学園</t>
  </si>
  <si>
    <t>山崎</t>
  </si>
  <si>
    <t>山崎学園</t>
  </si>
  <si>
    <t>山田敬愛</t>
  </si>
  <si>
    <t>山手</t>
  </si>
  <si>
    <t>岡辻学園</t>
  </si>
  <si>
    <t>大和</t>
  </si>
  <si>
    <t>誠昭学園</t>
  </si>
  <si>
    <t>森学園</t>
  </si>
  <si>
    <t>友星</t>
  </si>
  <si>
    <t>山脇学園</t>
  </si>
  <si>
    <t>よさみ</t>
  </si>
  <si>
    <t>四葉</t>
  </si>
  <si>
    <t>四葉学園</t>
  </si>
  <si>
    <t>松尾学園</t>
  </si>
  <si>
    <t>ラ・サンテ</t>
  </si>
  <si>
    <t>りんでん</t>
  </si>
  <si>
    <t>りんでん学園</t>
  </si>
  <si>
    <t>若葉</t>
  </si>
  <si>
    <t>箕面若葉学園</t>
  </si>
  <si>
    <t>金額入力欄の黄色の部分については空白がないように</t>
  </si>
  <si>
    <t>「０」を入力しておいて下さい。</t>
  </si>
  <si>
    <t>設 置 者 名</t>
  </si>
  <si>
    <t>学生生徒等納付金収入</t>
  </si>
  <si>
    <t>人件費支出</t>
  </si>
  <si>
    <t>授業料収入</t>
  </si>
  <si>
    <t>教育研究経費支出</t>
  </si>
  <si>
    <t>入学金収入</t>
  </si>
  <si>
    <t>管理経費支出</t>
  </si>
  <si>
    <t>施設設備資金収入</t>
  </si>
  <si>
    <t>補助活動支出</t>
  </si>
  <si>
    <t>その他の収入</t>
  </si>
  <si>
    <t>　預かり保育支出</t>
  </si>
  <si>
    <t>手数料収入</t>
  </si>
  <si>
    <t>　その他補助活動支出</t>
    <rPh sb="3" eb="4">
      <t>タ</t>
    </rPh>
    <rPh sb="4" eb="6">
      <t>ホジョ</t>
    </rPh>
    <rPh sb="6" eb="8">
      <t>カツドウ</t>
    </rPh>
    <rPh sb="8" eb="10">
      <t>シシュツ</t>
    </rPh>
    <phoneticPr fontId="36"/>
  </si>
  <si>
    <t>入学検定料収入</t>
  </si>
  <si>
    <t>その他の支出</t>
    <rPh sb="2" eb="3">
      <t>タ</t>
    </rPh>
    <phoneticPr fontId="36"/>
  </si>
  <si>
    <t>その他</t>
  </si>
  <si>
    <t>借入金等利息支出</t>
  </si>
  <si>
    <t>寄付金収入</t>
  </si>
  <si>
    <t>借入金等返済支出</t>
  </si>
  <si>
    <t>補助金収入</t>
  </si>
  <si>
    <t>借入金返済支出</t>
  </si>
  <si>
    <t>国庫補助金収入</t>
  </si>
  <si>
    <t>学校債返済支出</t>
  </si>
  <si>
    <t>府経常費・教育研究費等補助金補助金収入</t>
  </si>
  <si>
    <t>施設関係支出</t>
  </si>
  <si>
    <t>府特別支援補助金収入</t>
    <rPh sb="1" eb="3">
      <t>トクベツ</t>
    </rPh>
    <rPh sb="3" eb="5">
      <t>シエン</t>
    </rPh>
    <phoneticPr fontId="36"/>
  </si>
  <si>
    <t>土地支出</t>
  </si>
  <si>
    <t>建物支出</t>
  </si>
  <si>
    <t>構築物支出</t>
  </si>
  <si>
    <t>建設仮勘定支出</t>
  </si>
  <si>
    <t>市町村軽減補助金収入</t>
  </si>
  <si>
    <t xml:space="preserve"> </t>
  </si>
  <si>
    <t>その他の補助金収入</t>
  </si>
  <si>
    <t>設備関係支出</t>
  </si>
  <si>
    <t>教育研究用機器備品支出</t>
  </si>
  <si>
    <t>受取利息・配当金収入</t>
  </si>
  <si>
    <t>図書支出</t>
  </si>
  <si>
    <t>その他の支出</t>
  </si>
  <si>
    <t>資産売却収入</t>
  </si>
  <si>
    <t>資産運用支出</t>
  </si>
  <si>
    <t>補助活動収入</t>
  </si>
  <si>
    <t>　預かり保育収入</t>
  </si>
  <si>
    <t>資金支出調整勘定　（△）</t>
  </si>
  <si>
    <t>　その他の補助活動収入</t>
  </si>
  <si>
    <t>期末未払金　 　　（△）</t>
  </si>
  <si>
    <t>前期末前払金 　　（△）</t>
  </si>
  <si>
    <t>雑収入</t>
  </si>
  <si>
    <t>他会計への繰入支出　</t>
  </si>
  <si>
    <t>〔支出の部合計〕</t>
  </si>
  <si>
    <t>借入金等収入</t>
  </si>
  <si>
    <t>長期借入金収入</t>
  </si>
  <si>
    <t>短期借入金収入</t>
  </si>
  <si>
    <t>学校債収入</t>
  </si>
  <si>
    <t>前受金収入</t>
  </si>
  <si>
    <t>資金収入調整勘定　（△）</t>
  </si>
  <si>
    <t>期末未収入金 　　（△）</t>
  </si>
  <si>
    <t>前期末前受金 　　（△）</t>
  </si>
  <si>
    <t>他会計からの繰入収入　</t>
  </si>
  <si>
    <t>前年度繰越支払資金</t>
  </si>
  <si>
    <t>教員人件費支出</t>
  </si>
  <si>
    <t>本  務  教  員</t>
  </si>
  <si>
    <t>本    俸</t>
  </si>
  <si>
    <t>期末手当</t>
  </si>
  <si>
    <t>その他の手当</t>
  </si>
  <si>
    <t>所定福利費</t>
  </si>
  <si>
    <t xml:space="preserve"> 兼  務  教  員</t>
  </si>
  <si>
    <t>職員人件費支出</t>
  </si>
  <si>
    <t>本  務  職  員</t>
  </si>
  <si>
    <t>兼  務  職  員</t>
  </si>
  <si>
    <t>役員報酬支出</t>
  </si>
  <si>
    <t>退職金支出</t>
  </si>
  <si>
    <t>教    員</t>
  </si>
  <si>
    <t>職    員</t>
  </si>
  <si>
    <t>その他の人件費支出</t>
  </si>
  <si>
    <t xml:space="preserve"> 計</t>
  </si>
  <si>
    <t>学生生徒等納付金</t>
  </si>
  <si>
    <t>人件費</t>
  </si>
  <si>
    <t>授業料</t>
  </si>
  <si>
    <t>教員人件費</t>
  </si>
  <si>
    <t>入学金</t>
  </si>
  <si>
    <t>職員人件費</t>
  </si>
  <si>
    <t>施設設備資金</t>
  </si>
  <si>
    <t>役員報酬</t>
  </si>
  <si>
    <t>手数料</t>
  </si>
  <si>
    <t>寄付金</t>
  </si>
  <si>
    <t>その他の人件費</t>
  </si>
  <si>
    <t>特別寄付金</t>
  </si>
  <si>
    <t>教育研究経費</t>
  </si>
  <si>
    <t>一般寄付金</t>
  </si>
  <si>
    <t>消耗品費</t>
  </si>
  <si>
    <t>行事費</t>
  </si>
  <si>
    <t>補助金</t>
  </si>
  <si>
    <t>光熱水費</t>
  </si>
  <si>
    <t>国庫補助金</t>
  </si>
  <si>
    <t>旅費交通費</t>
  </si>
  <si>
    <t>府経常費・教育研究費等補助金補助金</t>
  </si>
  <si>
    <t>車輌燃料費</t>
  </si>
  <si>
    <t>府特別支援補助金</t>
    <rPh sb="1" eb="3">
      <t>トクベツ</t>
    </rPh>
    <rPh sb="3" eb="5">
      <t>シエン</t>
    </rPh>
    <phoneticPr fontId="36"/>
  </si>
  <si>
    <t>通信費</t>
  </si>
  <si>
    <t>研究費</t>
  </si>
  <si>
    <t>保健衛生費</t>
  </si>
  <si>
    <t>修繕費</t>
  </si>
  <si>
    <t>市町村軽減補助金</t>
  </si>
  <si>
    <t>損害保険料</t>
  </si>
  <si>
    <t>その他の補助金</t>
  </si>
  <si>
    <t>賃借料</t>
  </si>
  <si>
    <r>
      <t>　　</t>
    </r>
    <r>
      <rPr>
        <sz val="9"/>
        <rFont val="ＭＳ ゴシック"/>
        <family val="3"/>
        <charset val="128"/>
      </rPr>
      <t>うち土地に係る賃借料</t>
    </r>
  </si>
  <si>
    <t>公租公課</t>
  </si>
  <si>
    <t>資産売却差額</t>
  </si>
  <si>
    <t>報酬・委託・手数料</t>
  </si>
  <si>
    <t>奨学費</t>
  </si>
  <si>
    <t>雑費</t>
  </si>
  <si>
    <t>減価償却額</t>
  </si>
  <si>
    <t>管理経費</t>
  </si>
  <si>
    <t>福利費</t>
  </si>
  <si>
    <t>広報費</t>
  </si>
  <si>
    <t>渉外費</t>
  </si>
  <si>
    <t>会議費</t>
  </si>
  <si>
    <t>借入金等利息</t>
  </si>
  <si>
    <t>資産処分差額</t>
  </si>
  <si>
    <t xml:space="preserve"> 金額入力欄の黄色の部分については空白がないように</t>
  </si>
  <si>
    <t xml:space="preserve"> 「０」を入力しておいて下さい。</t>
  </si>
  <si>
    <t>科　　　目</t>
  </si>
  <si>
    <t>固定資産</t>
  </si>
  <si>
    <t>固定負債</t>
  </si>
  <si>
    <t>有形固定資産</t>
  </si>
  <si>
    <t>長期借入金</t>
  </si>
  <si>
    <t>土地</t>
  </si>
  <si>
    <t>学校債</t>
  </si>
  <si>
    <t>建物</t>
  </si>
  <si>
    <t>構築物</t>
  </si>
  <si>
    <t>教育研究用機器備品</t>
  </si>
  <si>
    <t>流動負債</t>
  </si>
  <si>
    <t>短期借入金</t>
  </si>
  <si>
    <t>図書</t>
  </si>
  <si>
    <t>手形債務</t>
  </si>
  <si>
    <t>車輛</t>
  </si>
  <si>
    <t>未払金</t>
  </si>
  <si>
    <t>建設仮勘定その他</t>
  </si>
  <si>
    <t>前受金</t>
  </si>
  <si>
    <t>その他の固定資産</t>
  </si>
  <si>
    <t>借地権電話加入権施設利用権</t>
  </si>
  <si>
    <t>有価証券</t>
  </si>
  <si>
    <t>長期貸付金</t>
  </si>
  <si>
    <t>第１号基本金</t>
  </si>
  <si>
    <t>退職給与引当特定預金（資産）</t>
  </si>
  <si>
    <t>第２号基本金</t>
  </si>
  <si>
    <t>減価償却引当特定預金（資産）</t>
  </si>
  <si>
    <t>第３号基本金</t>
  </si>
  <si>
    <t>第４号基本金</t>
  </si>
  <si>
    <t>収益事業元入金</t>
  </si>
  <si>
    <t>流動資産</t>
  </si>
  <si>
    <t>　現金預金</t>
  </si>
  <si>
    <t>　未収入金</t>
  </si>
  <si>
    <t>　貯蔵品</t>
  </si>
  <si>
    <t>　短期貸付金</t>
  </si>
  <si>
    <t>　有価証券</t>
  </si>
  <si>
    <t>　前払金</t>
  </si>
  <si>
    <t>　仮払金</t>
  </si>
  <si>
    <t>　その他</t>
  </si>
  <si>
    <t>資産の部合計</t>
  </si>
  <si>
    <t xml:space="preserve">                法         人         全         体</t>
  </si>
  <si>
    <t xml:space="preserve">                      左 記 期 末 残 高 の う ち、下 記 学 校 種 別 ご と の 内 訳</t>
  </si>
  <si>
    <t>　 借　入　先</t>
  </si>
  <si>
    <t>期首残高</t>
  </si>
  <si>
    <t>当期増加額</t>
  </si>
  <si>
    <t>当期減少額</t>
  </si>
  <si>
    <t>期末残高</t>
  </si>
  <si>
    <t>法人本部</t>
  </si>
  <si>
    <t>大学・短期大学</t>
  </si>
  <si>
    <t>小学校・中学校</t>
  </si>
  <si>
    <t>幼 稚 園</t>
  </si>
  <si>
    <t>専修学校・</t>
  </si>
  <si>
    <t>保育所</t>
  </si>
  <si>
    <t>(1)</t>
  </si>
  <si>
    <t>(2)</t>
  </si>
  <si>
    <t>(3)</t>
  </si>
  <si>
    <t xml:space="preserve">  ・高等学校</t>
  </si>
  <si>
    <t>各種学校</t>
  </si>
  <si>
    <t>公的金融機関</t>
  </si>
  <si>
    <t>長　期</t>
  </si>
  <si>
    <t>市中金融機関</t>
  </si>
  <si>
    <t>借入金</t>
  </si>
  <si>
    <t>小    計</t>
  </si>
  <si>
    <t>短　期</t>
  </si>
  <si>
    <t>　 合　　　計</t>
  </si>
  <si>
    <t>チェックシート（計算書類の補足資料）</t>
  </si>
  <si>
    <t>幼稚園番号・法人番号</t>
  </si>
  <si>
    <t>作成責任者・職名</t>
  </si>
  <si>
    <t>法人名</t>
  </si>
  <si>
    <t>作成責任者・氏名</t>
  </si>
  <si>
    <t>作成責任者・TEL</t>
  </si>
  <si>
    <t>・下記、各科目の主要な内訳を①～④に記載してください。(高校・大学・認可保育所等、幼稚園以外の部門は対象外）</t>
    <rPh sb="1" eb="3">
      <t>カキ</t>
    </rPh>
    <rPh sb="4" eb="5">
      <t>カク</t>
    </rPh>
    <rPh sb="5" eb="7">
      <t>カモク</t>
    </rPh>
    <rPh sb="8" eb="10">
      <t>シュヨウ</t>
    </rPh>
    <rPh sb="11" eb="13">
      <t>ウチワケ</t>
    </rPh>
    <phoneticPr fontId="36"/>
  </si>
  <si>
    <t>Ⅰ</t>
  </si>
  <si>
    <t>各科目の内訳について</t>
  </si>
  <si>
    <t>資金収支計算書・収入の部</t>
  </si>
  <si>
    <t>大科目</t>
  </si>
  <si>
    <t>小科目</t>
  </si>
  <si>
    <t>①</t>
  </si>
  <si>
    <t>,③</t>
  </si>
  <si>
    <t>,②</t>
  </si>
  <si>
    <t>,④</t>
  </si>
  <si>
    <t>（注記）小科目が１００万円以下の項目は、内容欄の記載を省略することができます。</t>
    <rPh sb="1" eb="3">
      <t>チュウキ</t>
    </rPh>
    <rPh sb="4" eb="5">
      <t>ショウ</t>
    </rPh>
    <rPh sb="5" eb="7">
      <t>カモク</t>
    </rPh>
    <rPh sb="11" eb="13">
      <t>マンエン</t>
    </rPh>
    <rPh sb="13" eb="15">
      <t>イカ</t>
    </rPh>
    <rPh sb="16" eb="18">
      <t>コウモク</t>
    </rPh>
    <rPh sb="20" eb="22">
      <t>ナイヨウ</t>
    </rPh>
    <rPh sb="22" eb="23">
      <t>ラン</t>
    </rPh>
    <rPh sb="24" eb="26">
      <t>キサイ</t>
    </rPh>
    <rPh sb="27" eb="29">
      <t>ショウリャク</t>
    </rPh>
    <phoneticPr fontId="36"/>
  </si>
  <si>
    <t>内　　訳　【例：○○実習謝礼など】</t>
    <rPh sb="6" eb="7">
      <t>レイ</t>
    </rPh>
    <rPh sb="10" eb="12">
      <t>ジッシュウ</t>
    </rPh>
    <rPh sb="12" eb="14">
      <t>シャレイ</t>
    </rPh>
    <phoneticPr fontId="36"/>
  </si>
  <si>
    <t>雑収入</t>
    <rPh sb="0" eb="1">
      <t>ザツ</t>
    </rPh>
    <rPh sb="1" eb="3">
      <t>シュウニュウ</t>
    </rPh>
    <phoneticPr fontId="36"/>
  </si>
  <si>
    <t>その他雑収入</t>
    <rPh sb="2" eb="3">
      <t>タ</t>
    </rPh>
    <rPh sb="3" eb="4">
      <t>ザツ</t>
    </rPh>
    <rPh sb="4" eb="6">
      <t>シュウニュウ</t>
    </rPh>
    <phoneticPr fontId="36"/>
  </si>
  <si>
    <t>内　　訳　【例：長期借入金収入⇒日本私立学校振興共済事業団、大阪府育英会、理事（長）○○氏など】
　　　　　　【例：短期借入金収入⇒返済期限が一年以内の長期借入金、理事（長）○○氏など】</t>
    <rPh sb="6" eb="7">
      <t>レイ</t>
    </rPh>
    <rPh sb="16" eb="18">
      <t>ニホン</t>
    </rPh>
    <rPh sb="18" eb="20">
      <t>シリツ</t>
    </rPh>
    <rPh sb="20" eb="22">
      <t>ガッコウ</t>
    </rPh>
    <rPh sb="22" eb="24">
      <t>シンコウ</t>
    </rPh>
    <rPh sb="24" eb="26">
      <t>キョウサイ</t>
    </rPh>
    <rPh sb="26" eb="29">
      <t>ジギョウダン</t>
    </rPh>
    <rPh sb="30" eb="33">
      <t>オオサカフ</t>
    </rPh>
    <rPh sb="33" eb="35">
      <t>イクエイ</t>
    </rPh>
    <rPh sb="35" eb="36">
      <t>カイ</t>
    </rPh>
    <rPh sb="37" eb="39">
      <t>リジ</t>
    </rPh>
    <rPh sb="40" eb="41">
      <t>チョウ</t>
    </rPh>
    <rPh sb="44" eb="45">
      <t>シ</t>
    </rPh>
    <rPh sb="56" eb="57">
      <t>レイ</t>
    </rPh>
    <rPh sb="58" eb="60">
      <t>タンキ</t>
    </rPh>
    <rPh sb="60" eb="62">
      <t>カリイレ</t>
    </rPh>
    <rPh sb="62" eb="63">
      <t>キン</t>
    </rPh>
    <rPh sb="63" eb="65">
      <t>シュウニュウ</t>
    </rPh>
    <rPh sb="66" eb="68">
      <t>ヘンサイ</t>
    </rPh>
    <rPh sb="68" eb="70">
      <t>キゲン</t>
    </rPh>
    <rPh sb="71" eb="73">
      <t>イチネン</t>
    </rPh>
    <rPh sb="73" eb="75">
      <t>イナイ</t>
    </rPh>
    <rPh sb="76" eb="78">
      <t>チョウキ</t>
    </rPh>
    <rPh sb="78" eb="80">
      <t>カリイレ</t>
    </rPh>
    <rPh sb="80" eb="81">
      <t>キン</t>
    </rPh>
    <rPh sb="82" eb="84">
      <t>リジ</t>
    </rPh>
    <rPh sb="85" eb="86">
      <t>チョウ</t>
    </rPh>
    <rPh sb="89" eb="90">
      <t>シ</t>
    </rPh>
    <phoneticPr fontId="36"/>
  </si>
  <si>
    <t>借入金等収入</t>
    <rPh sb="0" eb="2">
      <t>カリイレ</t>
    </rPh>
    <rPh sb="2" eb="3">
      <t>キン</t>
    </rPh>
    <rPh sb="3" eb="4">
      <t>トウ</t>
    </rPh>
    <rPh sb="4" eb="6">
      <t>シュウニュウ</t>
    </rPh>
    <phoneticPr fontId="36"/>
  </si>
  <si>
    <t>資金収支計算書・支出の部</t>
    <rPh sb="8" eb="10">
      <t>シシュツ</t>
    </rPh>
    <phoneticPr fontId="36"/>
  </si>
  <si>
    <t>内　　訳　【例：日本私立学校振興共済事業団、大阪府育英会、理事（長）○○氏など】</t>
    <rPh sb="6" eb="7">
      <t>レイ</t>
    </rPh>
    <rPh sb="8" eb="10">
      <t>ニホン</t>
    </rPh>
    <rPh sb="10" eb="12">
      <t>シリツ</t>
    </rPh>
    <rPh sb="12" eb="14">
      <t>ガッコウ</t>
    </rPh>
    <rPh sb="14" eb="16">
      <t>シンコウ</t>
    </rPh>
    <rPh sb="16" eb="18">
      <t>キョウサイ</t>
    </rPh>
    <rPh sb="18" eb="21">
      <t>ジギョウダン</t>
    </rPh>
    <rPh sb="22" eb="25">
      <t>オオサカフ</t>
    </rPh>
    <rPh sb="25" eb="27">
      <t>イクエイ</t>
    </rPh>
    <rPh sb="27" eb="28">
      <t>カイ</t>
    </rPh>
    <rPh sb="29" eb="31">
      <t>リジ</t>
    </rPh>
    <rPh sb="32" eb="33">
      <t>チョウ</t>
    </rPh>
    <rPh sb="36" eb="37">
      <t>シ</t>
    </rPh>
    <phoneticPr fontId="36"/>
  </si>
  <si>
    <t>借入金等利息支出</t>
    <rPh sb="0" eb="2">
      <t>カリイレ</t>
    </rPh>
    <rPh sb="2" eb="3">
      <t>キン</t>
    </rPh>
    <rPh sb="3" eb="4">
      <t>トウ</t>
    </rPh>
    <rPh sb="4" eb="6">
      <t>リソク</t>
    </rPh>
    <rPh sb="6" eb="8">
      <t>シシュツ</t>
    </rPh>
    <phoneticPr fontId="36"/>
  </si>
  <si>
    <t>借入金等返済支出</t>
    <rPh sb="0" eb="2">
      <t>カリイレ</t>
    </rPh>
    <rPh sb="2" eb="3">
      <t>キン</t>
    </rPh>
    <rPh sb="3" eb="4">
      <t>トウ</t>
    </rPh>
    <rPh sb="4" eb="6">
      <t>ヘンサイ</t>
    </rPh>
    <rPh sb="6" eb="8">
      <t>シシュツ</t>
    </rPh>
    <phoneticPr fontId="36"/>
  </si>
  <si>
    <t>借入金返済支出</t>
    <rPh sb="0" eb="2">
      <t>カリイレ</t>
    </rPh>
    <rPh sb="2" eb="3">
      <t>キン</t>
    </rPh>
    <rPh sb="3" eb="5">
      <t>ヘンサイ</t>
    </rPh>
    <rPh sb="5" eb="7">
      <t>シシュツ</t>
    </rPh>
    <phoneticPr fontId="36"/>
  </si>
  <si>
    <t>内　　訳　【例：○○国債、○○地方債、○○社債、○○引当特定預金（資産）への繰入支出など】</t>
    <rPh sb="6" eb="7">
      <t>レイ</t>
    </rPh>
    <rPh sb="26" eb="28">
      <t>ヒキアテ</t>
    </rPh>
    <rPh sb="28" eb="30">
      <t>トクテイ</t>
    </rPh>
    <rPh sb="30" eb="32">
      <t>ヨキン</t>
    </rPh>
    <rPh sb="33" eb="35">
      <t>シサン</t>
    </rPh>
    <rPh sb="38" eb="40">
      <t>クリイレ</t>
    </rPh>
    <rPh sb="40" eb="42">
      <t>シシュツ</t>
    </rPh>
    <phoneticPr fontId="36"/>
  </si>
  <si>
    <t>資産運用支出</t>
    <rPh sb="0" eb="2">
      <t>シサン</t>
    </rPh>
    <rPh sb="2" eb="4">
      <t>ウンヨウ</t>
    </rPh>
    <rPh sb="4" eb="6">
      <t>シシュツ</t>
    </rPh>
    <phoneticPr fontId="36"/>
  </si>
  <si>
    <r>
      <t>内訳</t>
    </r>
    <r>
      <rPr>
        <sz val="9"/>
        <rFont val="ＭＳ Ｐゴシック"/>
        <family val="3"/>
        <charset val="128"/>
      </rPr>
      <t xml:space="preserve">
【例：教職員への住宅ローン貸付、理事長・園長・その他園関係者（法人）等に対する貸付など】</t>
    </r>
    <rPh sb="11" eb="13">
      <t>ジュウタク</t>
    </rPh>
    <rPh sb="19" eb="22">
      <t>リジチョウ</t>
    </rPh>
    <rPh sb="23" eb="25">
      <t>エンチョウ</t>
    </rPh>
    <rPh sb="28" eb="29">
      <t>タ</t>
    </rPh>
    <rPh sb="29" eb="30">
      <t>エン</t>
    </rPh>
    <rPh sb="30" eb="33">
      <t>カンケイシャ</t>
    </rPh>
    <rPh sb="34" eb="36">
      <t>ホウジン</t>
    </rPh>
    <rPh sb="37" eb="38">
      <t>トウ</t>
    </rPh>
    <rPh sb="39" eb="40">
      <t>タイ</t>
    </rPh>
    <rPh sb="42" eb="44">
      <t>カシツケ</t>
    </rPh>
    <phoneticPr fontId="36"/>
  </si>
  <si>
    <t>貸付を行った目的・理由
※利息の有無についても記載のこと</t>
    <rPh sb="0" eb="2">
      <t>カシツケ</t>
    </rPh>
    <rPh sb="3" eb="4">
      <t>オコナ</t>
    </rPh>
    <rPh sb="6" eb="8">
      <t>モクテキ</t>
    </rPh>
    <rPh sb="9" eb="11">
      <t>リユウ</t>
    </rPh>
    <rPh sb="13" eb="15">
      <t>リソク</t>
    </rPh>
    <rPh sb="16" eb="18">
      <t>ウム</t>
    </rPh>
    <rPh sb="23" eb="25">
      <t>キサイ</t>
    </rPh>
    <phoneticPr fontId="36"/>
  </si>
  <si>
    <t>その他の支出</t>
    <rPh sb="2" eb="3">
      <t>タ</t>
    </rPh>
    <rPh sb="4" eb="6">
      <t>シシュツ</t>
    </rPh>
    <phoneticPr fontId="36"/>
  </si>
  <si>
    <t>短期貸付金支払支出</t>
    <rPh sb="0" eb="2">
      <t>タンキ</t>
    </rPh>
    <rPh sb="2" eb="4">
      <t>カシツケ</t>
    </rPh>
    <rPh sb="4" eb="5">
      <t>キン</t>
    </rPh>
    <rPh sb="5" eb="7">
      <t>シハラ</t>
    </rPh>
    <rPh sb="7" eb="9">
      <t>シシュツ</t>
    </rPh>
    <phoneticPr fontId="36"/>
  </si>
  <si>
    <t>長期貸付金支払支出</t>
    <rPh sb="0" eb="2">
      <t>チョウキ</t>
    </rPh>
    <rPh sb="2" eb="4">
      <t>カシツケ</t>
    </rPh>
    <rPh sb="4" eb="5">
      <t>キン</t>
    </rPh>
    <rPh sb="5" eb="7">
      <t>シハラ</t>
    </rPh>
    <rPh sb="7" eb="9">
      <t>シシュツ</t>
    </rPh>
    <phoneticPr fontId="36"/>
  </si>
  <si>
    <t>⇒</t>
  </si>
  <si>
    <t>金額を入力して下さい。</t>
  </si>
  <si>
    <t>大科目</t>
    <rPh sb="0" eb="1">
      <t>ダイ</t>
    </rPh>
    <rPh sb="1" eb="3">
      <t>カモク</t>
    </rPh>
    <phoneticPr fontId="36"/>
  </si>
  <si>
    <t>内　　訳　【例：保護者会寄付金（遊具購入・楽器購入・バザーなど）、後援会寄付金、図書、絵画など】</t>
    <rPh sb="6" eb="7">
      <t>レイ</t>
    </rPh>
    <rPh sb="8" eb="10">
      <t>ホゴ</t>
    </rPh>
    <rPh sb="10" eb="11">
      <t>シャ</t>
    </rPh>
    <rPh sb="11" eb="12">
      <t>カイ</t>
    </rPh>
    <rPh sb="12" eb="15">
      <t>キフキン</t>
    </rPh>
    <rPh sb="16" eb="18">
      <t>ユウグ</t>
    </rPh>
    <rPh sb="18" eb="20">
      <t>コウニュウ</t>
    </rPh>
    <rPh sb="21" eb="23">
      <t>ガッキ</t>
    </rPh>
    <rPh sb="23" eb="25">
      <t>コウニュウ</t>
    </rPh>
    <rPh sb="33" eb="35">
      <t>コウエン</t>
    </rPh>
    <rPh sb="35" eb="36">
      <t>カイ</t>
    </rPh>
    <rPh sb="36" eb="39">
      <t>キフキン</t>
    </rPh>
    <rPh sb="40" eb="42">
      <t>トショ</t>
    </rPh>
    <rPh sb="43" eb="45">
      <t>カイガ</t>
    </rPh>
    <phoneticPr fontId="36"/>
  </si>
  <si>
    <t>寄付金</t>
    <rPh sb="0" eb="3">
      <t>キフキン</t>
    </rPh>
    <phoneticPr fontId="36"/>
  </si>
  <si>
    <t>特別寄付金</t>
    <rPh sb="0" eb="2">
      <t>トクベツ</t>
    </rPh>
    <rPh sb="2" eb="5">
      <t>キフキン</t>
    </rPh>
    <phoneticPr fontId="36"/>
  </si>
  <si>
    <t>一般寄付金</t>
    <rPh sb="0" eb="2">
      <t>イッパン</t>
    </rPh>
    <rPh sb="2" eb="5">
      <t>キフキン</t>
    </rPh>
    <phoneticPr fontId="36"/>
  </si>
  <si>
    <t>現物寄付金</t>
    <rPh sb="0" eb="2">
      <t>ゲンブツ</t>
    </rPh>
    <rPh sb="2" eb="5">
      <t>キフキン</t>
    </rPh>
    <phoneticPr fontId="36"/>
  </si>
  <si>
    <t>内　　訳</t>
  </si>
  <si>
    <t>教育研究経費</t>
    <rPh sb="0" eb="2">
      <t>キョウイク</t>
    </rPh>
    <rPh sb="2" eb="4">
      <t>ケンキュウ</t>
    </rPh>
    <rPh sb="4" eb="6">
      <t>ケイヒ</t>
    </rPh>
    <phoneticPr fontId="36"/>
  </si>
  <si>
    <t>雑費</t>
    <rPh sb="0" eb="2">
      <t>ザッピ</t>
    </rPh>
    <phoneticPr fontId="36"/>
  </si>
  <si>
    <t>その他</t>
    <rPh sb="2" eb="3">
      <t>タ</t>
    </rPh>
    <phoneticPr fontId="36"/>
  </si>
  <si>
    <t>管理経費</t>
    <rPh sb="0" eb="2">
      <t>カンリ</t>
    </rPh>
    <rPh sb="2" eb="4">
      <t>ケイヒ</t>
    </rPh>
    <phoneticPr fontId="36"/>
  </si>
  <si>
    <t>徴収不能額</t>
    <rPh sb="0" eb="2">
      <t>チョウシュウ</t>
    </rPh>
    <rPh sb="2" eb="4">
      <t>フノウ</t>
    </rPh>
    <rPh sb="4" eb="5">
      <t>ガク</t>
    </rPh>
    <phoneticPr fontId="36"/>
  </si>
  <si>
    <t>貸借対照表・資産の部</t>
  </si>
  <si>
    <t>内　訳　 【例：長期貸付金⇒教職員への住宅ローン貸付、理事長・園長・その他園関係者（法人）等に対する貸付など】
　　　　　　【例：有価証券⇒○○国債、○○地方債、○○社債など】</t>
    <rPh sb="8" eb="10">
      <t>チョウキ</t>
    </rPh>
    <rPh sb="10" eb="12">
      <t>カシツケ</t>
    </rPh>
    <rPh sb="12" eb="13">
      <t>キン</t>
    </rPh>
    <rPh sb="63" eb="64">
      <t>レイ</t>
    </rPh>
    <rPh sb="65" eb="67">
      <t>ユウカ</t>
    </rPh>
    <rPh sb="67" eb="69">
      <t>ショウケン</t>
    </rPh>
    <rPh sb="72" eb="74">
      <t>コクサイ</t>
    </rPh>
    <rPh sb="77" eb="80">
      <t>チホウサイ</t>
    </rPh>
    <rPh sb="83" eb="85">
      <t>シャサイ</t>
    </rPh>
    <phoneticPr fontId="36"/>
  </si>
  <si>
    <t>固定資産</t>
    <rPh sb="0" eb="2">
      <t>コテイ</t>
    </rPh>
    <rPh sb="2" eb="4">
      <t>シサン</t>
    </rPh>
    <phoneticPr fontId="36"/>
  </si>
  <si>
    <t>長期貸付金</t>
    <rPh sb="0" eb="2">
      <t>チョウキ</t>
    </rPh>
    <rPh sb="2" eb="4">
      <t>カシツケ</t>
    </rPh>
    <rPh sb="4" eb="5">
      <t>キン</t>
    </rPh>
    <phoneticPr fontId="36"/>
  </si>
  <si>
    <t>有価証券</t>
    <rPh sb="0" eb="2">
      <t>ユウカ</t>
    </rPh>
    <rPh sb="2" eb="4">
      <t>ショウケン</t>
    </rPh>
    <phoneticPr fontId="36"/>
  </si>
  <si>
    <t>内　訳 　【例：短期貸付金⇒教職員への住宅ローン貸付、理事長・園長・その他園関係者（法人）等に対する貸付など】
　　　　　　【例：有価証券⇒○○国債、○○地方債、○○社債など】
　　　　　　【例：未収入金　⇒未納保育料など】　【例：仮払金⇒給食代支払いなど】</t>
    <rPh sb="6" eb="7">
      <t>レイ</t>
    </rPh>
    <rPh sb="8" eb="10">
      <t>タンキ</t>
    </rPh>
    <rPh sb="10" eb="12">
      <t>カシツケ</t>
    </rPh>
    <rPh sb="12" eb="13">
      <t>キン</t>
    </rPh>
    <rPh sb="98" eb="101">
      <t>ミシュウニュウ</t>
    </rPh>
    <rPh sb="101" eb="102">
      <t>キン</t>
    </rPh>
    <rPh sb="104" eb="106">
      <t>ミノウ</t>
    </rPh>
    <rPh sb="106" eb="108">
      <t>ホイク</t>
    </rPh>
    <rPh sb="108" eb="109">
      <t>リョウ</t>
    </rPh>
    <rPh sb="116" eb="118">
      <t>カリバライ</t>
    </rPh>
    <rPh sb="118" eb="119">
      <t>キン</t>
    </rPh>
    <rPh sb="120" eb="122">
      <t>キュウショク</t>
    </rPh>
    <rPh sb="122" eb="123">
      <t>ダイ</t>
    </rPh>
    <rPh sb="123" eb="125">
      <t>シハラ</t>
    </rPh>
    <phoneticPr fontId="36"/>
  </si>
  <si>
    <t>流動資産</t>
    <rPh sb="0" eb="2">
      <t>リュウドウ</t>
    </rPh>
    <rPh sb="2" eb="4">
      <t>シサン</t>
    </rPh>
    <phoneticPr fontId="36"/>
  </si>
  <si>
    <t>短期貸付金</t>
    <rPh sb="2" eb="4">
      <t>カシツケ</t>
    </rPh>
    <rPh sb="4" eb="5">
      <t>キン</t>
    </rPh>
    <phoneticPr fontId="36"/>
  </si>
  <si>
    <t>未収入金</t>
    <rPh sb="0" eb="3">
      <t>ミシュウニュウ</t>
    </rPh>
    <rPh sb="3" eb="4">
      <t>キン</t>
    </rPh>
    <phoneticPr fontId="36"/>
  </si>
  <si>
    <t>仮払金</t>
    <rPh sb="0" eb="2">
      <t>カリバラ</t>
    </rPh>
    <rPh sb="2" eb="3">
      <t>キン</t>
    </rPh>
    <phoneticPr fontId="36"/>
  </si>
  <si>
    <t>内　　訳　【例：長期借入金⇒日本私立学校振興共済事業団、大阪府育英会、理事（長）○○氏など】</t>
  </si>
  <si>
    <t>固定負債</t>
    <rPh sb="0" eb="2">
      <t>コテイ</t>
    </rPh>
    <rPh sb="2" eb="4">
      <t>フサイ</t>
    </rPh>
    <phoneticPr fontId="36"/>
  </si>
  <si>
    <t>長期借入金</t>
    <rPh sb="0" eb="2">
      <t>チョウキ</t>
    </rPh>
    <rPh sb="2" eb="4">
      <t>カリイレ</t>
    </rPh>
    <rPh sb="4" eb="5">
      <t>キン</t>
    </rPh>
    <phoneticPr fontId="36"/>
  </si>
  <si>
    <t>内　　訳　【例：短期借入金⇒返済期限が一年以内の長期借入金、理事（長）○○氏など】
　　　　　　【例：未払金⇒卒園アルバム代など】</t>
    <rPh sb="51" eb="53">
      <t>ミハラ</t>
    </rPh>
    <rPh sb="55" eb="57">
      <t>ソツエン</t>
    </rPh>
    <rPh sb="61" eb="62">
      <t>ダイ</t>
    </rPh>
    <phoneticPr fontId="36"/>
  </si>
  <si>
    <t>流動負債</t>
    <rPh sb="0" eb="2">
      <t>リュウドウ</t>
    </rPh>
    <rPh sb="2" eb="4">
      <t>フサイ</t>
    </rPh>
    <phoneticPr fontId="36"/>
  </si>
  <si>
    <t>短期借入金</t>
    <rPh sb="0" eb="2">
      <t>タンキ</t>
    </rPh>
    <rPh sb="2" eb="4">
      <t>カリイレ</t>
    </rPh>
    <rPh sb="4" eb="5">
      <t>キン</t>
    </rPh>
    <phoneticPr fontId="36"/>
  </si>
  <si>
    <t>未払金</t>
    <rPh sb="0" eb="2">
      <t>ミハラ</t>
    </rPh>
    <rPh sb="2" eb="3">
      <t>キン</t>
    </rPh>
    <phoneticPr fontId="36"/>
  </si>
  <si>
    <t>Ⅱ</t>
  </si>
  <si>
    <t>資産の取得と除却</t>
  </si>
  <si>
    <t>下記の科目に該当する名称及び金額等について、全て記載してください。</t>
  </si>
  <si>
    <t>なお、項目が３以上有る場合は、金額の多い方から３項目を記載してください。</t>
  </si>
  <si>
    <t>資産の取得</t>
  </si>
  <si>
    <t>取得資産の名称</t>
  </si>
  <si>
    <t>取得金額（円）</t>
  </si>
  <si>
    <t>資産の名称（記載例）：車両(バス）</t>
  </si>
  <si>
    <t>教育研究用機器備品(楽器）など</t>
  </si>
  <si>
    <t>資産の除却</t>
  </si>
  <si>
    <t>除却資産の名称</t>
  </si>
  <si>
    <t>売却金額（円）</t>
  </si>
  <si>
    <t>簿　　価（円）</t>
  </si>
  <si>
    <t>Ⅲ</t>
  </si>
  <si>
    <t>（　　　　　　　　　　　　）</t>
  </si>
  <si>
    <t>Ⅳ</t>
  </si>
  <si>
    <t>理事会・評議員会の開催状況</t>
    <rPh sb="0" eb="3">
      <t>リジカイ</t>
    </rPh>
    <rPh sb="4" eb="7">
      <t>ヒョウギイン</t>
    </rPh>
    <rPh sb="7" eb="8">
      <t>カイ</t>
    </rPh>
    <rPh sb="9" eb="11">
      <t>カイサイ</t>
    </rPh>
    <rPh sb="11" eb="13">
      <t>ジョウキョウ</t>
    </rPh>
    <phoneticPr fontId="36"/>
  </si>
  <si>
    <t>主な議決事項の例：</t>
    <rPh sb="0" eb="1">
      <t>オモ</t>
    </rPh>
    <rPh sb="2" eb="4">
      <t>ギケツ</t>
    </rPh>
    <rPh sb="4" eb="6">
      <t>ジコウ</t>
    </rPh>
    <rPh sb="7" eb="8">
      <t>レイ</t>
    </rPh>
    <phoneticPr fontId="75"/>
  </si>
  <si>
    <t>役員改選理事会・評議員会、園則変更理事会・評議員会など</t>
    <rPh sb="0" eb="2">
      <t>ヤクイン</t>
    </rPh>
    <rPh sb="2" eb="4">
      <t>カイセン</t>
    </rPh>
    <rPh sb="4" eb="7">
      <t>リジカイ</t>
    </rPh>
    <rPh sb="8" eb="10">
      <t>ヒョウギ</t>
    </rPh>
    <rPh sb="10" eb="11">
      <t>イン</t>
    </rPh>
    <rPh sb="11" eb="12">
      <t>カイ</t>
    </rPh>
    <rPh sb="13" eb="14">
      <t>エン</t>
    </rPh>
    <rPh sb="14" eb="15">
      <t>ソク</t>
    </rPh>
    <rPh sb="15" eb="17">
      <t>ヘンコウ</t>
    </rPh>
    <rPh sb="17" eb="20">
      <t>リジカイ</t>
    </rPh>
    <rPh sb="21" eb="24">
      <t>ヒョウギイン</t>
    </rPh>
    <rPh sb="24" eb="25">
      <t>カイ</t>
    </rPh>
    <phoneticPr fontId="75"/>
  </si>
  <si>
    <t>①理事会開催状況</t>
    <rPh sb="1" eb="4">
      <t>リジカイ</t>
    </rPh>
    <rPh sb="4" eb="6">
      <t>カイサイ</t>
    </rPh>
    <rPh sb="6" eb="8">
      <t>ジョウキョウ</t>
    </rPh>
    <phoneticPr fontId="75"/>
  </si>
  <si>
    <t>開催年月日</t>
    <rPh sb="0" eb="2">
      <t>カイサイ</t>
    </rPh>
    <rPh sb="2" eb="5">
      <t>ネンガッピ</t>
    </rPh>
    <phoneticPr fontId="75"/>
  </si>
  <si>
    <t>出席理事数</t>
    <rPh sb="0" eb="2">
      <t>シュッセキ</t>
    </rPh>
    <rPh sb="2" eb="4">
      <t>リジ</t>
    </rPh>
    <rPh sb="4" eb="5">
      <t>スウ</t>
    </rPh>
    <phoneticPr fontId="75"/>
  </si>
  <si>
    <t>主な議決事項</t>
    <rPh sb="0" eb="1">
      <t>オモ</t>
    </rPh>
    <rPh sb="2" eb="4">
      <t>ギケツ</t>
    </rPh>
    <rPh sb="4" eb="6">
      <t>ジコウ</t>
    </rPh>
    <phoneticPr fontId="75"/>
  </si>
  <si>
    <t>②評議員会開催状況</t>
    <rPh sb="1" eb="4">
      <t>ヒョウギイン</t>
    </rPh>
    <rPh sb="4" eb="5">
      <t>カイ</t>
    </rPh>
    <rPh sb="5" eb="7">
      <t>カイサイ</t>
    </rPh>
    <rPh sb="7" eb="9">
      <t>ジョウキョウ</t>
    </rPh>
    <phoneticPr fontId="75"/>
  </si>
  <si>
    <t>出席評議員数</t>
    <rPh sb="0" eb="2">
      <t>シュッセキ</t>
    </rPh>
    <rPh sb="2" eb="5">
      <t>ヒョウギイン</t>
    </rPh>
    <rPh sb="5" eb="6">
      <t>スウ</t>
    </rPh>
    <phoneticPr fontId="75"/>
  </si>
  <si>
    <t>Ⅴ</t>
  </si>
  <si>
    <t>寄附行為に規定する監査の状況について記入してください。監査結果欄については（適当・指摘事項有）のいずれかにチェックしてください。</t>
    <rPh sb="0" eb="2">
      <t>キフ</t>
    </rPh>
    <rPh sb="2" eb="4">
      <t>コウイ</t>
    </rPh>
    <rPh sb="5" eb="7">
      <t>キテイ</t>
    </rPh>
    <rPh sb="9" eb="11">
      <t>カンサ</t>
    </rPh>
    <rPh sb="12" eb="14">
      <t>ジョウキョウ</t>
    </rPh>
    <rPh sb="18" eb="20">
      <t>キニュウ</t>
    </rPh>
    <rPh sb="27" eb="29">
      <t>カンサ</t>
    </rPh>
    <rPh sb="29" eb="31">
      <t>ケッカ</t>
    </rPh>
    <rPh sb="31" eb="32">
      <t>ラン</t>
    </rPh>
    <rPh sb="38" eb="40">
      <t>テキトウ</t>
    </rPh>
    <rPh sb="41" eb="43">
      <t>シテキ</t>
    </rPh>
    <rPh sb="43" eb="45">
      <t>ジコウ</t>
    </rPh>
    <rPh sb="45" eb="46">
      <t>ア</t>
    </rPh>
    <phoneticPr fontId="75"/>
  </si>
  <si>
    <t>監査実施年月日</t>
    <rPh sb="0" eb="2">
      <t>カンサ</t>
    </rPh>
    <rPh sb="2" eb="4">
      <t>ジッシ</t>
    </rPh>
    <rPh sb="4" eb="7">
      <t>ネンガッピ</t>
    </rPh>
    <phoneticPr fontId="75"/>
  </si>
  <si>
    <t>監査の内容</t>
    <rPh sb="0" eb="2">
      <t>カンサ</t>
    </rPh>
    <rPh sb="3" eb="5">
      <t>ナイヨウ</t>
    </rPh>
    <phoneticPr fontId="75"/>
  </si>
  <si>
    <t>監査結果</t>
    <rPh sb="0" eb="2">
      <t>カンサ</t>
    </rPh>
    <rPh sb="2" eb="4">
      <t>ケッカ</t>
    </rPh>
    <phoneticPr fontId="75"/>
  </si>
  <si>
    <t>　前　年　度　決　算</t>
    <rPh sb="1" eb="2">
      <t>マエ</t>
    </rPh>
    <rPh sb="3" eb="4">
      <t>トシ</t>
    </rPh>
    <rPh sb="5" eb="6">
      <t>ド</t>
    </rPh>
    <rPh sb="7" eb="8">
      <t>ケツ</t>
    </rPh>
    <rPh sb="9" eb="10">
      <t>ザン</t>
    </rPh>
    <phoneticPr fontId="75"/>
  </si>
  <si>
    <t>その他（</t>
    <rPh sb="2" eb="3">
      <t>タ</t>
    </rPh>
    <phoneticPr fontId="75"/>
  </si>
  <si>
    <t>)</t>
  </si>
  <si>
    <t>Ⅵ</t>
  </si>
  <si>
    <t>公認会計士の監査状況</t>
    <rPh sb="0" eb="2">
      <t>コウニン</t>
    </rPh>
    <rPh sb="2" eb="4">
      <t>カイケイ</t>
    </rPh>
    <rPh sb="4" eb="5">
      <t>シ</t>
    </rPh>
    <rPh sb="6" eb="8">
      <t>カンサ</t>
    </rPh>
    <rPh sb="8" eb="10">
      <t>ジョウキョウ</t>
    </rPh>
    <phoneticPr fontId="75"/>
  </si>
  <si>
    <t>公認会計士の監査状況について記入してください。</t>
    <rPh sb="0" eb="2">
      <t>コウニン</t>
    </rPh>
    <rPh sb="2" eb="4">
      <t>カイケイ</t>
    </rPh>
    <rPh sb="4" eb="5">
      <t>シ</t>
    </rPh>
    <rPh sb="6" eb="8">
      <t>カンサ</t>
    </rPh>
    <rPh sb="8" eb="10">
      <t>ジョウキョウ</t>
    </rPh>
    <rPh sb="14" eb="16">
      <t>キニュウ</t>
    </rPh>
    <phoneticPr fontId="75"/>
  </si>
  <si>
    <t>公認会計士 ・ 監査法人（関与社員）の氏名等</t>
    <rPh sb="0" eb="2">
      <t>コウニン</t>
    </rPh>
    <rPh sb="2" eb="4">
      <t>カイケイ</t>
    </rPh>
    <rPh sb="4" eb="5">
      <t>シ</t>
    </rPh>
    <rPh sb="8" eb="10">
      <t>カンサ</t>
    </rPh>
    <rPh sb="10" eb="12">
      <t>ホウジン</t>
    </rPh>
    <rPh sb="13" eb="15">
      <t>カンヨ</t>
    </rPh>
    <rPh sb="15" eb="17">
      <t>シャイン</t>
    </rPh>
    <rPh sb="19" eb="21">
      <t>シメイ</t>
    </rPh>
    <rPh sb="21" eb="22">
      <t>トウ</t>
    </rPh>
    <phoneticPr fontId="75"/>
  </si>
  <si>
    <t>住所</t>
    <rPh sb="0" eb="2">
      <t>ジュウショ</t>
    </rPh>
    <phoneticPr fontId="75"/>
  </si>
  <si>
    <t>氏名</t>
    <rPh sb="0" eb="2">
      <t>シメイ</t>
    </rPh>
    <phoneticPr fontId="75"/>
  </si>
  <si>
    <t>電話番号</t>
    <rPh sb="0" eb="2">
      <t>デンワ</t>
    </rPh>
    <rPh sb="2" eb="4">
      <t>バンゴウ</t>
    </rPh>
    <phoneticPr fontId="75"/>
  </si>
  <si>
    <t>チェック</t>
  </si>
  <si>
    <t>様式名</t>
  </si>
  <si>
    <t>科目</t>
  </si>
  <si>
    <t>　金 額（円）</t>
  </si>
  <si>
    <t>↓</t>
  </si>
  <si>
    <t xml:space="preserve">  金額が左右一致すればﾆｺﾆｺマーク。不一致の場合ドクロマークが表示される。</t>
  </si>
  <si>
    <t>資金収支計算書</t>
  </si>
  <si>
    <t>＝</t>
  </si>
  <si>
    <t>（収入の部）</t>
  </si>
  <si>
    <t>〃</t>
  </si>
  <si>
    <t>（現物寄付金除く）</t>
  </si>
  <si>
    <t>府特別支援補助金収入</t>
  </si>
  <si>
    <t>府特別支援補助金</t>
  </si>
  <si>
    <t>収入の部合計</t>
  </si>
  <si>
    <t>支出の部合計</t>
  </si>
  <si>
    <t>（支出の部）</t>
  </si>
  <si>
    <t>人件費支出内訳表</t>
  </si>
  <si>
    <t>人件費支出内訳表の計</t>
  </si>
  <si>
    <t>資金収支計算書</t>
    <rPh sb="0" eb="2">
      <t>シキン</t>
    </rPh>
    <phoneticPr fontId="36"/>
  </si>
  <si>
    <t>≦</t>
  </si>
  <si>
    <t>（減価償却費除く）</t>
  </si>
  <si>
    <t>貸借対照表</t>
  </si>
  <si>
    <t>固定負債（長期借入金）</t>
  </si>
  <si>
    <t>借入金明細書</t>
  </si>
  <si>
    <t>長期借入金 期末残高 小計</t>
  </si>
  <si>
    <t>固定負債（短期借入金）</t>
  </si>
  <si>
    <t>短期借入金 期末残高 小計</t>
  </si>
  <si>
    <t>流動資産（現金預金）</t>
  </si>
  <si>
    <t>≧</t>
  </si>
  <si>
    <t>期末残高の学校種別合計</t>
  </si>
  <si>
    <t>分類</t>
  </si>
  <si>
    <t>比率名</t>
  </si>
  <si>
    <t>算　式</t>
  </si>
  <si>
    <t>率</t>
  </si>
  <si>
    <t>評　　　　　　　価</t>
  </si>
  <si>
    <t>経営状況はどうか。</t>
  </si>
  <si>
    <r>
      <t>◆マイナスが大きくなる程、経営が窮迫している状況</t>
    </r>
    <r>
      <rPr>
        <sz val="10"/>
        <rFont val="ＭＳ Ｐゴシック"/>
        <family val="3"/>
        <charset val="128"/>
      </rPr>
      <t xml:space="preserve">
◆数値は高い方が良い。</t>
    </r>
    <rPh sb="6" eb="7">
      <t>オオ</t>
    </rPh>
    <rPh sb="11" eb="12">
      <t>ホド</t>
    </rPh>
    <rPh sb="13" eb="15">
      <t>ケイエイ</t>
    </rPh>
    <rPh sb="16" eb="18">
      <t>キュウハク</t>
    </rPh>
    <rPh sb="22" eb="24">
      <t>ジョウキョウ</t>
    </rPh>
    <rPh sb="26" eb="28">
      <t>スウチ</t>
    </rPh>
    <rPh sb="29" eb="30">
      <t>タカ</t>
    </rPh>
    <rPh sb="31" eb="32">
      <t>ホウ</t>
    </rPh>
    <rPh sb="33" eb="34">
      <t>ヨ</t>
    </rPh>
    <phoneticPr fontId="36"/>
  </si>
  <si>
    <t>収入と支出のバランスはとれているか。</t>
  </si>
  <si>
    <r>
      <t>◆一般的には</t>
    </r>
    <r>
      <rPr>
        <b/>
        <sz val="10"/>
        <color indexed="14"/>
        <rFont val="ＭＳ Ｐゴシック"/>
        <family val="3"/>
        <charset val="128"/>
      </rPr>
      <t>１００％前後</t>
    </r>
    <r>
      <rPr>
        <sz val="10"/>
        <rFont val="ＭＳ Ｐゴシック"/>
        <family val="3"/>
        <charset val="128"/>
      </rPr>
      <t>が望ましい。
　（100%を超えると、当年度赤字を意味する）
◆数値は低い方が良い。</t>
    </r>
    <rPh sb="44" eb="46">
      <t>スウチ</t>
    </rPh>
    <rPh sb="47" eb="48">
      <t>ヒク</t>
    </rPh>
    <rPh sb="49" eb="50">
      <t>ホウ</t>
    </rPh>
    <rPh sb="51" eb="52">
      <t>ヨ</t>
    </rPh>
    <phoneticPr fontId="36"/>
  </si>
  <si>
    <t>人件費依存率</t>
  </si>
  <si>
    <t>人件費÷学生生徒等納付金</t>
  </si>
  <si>
    <r>
      <t>◆一般的には</t>
    </r>
    <r>
      <rPr>
        <b/>
        <sz val="10"/>
        <color indexed="14"/>
        <rFont val="ＭＳ Ｐゴシック"/>
        <family val="3"/>
        <charset val="128"/>
      </rPr>
      <t>１００％を超えない</t>
    </r>
    <r>
      <rPr>
        <sz val="10"/>
        <rFont val="ＭＳ Ｐゴシック"/>
        <family val="3"/>
        <charset val="128"/>
      </rPr>
      <t>ことが望ましい。
　（人件費が授業料等の範囲内に収まっているか）
◆数値は低い方が良い。</t>
    </r>
    <rPh sb="49" eb="51">
      <t>スウチ</t>
    </rPh>
    <rPh sb="52" eb="53">
      <t>ヒク</t>
    </rPh>
    <rPh sb="54" eb="55">
      <t>ホウ</t>
    </rPh>
    <rPh sb="56" eb="57">
      <t>ヨ</t>
    </rPh>
    <phoneticPr fontId="36"/>
  </si>
  <si>
    <t>支出構成は適切であるか。</t>
  </si>
  <si>
    <t>人件費比率</t>
  </si>
  <si>
    <t>（当期収入の内、人件費の占める割合）
◆数値は低い方が良い。</t>
    <rPh sb="20" eb="22">
      <t>スウチ</t>
    </rPh>
    <rPh sb="23" eb="24">
      <t>ヒク</t>
    </rPh>
    <rPh sb="25" eb="26">
      <t>ホウ</t>
    </rPh>
    <rPh sb="27" eb="28">
      <t>ヨ</t>
    </rPh>
    <phoneticPr fontId="36"/>
  </si>
  <si>
    <t>教育研究経費比率</t>
  </si>
  <si>
    <t>（当期収入の内、教育研究費の占める割合）
◆数値は高くなることが望ましい。</t>
    <rPh sb="8" eb="10">
      <t>キョウイク</t>
    </rPh>
    <rPh sb="10" eb="12">
      <t>ケンキュウ</t>
    </rPh>
    <rPh sb="22" eb="24">
      <t>スウチ</t>
    </rPh>
    <rPh sb="25" eb="26">
      <t>タカ</t>
    </rPh>
    <rPh sb="32" eb="33">
      <t>ノゾ</t>
    </rPh>
    <phoneticPr fontId="36"/>
  </si>
  <si>
    <t>（当期収入の内、借入金等利息の占める割合）
◆数値は低い方が良い。</t>
    <rPh sb="8" eb="10">
      <t>カリイレ</t>
    </rPh>
    <rPh sb="10" eb="11">
      <t>キン</t>
    </rPh>
    <rPh sb="11" eb="12">
      <t>トウ</t>
    </rPh>
    <rPh sb="12" eb="14">
      <t>リソク</t>
    </rPh>
    <phoneticPr fontId="36"/>
  </si>
  <si>
    <t>比率</t>
  </si>
  <si>
    <t>収入構成はどうなっているか。</t>
  </si>
  <si>
    <t>（当期収入の内、学生納付金の占める割合）</t>
    <rPh sb="8" eb="10">
      <t>ガクセイ</t>
    </rPh>
    <rPh sb="10" eb="13">
      <t>ノウフキン</t>
    </rPh>
    <phoneticPr fontId="36"/>
  </si>
  <si>
    <t>寄付金比率</t>
  </si>
  <si>
    <t>（当期収入の内、寄付金収入の占める割合）
◆数値は高い方が良い。</t>
    <rPh sb="8" eb="11">
      <t>キフキン</t>
    </rPh>
    <rPh sb="11" eb="13">
      <t>シュウニュウ</t>
    </rPh>
    <rPh sb="25" eb="26">
      <t>タカ</t>
    </rPh>
    <phoneticPr fontId="36"/>
  </si>
  <si>
    <t>補助金比率</t>
  </si>
  <si>
    <t>（当期収入の内、補助金収入の占める割合）
◆数値は高い方が良い。しかしながら、補助金削減等の影響を大きく受け易く経営の弾力性を失う可能性がある。</t>
    <rPh sb="8" eb="11">
      <t>ホジョキン</t>
    </rPh>
    <rPh sb="11" eb="13">
      <t>シュウニュウ</t>
    </rPh>
    <rPh sb="39" eb="42">
      <t>ホジョキン</t>
    </rPh>
    <rPh sb="42" eb="44">
      <t>サクゲン</t>
    </rPh>
    <rPh sb="44" eb="45">
      <t>トウ</t>
    </rPh>
    <rPh sb="46" eb="48">
      <t>エイキョウ</t>
    </rPh>
    <rPh sb="49" eb="50">
      <t>オオ</t>
    </rPh>
    <rPh sb="52" eb="53">
      <t>ウ</t>
    </rPh>
    <rPh sb="54" eb="55">
      <t>ヤス</t>
    </rPh>
    <rPh sb="56" eb="58">
      <t>ケイエイ</t>
    </rPh>
    <rPh sb="59" eb="62">
      <t>ダンリョクセイ</t>
    </rPh>
    <rPh sb="63" eb="64">
      <t>ウシナ</t>
    </rPh>
    <rPh sb="65" eb="68">
      <t>カノウセイ</t>
    </rPh>
    <phoneticPr fontId="36"/>
  </si>
  <si>
    <t>負債に備える資産が蓄積されているか</t>
  </si>
  <si>
    <t>流動比率</t>
  </si>
  <si>
    <t xml:space="preserve">流動資産 ÷ 流動負債 </t>
  </si>
  <si>
    <r>
      <t>◆１００％を大幅に下回る</t>
    </r>
    <r>
      <rPr>
        <sz val="10"/>
        <rFont val="ＭＳ Ｐゴシック"/>
        <family val="3"/>
        <charset val="128"/>
      </rPr>
      <t>場合は注意。２００%以上あれば優良。
◆数値は高い方が良い。</t>
    </r>
  </si>
  <si>
    <t>前受金保有率</t>
  </si>
  <si>
    <t xml:space="preserve">現金預金 ÷ 前受金 </t>
  </si>
  <si>
    <r>
      <t>◆１００％を下回る</t>
    </r>
    <r>
      <rPr>
        <sz val="10"/>
        <rFont val="ＭＳ Ｐゴシック"/>
        <family val="3"/>
        <charset val="128"/>
      </rPr>
      <t>場合は注意。
◆数値は高い方が良い。</t>
    </r>
  </si>
  <si>
    <t>自己資金は充実されているか</t>
  </si>
  <si>
    <r>
      <t>◆５０％を下回る</t>
    </r>
    <r>
      <rPr>
        <sz val="10"/>
        <rFont val="ＭＳ Ｐゴシック"/>
        <family val="3"/>
        <charset val="128"/>
      </rPr>
      <t>場合は注意。</t>
    </r>
    <r>
      <rPr>
        <sz val="9"/>
        <rFont val="ＭＳ Ｐゴシック"/>
        <family val="3"/>
        <charset val="128"/>
      </rPr>
      <t>他人資金＞自己資金の状態
◆数値は高い方が良い。</t>
    </r>
  </si>
  <si>
    <t>◆数値は高い方が良い。</t>
  </si>
  <si>
    <t>長期貸付金で固定資産は賄われているか</t>
  </si>
  <si>
    <t>固定比率</t>
  </si>
  <si>
    <t>◆数値は低い方が良い。</t>
  </si>
  <si>
    <t>固定長期適合率</t>
  </si>
  <si>
    <t>資産構成はどうなっているか。</t>
  </si>
  <si>
    <t>固定資産÷総資産</t>
  </si>
  <si>
    <t>◆総資産のうち、固定資産の割合。
◆数値は低い方が良い。</t>
  </si>
  <si>
    <t>流動資産÷総資産</t>
  </si>
  <si>
    <t>◆総資産のうち、流動資産の割合。
◆数値は高い方が良い。</t>
  </si>
  <si>
    <t>負債の割合はどうか。</t>
  </si>
  <si>
    <t>総負債比率</t>
  </si>
  <si>
    <t>負債比率</t>
  </si>
  <si>
    <r>
      <t>◆１００％以下</t>
    </r>
    <r>
      <rPr>
        <sz val="10"/>
        <rFont val="ＭＳ Ｐゴシック"/>
        <family val="3"/>
        <charset val="128"/>
      </rPr>
      <t>で低い方が良い。
◆数値は低い方が良い。</t>
    </r>
  </si>
  <si>
    <t>←財務分析の基準値①のポイントを
　「優良」～「Ｌｅｖｅｌ６」で表示。数値が低いほど優良。</t>
    <rPh sb="19" eb="21">
      <t>ユウリョウ</t>
    </rPh>
    <rPh sb="32" eb="34">
      <t>ヒョウジ</t>
    </rPh>
    <rPh sb="35" eb="37">
      <t>スウチ</t>
    </rPh>
    <rPh sb="38" eb="39">
      <t>ヒク</t>
    </rPh>
    <rPh sb="42" eb="44">
      <t>ユウリョウ</t>
    </rPh>
    <phoneticPr fontId="36"/>
  </si>
  <si>
    <t>幼稚園番号</t>
    <rPh sb="0" eb="3">
      <t>ヨウチエン</t>
    </rPh>
    <rPh sb="3" eb="5">
      <t>バンゴウ</t>
    </rPh>
    <phoneticPr fontId="36"/>
  </si>
  <si>
    <t>財務分析の基準値①</t>
    <rPh sb="0" eb="2">
      <t>ザイム</t>
    </rPh>
    <rPh sb="2" eb="4">
      <t>ブンセキ</t>
    </rPh>
    <rPh sb="5" eb="8">
      <t>キジュンチ</t>
    </rPh>
    <phoneticPr fontId="36"/>
  </si>
  <si>
    <t>財務分析の基準値②</t>
    <rPh sb="0" eb="2">
      <t>ザイム</t>
    </rPh>
    <rPh sb="2" eb="4">
      <t>ブンセキ</t>
    </rPh>
    <rPh sb="5" eb="8">
      <t>キジュンチ</t>
    </rPh>
    <phoneticPr fontId="36"/>
  </si>
  <si>
    <t>財務分析</t>
    <rPh sb="0" eb="2">
      <t>ザイム</t>
    </rPh>
    <rPh sb="2" eb="4">
      <t>ブンセキ</t>
    </rPh>
    <phoneticPr fontId="36"/>
  </si>
  <si>
    <t>人件費依存率</t>
    <rPh sb="0" eb="3">
      <t>ジンケンヒ</t>
    </rPh>
    <rPh sb="3" eb="5">
      <t>イゾン</t>
    </rPh>
    <rPh sb="5" eb="6">
      <t>リツ</t>
    </rPh>
    <phoneticPr fontId="36"/>
  </si>
  <si>
    <t>教育研究経費比率</t>
    <rPh sb="0" eb="2">
      <t>キョウイク</t>
    </rPh>
    <rPh sb="2" eb="4">
      <t>ケンキュウ</t>
    </rPh>
    <rPh sb="4" eb="6">
      <t>ケイヒ</t>
    </rPh>
    <rPh sb="6" eb="8">
      <t>ヒリツ</t>
    </rPh>
    <phoneticPr fontId="36"/>
  </si>
  <si>
    <t>総負債比率</t>
    <rPh sb="0" eb="1">
      <t>ソウ</t>
    </rPh>
    <rPh sb="1" eb="3">
      <t>フサイ</t>
    </rPh>
    <rPh sb="3" eb="4">
      <t>ヒ</t>
    </rPh>
    <rPh sb="4" eb="5">
      <t>リツ</t>
    </rPh>
    <phoneticPr fontId="36"/>
  </si>
  <si>
    <t>前受金保有率</t>
    <rPh sb="0" eb="2">
      <t>マエウケ</t>
    </rPh>
    <rPh sb="2" eb="3">
      <t>キン</t>
    </rPh>
    <rPh sb="3" eb="5">
      <t>ホユウ</t>
    </rPh>
    <rPh sb="5" eb="6">
      <t>リツ</t>
    </rPh>
    <phoneticPr fontId="36"/>
  </si>
  <si>
    <t>現金預金比率</t>
    <rPh sb="0" eb="2">
      <t>ゲンキン</t>
    </rPh>
    <rPh sb="2" eb="4">
      <t>ヨキン</t>
    </rPh>
    <rPh sb="4" eb="5">
      <t>ヒ</t>
    </rPh>
    <rPh sb="5" eb="6">
      <t>リツ</t>
    </rPh>
    <phoneticPr fontId="36"/>
  </si>
  <si>
    <t>１００％より大きい程優良</t>
    <rPh sb="6" eb="7">
      <t>オオ</t>
    </rPh>
    <rPh sb="9" eb="10">
      <t>ホド</t>
    </rPh>
    <rPh sb="10" eb="12">
      <t>ユウリョウ</t>
    </rPh>
    <phoneticPr fontId="36"/>
  </si>
  <si>
    <t>人件費比率（幼）</t>
    <rPh sb="0" eb="3">
      <t>ジンケンヒ</t>
    </rPh>
    <rPh sb="3" eb="5">
      <t>ヒリツ</t>
    </rPh>
    <rPh sb="6" eb="7">
      <t>ヨウ</t>
    </rPh>
    <phoneticPr fontId="36"/>
  </si>
  <si>
    <t>（幼稚園分）</t>
    <rPh sb="1" eb="4">
      <t>ヨウチエン</t>
    </rPh>
    <rPh sb="4" eb="5">
      <t>ブン</t>
    </rPh>
    <phoneticPr fontId="36"/>
  </si>
  <si>
    <t>（法人分）</t>
    <rPh sb="1" eb="3">
      <t>ホウジン</t>
    </rPh>
    <rPh sb="3" eb="4">
      <t>ブン</t>
    </rPh>
    <phoneticPr fontId="36"/>
  </si>
  <si>
    <t>(法人計)</t>
    <rPh sb="1" eb="3">
      <t>ホウジン</t>
    </rPh>
    <rPh sb="3" eb="4">
      <t>ケイ</t>
    </rPh>
    <phoneticPr fontId="36"/>
  </si>
  <si>
    <t>人件費比率（法）</t>
    <rPh sb="0" eb="3">
      <t>ジンケンヒ</t>
    </rPh>
    <rPh sb="3" eb="5">
      <t>ヒリツ</t>
    </rPh>
    <rPh sb="6" eb="7">
      <t>ホウ</t>
    </rPh>
    <phoneticPr fontId="36"/>
  </si>
  <si>
    <t>１００％より小さい程優良</t>
    <rPh sb="6" eb="7">
      <t>チイ</t>
    </rPh>
    <rPh sb="9" eb="10">
      <t>ホド</t>
    </rPh>
    <rPh sb="10" eb="12">
      <t>ユウリョウ</t>
    </rPh>
    <phoneticPr fontId="36"/>
  </si>
  <si>
    <t>教育研究比率（幼）</t>
    <rPh sb="0" eb="2">
      <t>キョウイク</t>
    </rPh>
    <rPh sb="2" eb="4">
      <t>ケンキュウ</t>
    </rPh>
    <rPh sb="4" eb="6">
      <t>ヒリツ</t>
    </rPh>
    <rPh sb="7" eb="8">
      <t>ヨウ</t>
    </rPh>
    <phoneticPr fontId="36"/>
  </si>
  <si>
    <t>人件費比率</t>
    <rPh sb="0" eb="3">
      <t>ジンケンヒ</t>
    </rPh>
    <rPh sb="3" eb="5">
      <t>ヒリツ</t>
    </rPh>
    <phoneticPr fontId="36"/>
  </si>
  <si>
    <t>補助金比率</t>
    <rPh sb="0" eb="3">
      <t>ホジョキン</t>
    </rPh>
    <rPh sb="3" eb="5">
      <t>ヒリツ</t>
    </rPh>
    <phoneticPr fontId="36"/>
  </si>
  <si>
    <t>流動比率</t>
    <rPh sb="0" eb="2">
      <t>リュウドウ</t>
    </rPh>
    <rPh sb="2" eb="4">
      <t>ヒリツ</t>
    </rPh>
    <phoneticPr fontId="36"/>
  </si>
  <si>
    <t>負債比率</t>
    <rPh sb="0" eb="2">
      <t>フサイ</t>
    </rPh>
    <rPh sb="2" eb="4">
      <t>ヒリツ</t>
    </rPh>
    <phoneticPr fontId="36"/>
  </si>
  <si>
    <t>５０％より大きい程優良</t>
    <rPh sb="5" eb="6">
      <t>オオ</t>
    </rPh>
    <rPh sb="8" eb="9">
      <t>ホド</t>
    </rPh>
    <rPh sb="9" eb="11">
      <t>ユウリョウ</t>
    </rPh>
    <phoneticPr fontId="36"/>
  </si>
  <si>
    <t>教育研究比率（法）</t>
    <rPh sb="0" eb="2">
      <t>キョウイク</t>
    </rPh>
    <rPh sb="2" eb="4">
      <t>ケンキュウ</t>
    </rPh>
    <rPh sb="4" eb="6">
      <t>ヒリツ</t>
    </rPh>
    <rPh sb="7" eb="8">
      <t>ホウ</t>
    </rPh>
    <phoneticPr fontId="36"/>
  </si>
  <si>
    <t>補助金比率（幼）</t>
    <rPh sb="0" eb="3">
      <t>ホジョキン</t>
    </rPh>
    <rPh sb="3" eb="5">
      <t>ヒリツ</t>
    </rPh>
    <rPh sb="6" eb="7">
      <t>ヨウ</t>
    </rPh>
    <phoneticPr fontId="36"/>
  </si>
  <si>
    <t>補助金比率（法）</t>
    <rPh sb="0" eb="3">
      <t>ホジョキン</t>
    </rPh>
    <rPh sb="3" eb="5">
      <t>ヒリツ</t>
    </rPh>
    <rPh sb="6" eb="7">
      <t>ホウ</t>
    </rPh>
    <phoneticPr fontId="36"/>
  </si>
  <si>
    <t>財務分析の基準値を満たさなければ、警告！</t>
  </si>
  <si>
    <t>小科目</t>
    <rPh sb="0" eb="1">
      <t>ショウ</t>
    </rPh>
    <rPh sb="1" eb="3">
      <t>カモク</t>
    </rPh>
    <phoneticPr fontId="36"/>
  </si>
  <si>
    <t>金額</t>
    <rPh sb="0" eb="2">
      <t>キンガク</t>
    </rPh>
    <phoneticPr fontId="36"/>
  </si>
  <si>
    <t>内容</t>
    <rPh sb="0" eb="2">
      <t>ナイヨウ</t>
    </rPh>
    <phoneticPr fontId="36"/>
  </si>
  <si>
    <t>資産運用</t>
    <rPh sb="0" eb="2">
      <t>シサン</t>
    </rPh>
    <rPh sb="2" eb="4">
      <t>ウンヨウ</t>
    </rPh>
    <phoneticPr fontId="36"/>
  </si>
  <si>
    <t>資産運用収入</t>
    <rPh sb="0" eb="2">
      <t>シサン</t>
    </rPh>
    <rPh sb="2" eb="4">
      <t>ウンヨウ</t>
    </rPh>
    <rPh sb="4" eb="6">
      <t>シュウニュウ</t>
    </rPh>
    <phoneticPr fontId="36"/>
  </si>
  <si>
    <t>①,②,③,④</t>
  </si>
  <si>
    <t>（資／収）</t>
  </si>
  <si>
    <t>０円以上なら警告！</t>
    <rPh sb="1" eb="2">
      <t>エン</t>
    </rPh>
    <rPh sb="2" eb="4">
      <t>イジョウ</t>
    </rPh>
    <rPh sb="6" eb="8">
      <t>ケイコク</t>
    </rPh>
    <phoneticPr fontId="36"/>
  </si>
  <si>
    <t>（Ｂ／Ｓ）</t>
  </si>
  <si>
    <t>現金預金</t>
    <rPh sb="0" eb="2">
      <t>ゲンキン</t>
    </rPh>
    <rPh sb="2" eb="4">
      <t>ヨキン</t>
    </rPh>
    <phoneticPr fontId="36"/>
  </si>
  <si>
    <t>借入金</t>
    <rPh sb="0" eb="2">
      <t>カリイレ</t>
    </rPh>
    <rPh sb="2" eb="3">
      <t>キン</t>
    </rPh>
    <phoneticPr fontId="36"/>
  </si>
  <si>
    <t>長期借入金
収入</t>
    <rPh sb="0" eb="2">
      <t>チョウキ</t>
    </rPh>
    <rPh sb="2" eb="4">
      <t>カリイレ</t>
    </rPh>
    <rPh sb="4" eb="5">
      <t>キン</t>
    </rPh>
    <rPh sb="6" eb="8">
      <t>シュウニュウ</t>
    </rPh>
    <phoneticPr fontId="36"/>
  </si>
  <si>
    <t>短期借入金
収入</t>
    <rPh sb="0" eb="2">
      <t>タンキ</t>
    </rPh>
    <rPh sb="2" eb="4">
      <t>カリイレ</t>
    </rPh>
    <rPh sb="4" eb="5">
      <t>キン</t>
    </rPh>
    <rPh sb="6" eb="8">
      <t>シュウニュウ</t>
    </rPh>
    <phoneticPr fontId="36"/>
  </si>
  <si>
    <t>Ｂ／Ｓ借入金あり⇒返済なしの場合警告！注：借入初年度</t>
    <rPh sb="3" eb="5">
      <t>カリイレ</t>
    </rPh>
    <rPh sb="5" eb="6">
      <t>キン</t>
    </rPh>
    <rPh sb="9" eb="11">
      <t>ヘンサイ</t>
    </rPh>
    <rPh sb="14" eb="16">
      <t>バアイ</t>
    </rPh>
    <rPh sb="16" eb="18">
      <t>ケイコク</t>
    </rPh>
    <rPh sb="19" eb="20">
      <t>チュウ</t>
    </rPh>
    <rPh sb="21" eb="23">
      <t>カリイレ</t>
    </rPh>
    <rPh sb="23" eb="26">
      <t>ショネンド</t>
    </rPh>
    <phoneticPr fontId="36"/>
  </si>
  <si>
    <t>Ｂ／Ｓ借入金あり⇒利息なしの場合警告！注：借入初年度</t>
    <rPh sb="3" eb="5">
      <t>カリイレ</t>
    </rPh>
    <rPh sb="5" eb="6">
      <t>キン</t>
    </rPh>
    <rPh sb="9" eb="11">
      <t>リソク</t>
    </rPh>
    <rPh sb="14" eb="16">
      <t>バアイ</t>
    </rPh>
    <rPh sb="16" eb="18">
      <t>ケイコク</t>
    </rPh>
    <rPh sb="19" eb="20">
      <t>チュウ</t>
    </rPh>
    <rPh sb="21" eb="23">
      <t>カリイレ</t>
    </rPh>
    <rPh sb="23" eb="26">
      <t>ショネンド</t>
    </rPh>
    <phoneticPr fontId="36"/>
  </si>
  <si>
    <t>貸付金</t>
    <rPh sb="0" eb="2">
      <t>カシツケ</t>
    </rPh>
    <rPh sb="2" eb="3">
      <t>キン</t>
    </rPh>
    <phoneticPr fontId="36"/>
  </si>
  <si>
    <t>貸付があれば警告！</t>
    <rPh sb="0" eb="2">
      <t>カシツケ</t>
    </rPh>
    <rPh sb="6" eb="8">
      <t>ケイコク</t>
    </rPh>
    <phoneticPr fontId="36"/>
  </si>
  <si>
    <t>短期貸付金</t>
    <rPh sb="0" eb="2">
      <t>タンキ</t>
    </rPh>
    <rPh sb="2" eb="4">
      <t>カシツケ</t>
    </rPh>
    <rPh sb="4" eb="5">
      <t>キン</t>
    </rPh>
    <phoneticPr fontId="36"/>
  </si>
  <si>
    <t>１００万円以上なら警告！</t>
    <rPh sb="3" eb="5">
      <t>マンエン</t>
    </rPh>
    <rPh sb="5" eb="7">
      <t>イジョウ</t>
    </rPh>
    <rPh sb="9" eb="11">
      <t>ケイコク</t>
    </rPh>
    <phoneticPr fontId="36"/>
  </si>
  <si>
    <t>教育研究費(園)</t>
    <rPh sb="0" eb="2">
      <t>キョウイク</t>
    </rPh>
    <rPh sb="2" eb="5">
      <t>ケンキュウヒ</t>
    </rPh>
    <rPh sb="6" eb="7">
      <t>エン</t>
    </rPh>
    <phoneticPr fontId="36"/>
  </si>
  <si>
    <t>その他</t>
    <rPh sb="2" eb="3">
      <t>ホカ</t>
    </rPh>
    <phoneticPr fontId="36"/>
  </si>
  <si>
    <t>管理経費(園)</t>
    <rPh sb="0" eb="2">
      <t>カンリ</t>
    </rPh>
    <rPh sb="2" eb="4">
      <t>ケイヒ</t>
    </rPh>
    <rPh sb="5" eb="6">
      <t>エン</t>
    </rPh>
    <phoneticPr fontId="36"/>
  </si>
  <si>
    <t>徴収不能額(園)</t>
    <rPh sb="0" eb="2">
      <t>チョウシュウ</t>
    </rPh>
    <rPh sb="2" eb="4">
      <t>フノウ</t>
    </rPh>
    <rPh sb="4" eb="5">
      <t>ガク</t>
    </rPh>
    <rPh sb="6" eb="7">
      <t>エン</t>
    </rPh>
    <phoneticPr fontId="36"/>
  </si>
  <si>
    <t>教育研究費(法)</t>
    <rPh sb="0" eb="2">
      <t>キョウイク</t>
    </rPh>
    <rPh sb="2" eb="5">
      <t>ケンキュウヒ</t>
    </rPh>
    <rPh sb="6" eb="7">
      <t>ホウ</t>
    </rPh>
    <phoneticPr fontId="36"/>
  </si>
  <si>
    <t>管理経費(法)</t>
    <rPh sb="0" eb="2">
      <t>カンリ</t>
    </rPh>
    <rPh sb="2" eb="4">
      <t>ケイヒ</t>
    </rPh>
    <rPh sb="5" eb="6">
      <t>ホウ</t>
    </rPh>
    <phoneticPr fontId="36"/>
  </si>
  <si>
    <t>未収入金</t>
    <rPh sb="0" eb="1">
      <t>ミ</t>
    </rPh>
    <rPh sb="1" eb="3">
      <t>シュウニュウ</t>
    </rPh>
    <rPh sb="3" eb="4">
      <t>キン</t>
    </rPh>
    <phoneticPr fontId="36"/>
  </si>
  <si>
    <t>基本金</t>
    <rPh sb="0" eb="2">
      <t>キホン</t>
    </rPh>
    <rPh sb="2" eb="3">
      <t>キン</t>
    </rPh>
    <phoneticPr fontId="36"/>
  </si>
  <si>
    <t>基本金組入額</t>
    <rPh sb="0" eb="2">
      <t>キホン</t>
    </rPh>
    <rPh sb="2" eb="3">
      <t>キン</t>
    </rPh>
    <rPh sb="3" eb="5">
      <t>クミイ</t>
    </rPh>
    <rPh sb="5" eb="6">
      <t>ガク</t>
    </rPh>
    <phoneticPr fontId="36"/>
  </si>
  <si>
    <t>マイナスの場合警告！</t>
  </si>
  <si>
    <t>基本保育料収入</t>
    <rPh sb="0" eb="2">
      <t>キホン</t>
    </rPh>
    <rPh sb="2" eb="5">
      <t>ホイクリョウ</t>
    </rPh>
    <rPh sb="5" eb="7">
      <t>シュウニュウ</t>
    </rPh>
    <phoneticPr fontId="94"/>
  </si>
  <si>
    <t>特定保育料収入</t>
    <rPh sb="0" eb="2">
      <t>トクテイ</t>
    </rPh>
    <rPh sb="2" eb="4">
      <t>ホイク</t>
    </rPh>
    <rPh sb="4" eb="5">
      <t>リョウ</t>
    </rPh>
    <rPh sb="5" eb="7">
      <t>シュウニュウ</t>
    </rPh>
    <phoneticPr fontId="94"/>
  </si>
  <si>
    <t>入学受入準備費収入</t>
    <rPh sb="0" eb="2">
      <t>ニュウガク</t>
    </rPh>
    <rPh sb="2" eb="4">
      <t>ウケイレ</t>
    </rPh>
    <rPh sb="4" eb="6">
      <t>ジュンビ</t>
    </rPh>
    <rPh sb="6" eb="7">
      <t>ヒ</t>
    </rPh>
    <rPh sb="7" eb="9">
      <t>シュウニュウ</t>
    </rPh>
    <phoneticPr fontId="94"/>
  </si>
  <si>
    <t>その他の収入</t>
    <phoneticPr fontId="94"/>
  </si>
  <si>
    <t>府施設整備費等補助金収入</t>
    <rPh sb="0" eb="1">
      <t>フ</t>
    </rPh>
    <rPh sb="1" eb="3">
      <t>シセツ</t>
    </rPh>
    <rPh sb="3" eb="6">
      <t>セイビヒ</t>
    </rPh>
    <rPh sb="6" eb="7">
      <t>トウ</t>
    </rPh>
    <rPh sb="7" eb="10">
      <t>ホジョキン</t>
    </rPh>
    <rPh sb="10" eb="12">
      <t>シュウニュウ</t>
    </rPh>
    <phoneticPr fontId="94"/>
  </si>
  <si>
    <t>施設型給付費収入</t>
    <rPh sb="0" eb="3">
      <t>シセツガタ</t>
    </rPh>
    <rPh sb="3" eb="5">
      <t>キュウフ</t>
    </rPh>
    <rPh sb="5" eb="6">
      <t>ヒ</t>
    </rPh>
    <rPh sb="6" eb="8">
      <t>シュウニュウ</t>
    </rPh>
    <phoneticPr fontId="94"/>
  </si>
  <si>
    <t>施設売却収入</t>
    <rPh sb="0" eb="1">
      <t>シセツ</t>
    </rPh>
    <rPh sb="1" eb="3">
      <t>バイキャク</t>
    </rPh>
    <rPh sb="3" eb="5">
      <t>シュウニュウ</t>
    </rPh>
    <phoneticPr fontId="94"/>
  </si>
  <si>
    <t>設備売却収入</t>
    <rPh sb="0" eb="1">
      <t>セツビ</t>
    </rPh>
    <rPh sb="1" eb="3">
      <t>バイキャク</t>
    </rPh>
    <rPh sb="3" eb="5">
      <t>シュウニュウ</t>
    </rPh>
    <phoneticPr fontId="94"/>
  </si>
  <si>
    <t>有価証券売却収入</t>
  </si>
  <si>
    <t>有価証券売却収入</t>
    <rPh sb="0" eb="1">
      <t>ユウカ</t>
    </rPh>
    <rPh sb="1" eb="3">
      <t>ショウケン</t>
    </rPh>
    <rPh sb="3" eb="5">
      <t>バイキャク</t>
    </rPh>
    <rPh sb="5" eb="7">
      <t>シュウニュウ</t>
    </rPh>
    <phoneticPr fontId="94"/>
  </si>
  <si>
    <t>その他の収入</t>
    <rPh sb="1" eb="2">
      <t>タ</t>
    </rPh>
    <phoneticPr fontId="94"/>
  </si>
  <si>
    <t>付随事業・収益事業収入</t>
    <rPh sb="0" eb="2">
      <t>フズイ</t>
    </rPh>
    <rPh sb="2" eb="4">
      <t>ジギョウ</t>
    </rPh>
    <rPh sb="5" eb="7">
      <t>シュウエキ</t>
    </rPh>
    <rPh sb="7" eb="9">
      <t>ジギョウ</t>
    </rPh>
    <rPh sb="9" eb="11">
      <t>シュウニュウ</t>
    </rPh>
    <phoneticPr fontId="94"/>
  </si>
  <si>
    <t>受取利息・配当金収入</t>
    <rPh sb="0" eb="2">
      <t>ウケトリ</t>
    </rPh>
    <rPh sb="2" eb="4">
      <t>リソク</t>
    </rPh>
    <rPh sb="5" eb="8">
      <t>ハイトウキン</t>
    </rPh>
    <rPh sb="8" eb="10">
      <t>シュウニュウ</t>
    </rPh>
    <phoneticPr fontId="94"/>
  </si>
  <si>
    <t>第３号基本金引当特定資産運用収入</t>
  </si>
  <si>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94"/>
  </si>
  <si>
    <t>その他の受取利息・配当金収入</t>
    <rPh sb="4" eb="6">
      <t>ウケトリ</t>
    </rPh>
    <rPh sb="6" eb="8">
      <t>リソク</t>
    </rPh>
    <rPh sb="9" eb="12">
      <t>ハイトウキン</t>
    </rPh>
    <rPh sb="12" eb="14">
      <t>シュウニュウ</t>
    </rPh>
    <phoneticPr fontId="94"/>
  </si>
  <si>
    <t>第２号基本金引当特定資産取崩収入</t>
  </si>
  <si>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94"/>
  </si>
  <si>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94"/>
  </si>
  <si>
    <t>その他の引当特定資産取崩収入</t>
    <rPh sb="2" eb="3">
      <t>タ</t>
    </rPh>
    <rPh sb="4" eb="6">
      <t>ヒキアテ</t>
    </rPh>
    <rPh sb="6" eb="8">
      <t>トクテイ</t>
    </rPh>
    <rPh sb="8" eb="10">
      <t>シサン</t>
    </rPh>
    <rPh sb="10" eb="12">
      <t>トリクズ</t>
    </rPh>
    <rPh sb="12" eb="14">
      <t>シュウニュウ</t>
    </rPh>
    <phoneticPr fontId="94"/>
  </si>
  <si>
    <t>前期末未収入金収入</t>
    <rPh sb="0" eb="3">
      <t>ゼンキマツ</t>
    </rPh>
    <rPh sb="3" eb="6">
      <t>ミシュウニュウ</t>
    </rPh>
    <rPh sb="6" eb="7">
      <t>キン</t>
    </rPh>
    <rPh sb="7" eb="9">
      <t>シュウニュウ</t>
    </rPh>
    <phoneticPr fontId="94"/>
  </si>
  <si>
    <t>その他の収入</t>
    <rPh sb="2" eb="3">
      <t>タ</t>
    </rPh>
    <phoneticPr fontId="94"/>
  </si>
  <si>
    <t>その他　　　 　　（△）</t>
    <rPh sb="2" eb="3">
      <t>タ</t>
    </rPh>
    <phoneticPr fontId="94"/>
  </si>
  <si>
    <t>管理用機器備品支出</t>
    <rPh sb="0" eb="3">
      <t>カンリヨウ</t>
    </rPh>
    <rPh sb="3" eb="5">
      <t>キキ</t>
    </rPh>
    <rPh sb="5" eb="7">
      <t>ビヒン</t>
    </rPh>
    <rPh sb="7" eb="9">
      <t>シシュツ</t>
    </rPh>
    <phoneticPr fontId="94"/>
  </si>
  <si>
    <t>ソフトウェア支出</t>
    <rPh sb="6" eb="8">
      <t>シシュツ</t>
    </rPh>
    <phoneticPr fontId="94"/>
  </si>
  <si>
    <t>有価証券購入支出</t>
  </si>
  <si>
    <t>有価証券購入支出</t>
    <rPh sb="0" eb="2">
      <t>ユウカ</t>
    </rPh>
    <rPh sb="2" eb="4">
      <t>ショウケン</t>
    </rPh>
    <rPh sb="4" eb="6">
      <t>コウニュウ</t>
    </rPh>
    <rPh sb="6" eb="8">
      <t>シシュツ</t>
    </rPh>
    <phoneticPr fontId="94"/>
  </si>
  <si>
    <t>第２号基本金引当特定資産繰入支出</t>
  </si>
  <si>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94"/>
  </si>
  <si>
    <t>第３号基本金引当特定資産繰入支出</t>
  </si>
  <si>
    <t>第３号基本金引当特定資産繰入支出</t>
    <rPh sb="0" eb="1">
      <t>ダイ</t>
    </rPh>
    <rPh sb="2" eb="3">
      <t>ゴウ</t>
    </rPh>
    <rPh sb="3" eb="5">
      <t>キホン</t>
    </rPh>
    <rPh sb="5" eb="6">
      <t>キン</t>
    </rPh>
    <rPh sb="6" eb="8">
      <t>ヒキアテ</t>
    </rPh>
    <rPh sb="8" eb="10">
      <t>トクテイ</t>
    </rPh>
    <rPh sb="10" eb="12">
      <t>シサン</t>
    </rPh>
    <phoneticPr fontId="94"/>
  </si>
  <si>
    <t>その他の引当特定資産繰入支出</t>
    <rPh sb="2" eb="3">
      <t>タ</t>
    </rPh>
    <rPh sb="4" eb="6">
      <t>ヒキアテ</t>
    </rPh>
    <rPh sb="6" eb="8">
      <t>トクテイ</t>
    </rPh>
    <rPh sb="8" eb="10">
      <t>シサン</t>
    </rPh>
    <phoneticPr fontId="94"/>
  </si>
  <si>
    <t>収益事業元入金支出</t>
  </si>
  <si>
    <t>収益事業元入金支出</t>
    <rPh sb="0" eb="2">
      <t>シュウエキ</t>
    </rPh>
    <rPh sb="2" eb="4">
      <t>ジギョウ</t>
    </rPh>
    <rPh sb="4" eb="5">
      <t>モト</t>
    </rPh>
    <rPh sb="5" eb="7">
      <t>ニュウキン</t>
    </rPh>
    <rPh sb="7" eb="9">
      <t>シシュツ</t>
    </rPh>
    <phoneticPr fontId="94"/>
  </si>
  <si>
    <t>その他の支出</t>
    <phoneticPr fontId="94"/>
  </si>
  <si>
    <t>収入</t>
    <rPh sb="0" eb="2">
      <t>シュウニュウ</t>
    </rPh>
    <phoneticPr fontId="94"/>
  </si>
  <si>
    <t>特別寄付金収入</t>
  </si>
  <si>
    <t>一般寄付金収入</t>
  </si>
  <si>
    <t>経常費等補助金収入</t>
  </si>
  <si>
    <t>付随事業収入</t>
  </si>
  <si>
    <t>その他の収入</t>
    <rPh sb="2" eb="3">
      <t>タ</t>
    </rPh>
    <rPh sb="4" eb="6">
      <t>シュウニュウ</t>
    </rPh>
    <phoneticPr fontId="94"/>
  </si>
  <si>
    <t>教育活動資金収入計</t>
    <rPh sb="6" eb="8">
      <t>シュウニュウ</t>
    </rPh>
    <phoneticPr fontId="94"/>
  </si>
  <si>
    <t>支出</t>
    <rPh sb="0" eb="2">
      <t>シシュツ</t>
    </rPh>
    <phoneticPr fontId="94"/>
  </si>
  <si>
    <t>教育研究経費支出</t>
    <rPh sb="4" eb="6">
      <t>ケイヒ</t>
    </rPh>
    <phoneticPr fontId="94"/>
  </si>
  <si>
    <t>教育活動資金支出計</t>
    <rPh sb="8" eb="9">
      <t>ケイ</t>
    </rPh>
    <phoneticPr fontId="94"/>
  </si>
  <si>
    <t>差引</t>
  </si>
  <si>
    <t>調整勘定等</t>
  </si>
  <si>
    <t>施設設備寄付金収入</t>
    <rPh sb="2" eb="4">
      <t>セツビ</t>
    </rPh>
    <phoneticPr fontId="94"/>
  </si>
  <si>
    <t>施設設備補助金収入</t>
    <rPh sb="2" eb="4">
      <t>セツビ</t>
    </rPh>
    <phoneticPr fontId="94"/>
  </si>
  <si>
    <t>その他の引当特定資産取崩収入</t>
    <rPh sb="2" eb="3">
      <t>タ</t>
    </rPh>
    <phoneticPr fontId="94"/>
  </si>
  <si>
    <t>施設整備等活動資金収入計</t>
  </si>
  <si>
    <t>その他の引当特定資産繰入支出</t>
    <rPh sb="2" eb="3">
      <t>タ</t>
    </rPh>
    <phoneticPr fontId="94"/>
  </si>
  <si>
    <t>その他の支出</t>
    <rPh sb="2" eb="3">
      <t>タ</t>
    </rPh>
    <rPh sb="4" eb="6">
      <t>シシュツ</t>
    </rPh>
    <phoneticPr fontId="94"/>
  </si>
  <si>
    <t>施設整備等活動資金支出計</t>
  </si>
  <si>
    <t>２　活動区分資金収支計算書</t>
    <rPh sb="2" eb="4">
      <t>カツドウ</t>
    </rPh>
    <rPh sb="4" eb="6">
      <t>クブン</t>
    </rPh>
    <rPh sb="6" eb="8">
      <t>シキン</t>
    </rPh>
    <rPh sb="8" eb="10">
      <t>シュウシ</t>
    </rPh>
    <rPh sb="10" eb="13">
      <t>ケイサンショ</t>
    </rPh>
    <phoneticPr fontId="94"/>
  </si>
  <si>
    <t>第３号基本金引当特定資産取崩収入</t>
  </si>
  <si>
    <t>収益事業収入</t>
  </si>
  <si>
    <t>その他の活動資金収入計</t>
  </si>
  <si>
    <t>その他の引当特定資産への繰入支出</t>
    <rPh sb="2" eb="3">
      <t>タ</t>
    </rPh>
    <phoneticPr fontId="94"/>
  </si>
  <si>
    <t>その他の支出</t>
    <rPh sb="2" eb="3">
      <t>タ</t>
    </rPh>
    <rPh sb="4" eb="6">
      <t>シシュツ</t>
    </rPh>
    <rPh sb="5" eb="6">
      <t>シュウシ</t>
    </rPh>
    <phoneticPr fontId="94"/>
  </si>
  <si>
    <t>その他の活動資金支出計</t>
  </si>
  <si>
    <t>差引</t>
    <rPh sb="0" eb="2">
      <t>サシヒキ</t>
    </rPh>
    <phoneticPr fontId="94"/>
  </si>
  <si>
    <t>その他の活動資金収支差額</t>
  </si>
  <si>
    <t>翌年度繰越支払資金</t>
  </si>
  <si>
    <t>小 計</t>
    <phoneticPr fontId="94"/>
  </si>
  <si>
    <t>３　人件費支出内訳表</t>
    <phoneticPr fontId="94"/>
  </si>
  <si>
    <t>基本保育料</t>
    <rPh sb="0" eb="2">
      <t>キホン</t>
    </rPh>
    <rPh sb="2" eb="5">
      <t>ホイクリョウ</t>
    </rPh>
    <phoneticPr fontId="94"/>
  </si>
  <si>
    <t>特定保育料</t>
    <rPh sb="0" eb="2">
      <t>トクテイ</t>
    </rPh>
    <rPh sb="2" eb="5">
      <t>ホイクリョウ</t>
    </rPh>
    <phoneticPr fontId="94"/>
  </si>
  <si>
    <t>経常費等補助金</t>
    <rPh sb="0" eb="3">
      <t>ケイジョウヒ</t>
    </rPh>
    <rPh sb="3" eb="4">
      <t>トウ</t>
    </rPh>
    <phoneticPr fontId="94"/>
  </si>
  <si>
    <t>施設型給付費</t>
    <rPh sb="0" eb="3">
      <t>シセツガタ</t>
    </rPh>
    <rPh sb="3" eb="5">
      <t>キュウフ</t>
    </rPh>
    <rPh sb="5" eb="6">
      <t>ヒ</t>
    </rPh>
    <phoneticPr fontId="94"/>
  </si>
  <si>
    <t>付随事業収入</t>
    <rPh sb="0" eb="2">
      <t>フズイ</t>
    </rPh>
    <phoneticPr fontId="94"/>
  </si>
  <si>
    <t>教育活動収入計</t>
    <rPh sb="0" eb="2">
      <t>キョウイク</t>
    </rPh>
    <rPh sb="2" eb="4">
      <t>カツドウ</t>
    </rPh>
    <rPh sb="4" eb="6">
      <t>シュウニュウ</t>
    </rPh>
    <phoneticPr fontId="94"/>
  </si>
  <si>
    <t>徴収不能引当金繰入額</t>
    <rPh sb="0" eb="2">
      <t>チョウシュウ</t>
    </rPh>
    <rPh sb="2" eb="4">
      <t>フノウ</t>
    </rPh>
    <rPh sb="4" eb="6">
      <t>ヒキアテ</t>
    </rPh>
    <rPh sb="6" eb="7">
      <t>キン</t>
    </rPh>
    <rPh sb="7" eb="9">
      <t>クリイレ</t>
    </rPh>
    <rPh sb="9" eb="10">
      <t>ガク</t>
    </rPh>
    <phoneticPr fontId="94"/>
  </si>
  <si>
    <t>徴収不能額</t>
    <rPh sb="0" eb="2">
      <t>チョウシュウ</t>
    </rPh>
    <rPh sb="2" eb="4">
      <t>フノウ</t>
    </rPh>
    <rPh sb="4" eb="5">
      <t>ガク</t>
    </rPh>
    <phoneticPr fontId="94"/>
  </si>
  <si>
    <t>教育活動収支差額</t>
    <rPh sb="0" eb="2">
      <t>キョウイク</t>
    </rPh>
    <rPh sb="2" eb="4">
      <t>カツドウ</t>
    </rPh>
    <rPh sb="4" eb="6">
      <t>シュウシ</t>
    </rPh>
    <rPh sb="6" eb="8">
      <t>サガク</t>
    </rPh>
    <phoneticPr fontId="94"/>
  </si>
  <si>
    <t>◆教育活動収支</t>
    <rPh sb="1" eb="3">
      <t>キョウイク</t>
    </rPh>
    <rPh sb="3" eb="5">
      <t>カツドウ</t>
    </rPh>
    <rPh sb="5" eb="7">
      <t>シュウシ</t>
    </rPh>
    <phoneticPr fontId="94"/>
  </si>
  <si>
    <t>◆教育活動外収支</t>
    <rPh sb="1" eb="3">
      <t>キョウイク</t>
    </rPh>
    <rPh sb="3" eb="5">
      <t>カツドウ</t>
    </rPh>
    <rPh sb="5" eb="6">
      <t>ガイ</t>
    </rPh>
    <rPh sb="6" eb="8">
      <t>シュウシ</t>
    </rPh>
    <phoneticPr fontId="94"/>
  </si>
  <si>
    <t>受取利息・配当金</t>
  </si>
  <si>
    <t>その他の受取利息・配当金</t>
  </si>
  <si>
    <t>その他の教育活動外収入</t>
  </si>
  <si>
    <t>教育活動外収入計</t>
  </si>
  <si>
    <t>その他の教育活動外支出</t>
  </si>
  <si>
    <t>教育活動外収支差額</t>
    <rPh sb="0" eb="2">
      <t>キョウイク</t>
    </rPh>
    <rPh sb="2" eb="4">
      <t>カツドウ</t>
    </rPh>
    <rPh sb="4" eb="5">
      <t>ガイ</t>
    </rPh>
    <rPh sb="5" eb="7">
      <t>シュウシ</t>
    </rPh>
    <rPh sb="7" eb="9">
      <t>サガク</t>
    </rPh>
    <phoneticPr fontId="94"/>
  </si>
  <si>
    <t>教育活動外支出計</t>
    <rPh sb="0" eb="2">
      <t>キョウイク</t>
    </rPh>
    <rPh sb="2" eb="4">
      <t>カツドウ</t>
    </rPh>
    <rPh sb="4" eb="5">
      <t>ガイ</t>
    </rPh>
    <rPh sb="5" eb="7">
      <t>シシュツ</t>
    </rPh>
    <rPh sb="7" eb="8">
      <t>ケイ</t>
    </rPh>
    <phoneticPr fontId="94"/>
  </si>
  <si>
    <t>◆特別収支</t>
    <rPh sb="1" eb="3">
      <t>トクベツ</t>
    </rPh>
    <rPh sb="3" eb="5">
      <t>シュウシ</t>
    </rPh>
    <phoneticPr fontId="94"/>
  </si>
  <si>
    <t>その他の特別収入</t>
  </si>
  <si>
    <t>施設設備寄付金</t>
  </si>
  <si>
    <t>現物寄付</t>
  </si>
  <si>
    <t>過年度修正額</t>
  </si>
  <si>
    <t>特別収入計</t>
  </si>
  <si>
    <t>その他の特別支出</t>
  </si>
  <si>
    <t>災害損失</t>
  </si>
  <si>
    <t>特別支出計</t>
  </si>
  <si>
    <t>特別収支差額</t>
    <phoneticPr fontId="94"/>
  </si>
  <si>
    <t>基本金組入前当年度収支差額</t>
  </si>
  <si>
    <t>当年度収支差額</t>
  </si>
  <si>
    <t>前年度繰越収支差額</t>
  </si>
  <si>
    <t>翌年度繰越収支差額</t>
  </si>
  <si>
    <t>基本金取崩額</t>
  </si>
  <si>
    <t>（参考）</t>
    <rPh sb="1" eb="3">
      <t>サンコウ</t>
    </rPh>
    <phoneticPr fontId="94"/>
  </si>
  <si>
    <t>事業活動収入計</t>
  </si>
  <si>
    <t>事業活動支出計</t>
  </si>
  <si>
    <t>管理用機器備品</t>
    <rPh sb="0" eb="3">
      <t>カンリヨウ</t>
    </rPh>
    <rPh sb="3" eb="5">
      <t>キキ</t>
    </rPh>
    <rPh sb="5" eb="7">
      <t>ビヒン</t>
    </rPh>
    <phoneticPr fontId="94"/>
  </si>
  <si>
    <t>特定資産</t>
    <rPh sb="0" eb="2">
      <t>トクテイ</t>
    </rPh>
    <rPh sb="2" eb="4">
      <t>シサン</t>
    </rPh>
    <phoneticPr fontId="94"/>
  </si>
  <si>
    <t>第２号基本金引当特定資産</t>
    <rPh sb="8" eb="10">
      <t>トクテイ</t>
    </rPh>
    <phoneticPr fontId="94"/>
  </si>
  <si>
    <t>その他の引当特定資産</t>
    <rPh sb="2" eb="3">
      <t>タ</t>
    </rPh>
    <rPh sb="6" eb="8">
      <t>トクテイ</t>
    </rPh>
    <phoneticPr fontId="94"/>
  </si>
  <si>
    <t>ソフトウェア</t>
    <phoneticPr fontId="94"/>
  </si>
  <si>
    <t>退職給与引当金</t>
    <phoneticPr fontId="94"/>
  </si>
  <si>
    <t>長期未払金</t>
    <rPh sb="0" eb="2">
      <t>チョウキ</t>
    </rPh>
    <rPh sb="2" eb="3">
      <t>ミ</t>
    </rPh>
    <rPh sb="3" eb="4">
      <t>バライ</t>
    </rPh>
    <rPh sb="4" eb="5">
      <t>キン</t>
    </rPh>
    <phoneticPr fontId="94"/>
  </si>
  <si>
    <t>1年以内償還予定学校債</t>
    <rPh sb="1" eb="2">
      <t>ネン</t>
    </rPh>
    <rPh sb="2" eb="4">
      <t>イナイ</t>
    </rPh>
    <rPh sb="4" eb="6">
      <t>ショウカン</t>
    </rPh>
    <rPh sb="6" eb="8">
      <t>ヨテイ</t>
    </rPh>
    <rPh sb="8" eb="10">
      <t>ガッコウ</t>
    </rPh>
    <rPh sb="10" eb="11">
      <t>サイ</t>
    </rPh>
    <phoneticPr fontId="94"/>
  </si>
  <si>
    <t>預り金</t>
    <phoneticPr fontId="94"/>
  </si>
  <si>
    <t>その他</t>
    <phoneticPr fontId="94"/>
  </si>
  <si>
    <t>基本金</t>
    <phoneticPr fontId="94"/>
  </si>
  <si>
    <t>繰越収支差額</t>
    <rPh sb="0" eb="2">
      <t>クリコシ</t>
    </rPh>
    <rPh sb="2" eb="4">
      <t>シュウシ</t>
    </rPh>
    <rPh sb="4" eb="6">
      <t>サガク</t>
    </rPh>
    <phoneticPr fontId="94"/>
  </si>
  <si>
    <t>翌年度繰越収支差額</t>
    <rPh sb="5" eb="7">
      <t>シュウシ</t>
    </rPh>
    <rPh sb="7" eb="8">
      <t>サ</t>
    </rPh>
    <phoneticPr fontId="94"/>
  </si>
  <si>
    <t>純資産の部合計</t>
    <rPh sb="0" eb="3">
      <t>ジュンシサン</t>
    </rPh>
    <rPh sb="4" eb="5">
      <t>ブ</t>
    </rPh>
    <rPh sb="5" eb="7">
      <t>ゴウケイ</t>
    </rPh>
    <phoneticPr fontId="94"/>
  </si>
  <si>
    <t>幼保連携型</t>
    <rPh sb="0" eb="1">
      <t>ヨウ</t>
    </rPh>
    <rPh sb="1" eb="2">
      <t>ホ</t>
    </rPh>
    <rPh sb="2" eb="4">
      <t>レンケイ</t>
    </rPh>
    <rPh sb="4" eb="5">
      <t>ガタ</t>
    </rPh>
    <phoneticPr fontId="94"/>
  </si>
  <si>
    <t>認定こども園</t>
    <rPh sb="0" eb="2">
      <t>ニンテイ</t>
    </rPh>
    <rPh sb="5" eb="6">
      <t>エン</t>
    </rPh>
    <phoneticPr fontId="94"/>
  </si>
  <si>
    <t xml:space="preserve">  活動区分資金収支</t>
    <rPh sb="2" eb="4">
      <t>カツドウ</t>
    </rPh>
    <rPh sb="4" eb="6">
      <t>クブン</t>
    </rPh>
    <phoneticPr fontId="94"/>
  </si>
  <si>
    <t xml:space="preserve"> 3 人件費支出内訳表</t>
    <phoneticPr fontId="94"/>
  </si>
  <si>
    <t xml:space="preserve"> 6 貸借対照表</t>
    <phoneticPr fontId="94"/>
  </si>
  <si>
    <t xml:space="preserve"> 7 借入金明細表</t>
    <phoneticPr fontId="94"/>
  </si>
  <si>
    <t>翌年度繰越支払資金</t>
    <rPh sb="0" eb="3">
      <t>ヨクネンド</t>
    </rPh>
    <phoneticPr fontId="94"/>
  </si>
  <si>
    <t>教育活動支出計</t>
    <rPh sb="0" eb="2">
      <t>キョウイク</t>
    </rPh>
    <rPh sb="2" eb="4">
      <t>カツドウ</t>
    </rPh>
    <rPh sb="4" eb="6">
      <t>シシュツ</t>
    </rPh>
    <phoneticPr fontId="94"/>
  </si>
  <si>
    <t>基本金組入額合計（△）</t>
    <phoneticPr fontId="94"/>
  </si>
  <si>
    <t>負債の部合計</t>
    <phoneticPr fontId="94"/>
  </si>
  <si>
    <t>　　　４  　　事業活動収支計算書（園分）</t>
    <rPh sb="8" eb="10">
      <t>ジギョウ</t>
    </rPh>
    <rPh sb="10" eb="12">
      <t>カツドウ</t>
    </rPh>
    <rPh sb="12" eb="14">
      <t>シュウシ</t>
    </rPh>
    <rPh sb="14" eb="16">
      <t>ケイサン</t>
    </rPh>
    <phoneticPr fontId="94"/>
  </si>
  <si>
    <t>　　　５  　　事業活動収支計算書（法人合計分）</t>
    <rPh sb="8" eb="10">
      <t>ジギョウ</t>
    </rPh>
    <rPh sb="10" eb="12">
      <t>カツドウ</t>
    </rPh>
    <rPh sb="12" eb="14">
      <t>シュウシ</t>
    </rPh>
    <rPh sb="14" eb="16">
      <t>ケイサン</t>
    </rPh>
    <rPh sb="18" eb="20">
      <t>ホウジン</t>
    </rPh>
    <rPh sb="20" eb="22">
      <t>ゴウケイ</t>
    </rPh>
    <rPh sb="22" eb="23">
      <t>ブン</t>
    </rPh>
    <phoneticPr fontId="94"/>
  </si>
  <si>
    <t>施設整備等活動による資金収支</t>
    <rPh sb="0" eb="2">
      <t>シセツ</t>
    </rPh>
    <rPh sb="2" eb="5">
      <t>セイビナド</t>
    </rPh>
    <rPh sb="5" eb="7">
      <t>カツドウ</t>
    </rPh>
    <rPh sb="10" eb="12">
      <t>シキン</t>
    </rPh>
    <rPh sb="12" eb="14">
      <t>シュウシ</t>
    </rPh>
    <phoneticPr fontId="94"/>
  </si>
  <si>
    <t>科目</t>
    <phoneticPr fontId="94"/>
  </si>
  <si>
    <t>区分</t>
    <rPh sb="0" eb="2">
      <t>クブン</t>
    </rPh>
    <phoneticPr fontId="94"/>
  </si>
  <si>
    <t>教育活動による資金収支</t>
    <phoneticPr fontId="94"/>
  </si>
  <si>
    <t>その他の活動による資金収支</t>
    <rPh sb="2" eb="3">
      <t>タ</t>
    </rPh>
    <rPh sb="4" eb="6">
      <t>カツドウ</t>
    </rPh>
    <rPh sb="9" eb="11">
      <t>シキン</t>
    </rPh>
    <rPh sb="11" eb="13">
      <t>シュウシ</t>
    </rPh>
    <phoneticPr fontId="94"/>
  </si>
  <si>
    <t>教育活動資金収支差額</t>
    <phoneticPr fontId="94"/>
  </si>
  <si>
    <t>（１）</t>
    <phoneticPr fontId="94"/>
  </si>
  <si>
    <t>（２）</t>
    <phoneticPr fontId="94"/>
  </si>
  <si>
    <t>施設整備等活動資金収支差額</t>
    <phoneticPr fontId="94"/>
  </si>
  <si>
    <t>（３）</t>
    <phoneticPr fontId="94"/>
  </si>
  <si>
    <t>（４）</t>
    <phoneticPr fontId="94"/>
  </si>
  <si>
    <t>科　　目</t>
    <phoneticPr fontId="94"/>
  </si>
  <si>
    <t>職員人件費支出</t>
    <phoneticPr fontId="94"/>
  </si>
  <si>
    <t>（単位：円）</t>
    <phoneticPr fontId="94"/>
  </si>
  <si>
    <t xml:space="preserve"> 5 事業活動収支計算書（法人合計分）</t>
    <phoneticPr fontId="94"/>
  </si>
  <si>
    <t xml:space="preserve"> 4 事業活動収支計算書（園分）</t>
    <rPh sb="3" eb="5">
      <t>ジギョウ</t>
    </rPh>
    <rPh sb="5" eb="7">
      <t>カツドウ</t>
    </rPh>
    <phoneticPr fontId="94"/>
  </si>
  <si>
    <t>資  産　の　部</t>
    <phoneticPr fontId="94"/>
  </si>
  <si>
    <t>負 債 の 部</t>
    <phoneticPr fontId="94"/>
  </si>
  <si>
    <t>純 資 産 の 部</t>
    <rPh sb="0" eb="1">
      <t>ジュン</t>
    </rPh>
    <rPh sb="2" eb="3">
      <t>シ</t>
    </rPh>
    <rPh sb="4" eb="5">
      <t>サン</t>
    </rPh>
    <phoneticPr fontId="94"/>
  </si>
  <si>
    <t>小　計</t>
    <phoneticPr fontId="94"/>
  </si>
  <si>
    <t>〔収入の部合計〕</t>
    <phoneticPr fontId="94"/>
  </si>
  <si>
    <t xml:space="preserve">    </t>
    <phoneticPr fontId="94"/>
  </si>
  <si>
    <t>幼稚園番号</t>
    <phoneticPr fontId="94"/>
  </si>
  <si>
    <t>人件費支出</t>
    <phoneticPr fontId="94"/>
  </si>
  <si>
    <t>退職金財団収入</t>
    <rPh sb="0" eb="3">
      <t>タイショクキン</t>
    </rPh>
    <rPh sb="3" eb="5">
      <t>ザイダン</t>
    </rPh>
    <rPh sb="5" eb="7">
      <t>シュウニュウ</t>
    </rPh>
    <phoneticPr fontId="94"/>
  </si>
  <si>
    <t>施設設備利用料収入</t>
    <rPh sb="2" eb="4">
      <t>セツビ</t>
    </rPh>
    <rPh sb="4" eb="7">
      <t>リヨウリョウ</t>
    </rPh>
    <rPh sb="7" eb="9">
      <t>シュウニュウ</t>
    </rPh>
    <phoneticPr fontId="94"/>
  </si>
  <si>
    <t>その他雑収入</t>
    <rPh sb="2" eb="3">
      <t>タ</t>
    </rPh>
    <rPh sb="3" eb="6">
      <t>ザッシュウニュウ</t>
    </rPh>
    <phoneticPr fontId="94"/>
  </si>
  <si>
    <t xml:space="preserve"> </t>
    <phoneticPr fontId="94"/>
  </si>
  <si>
    <t>収　入　の　部
（科　　　　目）</t>
    <phoneticPr fontId="94"/>
  </si>
  <si>
    <r>
      <t xml:space="preserve">金額
</t>
    </r>
    <r>
      <rPr>
        <b/>
        <sz val="11"/>
        <color rgb="FF0000FF"/>
        <rFont val="ＭＳ ゴシック"/>
        <family val="3"/>
        <charset val="128"/>
      </rPr>
      <t>（単位：円）</t>
    </r>
    <phoneticPr fontId="94"/>
  </si>
  <si>
    <r>
      <t xml:space="preserve">金　　額
</t>
    </r>
    <r>
      <rPr>
        <b/>
        <sz val="10"/>
        <color rgb="FF0000FF"/>
        <rFont val="ＭＳ ゴシック"/>
        <family val="3"/>
        <charset val="128"/>
      </rPr>
      <t>（単位：円）</t>
    </r>
    <phoneticPr fontId="94"/>
  </si>
  <si>
    <t>支　出　の　部　
（科　　　　目）</t>
    <phoneticPr fontId="94"/>
  </si>
  <si>
    <t>４  事業活動収支計算書（園分）</t>
    <rPh sb="3" eb="5">
      <t>ジギョウ</t>
    </rPh>
    <rPh sb="5" eb="7">
      <t>カツドウ</t>
    </rPh>
    <phoneticPr fontId="94"/>
  </si>
  <si>
    <t>収 入 の 部
（科　目）</t>
    <phoneticPr fontId="94"/>
  </si>
  <si>
    <t>支 出 の 部
（科　目）</t>
    <phoneticPr fontId="94"/>
  </si>
  <si>
    <r>
      <t xml:space="preserve">金　　額
</t>
    </r>
    <r>
      <rPr>
        <b/>
        <sz val="10"/>
        <color rgb="FF0000FF"/>
        <rFont val="ＭＳ ゴシック"/>
        <family val="3"/>
        <charset val="128"/>
      </rPr>
      <t>（単位：円）</t>
    </r>
    <phoneticPr fontId="94"/>
  </si>
  <si>
    <t>５  事業活動収支計算書（法人合計分）</t>
    <phoneticPr fontId="94"/>
  </si>
  <si>
    <r>
      <t xml:space="preserve">金　　　額
 </t>
    </r>
    <r>
      <rPr>
        <b/>
        <sz val="10"/>
        <color rgb="FF0000FF"/>
        <rFont val="ＭＳ ゴシック"/>
        <family val="3"/>
        <charset val="128"/>
      </rPr>
      <t>（単位：円）</t>
    </r>
    <phoneticPr fontId="94"/>
  </si>
  <si>
    <t>６　　貸 借 対 照 表</t>
    <phoneticPr fontId="94"/>
  </si>
  <si>
    <t>　金額入力欄の黄色の部分については空白がないように</t>
    <phoneticPr fontId="94"/>
  </si>
  <si>
    <t>　「０」を入力しておいて下さい。</t>
    <phoneticPr fontId="94"/>
  </si>
  <si>
    <t>７　借入金明細表</t>
    <phoneticPr fontId="94"/>
  </si>
  <si>
    <t>幼稚園番号</t>
    <phoneticPr fontId="94"/>
  </si>
  <si>
    <t>法人番号</t>
    <phoneticPr fontId="94"/>
  </si>
  <si>
    <t xml:space="preserve">  施　　設　　名　（※）</t>
    <rPh sb="2" eb="3">
      <t>シ</t>
    </rPh>
    <rPh sb="5" eb="6">
      <t>セツ</t>
    </rPh>
    <rPh sb="8" eb="9">
      <t>メイ</t>
    </rPh>
    <phoneticPr fontId="94"/>
  </si>
  <si>
    <t>府経常費・教育研究費等補助金収入</t>
    <phoneticPr fontId="94"/>
  </si>
  <si>
    <t>※資金収入（支出）調整勘定欄の記載は、負の値を入力して下さい。   (例:　－123,000)</t>
    <rPh sb="6" eb="8">
      <t>シシュツ</t>
    </rPh>
    <phoneticPr fontId="94"/>
  </si>
  <si>
    <t>退職給与引当金繰入額</t>
    <phoneticPr fontId="94"/>
  </si>
  <si>
    <t>退職金</t>
    <phoneticPr fontId="94"/>
  </si>
  <si>
    <t>第３号基本金引当特定資産</t>
    <rPh sb="8" eb="10">
      <t>トクテイ</t>
    </rPh>
    <phoneticPr fontId="94"/>
  </si>
  <si>
    <t>返済期限１年以内の長期借入金</t>
    <phoneticPr fontId="94"/>
  </si>
  <si>
    <t>府経常費・教育研究費等補助金</t>
    <phoneticPr fontId="94"/>
  </si>
  <si>
    <t>徴収不能額等</t>
    <rPh sb="5" eb="6">
      <t>トウ</t>
    </rPh>
    <phoneticPr fontId="94"/>
  </si>
  <si>
    <t>府経常費・教育研究費等補助金</t>
    <phoneticPr fontId="94"/>
  </si>
  <si>
    <t>経常収支差額</t>
    <rPh sb="0" eb="1">
      <t>ケイジョウ</t>
    </rPh>
    <rPh sb="1" eb="3">
      <t>シュウシ</t>
    </rPh>
    <rPh sb="3" eb="5">
      <t>サガク</t>
    </rPh>
    <phoneticPr fontId="94"/>
  </si>
  <si>
    <t xml:space="preserve"> 施 設 名 </t>
    <rPh sb="1" eb="2">
      <t>シ</t>
    </rPh>
    <phoneticPr fontId="94"/>
  </si>
  <si>
    <t xml:space="preserve"> 施 設 名 </t>
    <rPh sb="1" eb="2">
      <t>シ</t>
    </rPh>
    <rPh sb="3" eb="4">
      <t>セツ</t>
    </rPh>
    <phoneticPr fontId="94"/>
  </si>
  <si>
    <t xml:space="preserve">施 設 名 </t>
    <rPh sb="0" eb="1">
      <t>シ</t>
    </rPh>
    <rPh sb="2" eb="3">
      <t>セツ</t>
    </rPh>
    <phoneticPr fontId="94"/>
  </si>
  <si>
    <t>施設名</t>
    <rPh sb="0" eb="2">
      <t>シセツ</t>
    </rPh>
    <phoneticPr fontId="94"/>
  </si>
  <si>
    <t>施設設備売却収入</t>
    <rPh sb="2" eb="4">
      <t>セツビ</t>
    </rPh>
    <rPh sb="4" eb="6">
      <t>バイキャク</t>
    </rPh>
    <phoneticPr fontId="94"/>
  </si>
  <si>
    <t>　金額入力欄の黄色の部分については空白がないように「０」を入力しておいて下さい。</t>
    <phoneticPr fontId="94"/>
  </si>
  <si>
    <t>小計
（１）＋（２）</t>
    <phoneticPr fontId="94"/>
  </si>
  <si>
    <t>支払資金の増減額　　（３）＋（４）</t>
    <phoneticPr fontId="94"/>
  </si>
  <si>
    <t>事業活動支出計</t>
    <phoneticPr fontId="94"/>
  </si>
  <si>
    <t xml:space="preserve">(4)=(1)+(2)-(3) </t>
    <phoneticPr fontId="94"/>
  </si>
  <si>
    <t>負債及び純資産の部合計</t>
    <rPh sb="2" eb="3">
      <t>オヨ</t>
    </rPh>
    <rPh sb="4" eb="7">
      <t>ジュンシサン</t>
    </rPh>
    <phoneticPr fontId="94"/>
  </si>
  <si>
    <t>１　資金収支計算書</t>
    <phoneticPr fontId="94"/>
  </si>
  <si>
    <t>事業活動収支</t>
    <rPh sb="0" eb="6">
      <t>ジギョウカツドウシュウシ</t>
    </rPh>
    <phoneticPr fontId="94"/>
  </si>
  <si>
    <t>付随事業・収益事業収入</t>
    <phoneticPr fontId="94"/>
  </si>
  <si>
    <t>受取利息・配当金収入</t>
    <phoneticPr fontId="94"/>
  </si>
  <si>
    <t>付随事業+収益事業収入</t>
    <phoneticPr fontId="94"/>
  </si>
  <si>
    <t>事業活動収支計算書</t>
    <rPh sb="0" eb="4">
      <t>ジギョウカツドウ</t>
    </rPh>
    <phoneticPr fontId="94"/>
  </si>
  <si>
    <t>事業活動収支</t>
    <rPh sb="0" eb="6">
      <t>ジギョウカツドウシュウシ</t>
    </rPh>
    <phoneticPr fontId="94"/>
  </si>
  <si>
    <t>（法人合計分）</t>
    <rPh sb="5" eb="6">
      <t>ブン</t>
    </rPh>
    <phoneticPr fontId="94"/>
  </si>
  <si>
    <t>翌年度繰越収支差額</t>
    <phoneticPr fontId="94"/>
  </si>
  <si>
    <t>資産の部合計</t>
    <phoneticPr fontId="94"/>
  </si>
  <si>
    <t>負債及び純資産の部合計</t>
    <phoneticPr fontId="94"/>
  </si>
  <si>
    <t>翌年度繰越支払資金 合計</t>
    <rPh sb="0" eb="3">
      <t>ヨクネンド</t>
    </rPh>
    <phoneticPr fontId="94"/>
  </si>
  <si>
    <t>長期借入金期末残高小計</t>
    <phoneticPr fontId="94"/>
  </si>
  <si>
    <t>事業活動収支差額</t>
    <rPh sb="0" eb="6">
      <t>ジギョウカツドウシュウシ</t>
    </rPh>
    <rPh sb="6" eb="8">
      <t>サガク</t>
    </rPh>
    <phoneticPr fontId="36"/>
  </si>
  <si>
    <t>比率</t>
    <rPh sb="0" eb="2">
      <t>ヒリツ</t>
    </rPh>
    <phoneticPr fontId="36"/>
  </si>
  <si>
    <t>基本金組入前当年度収支差額÷事業活動収入</t>
    <rPh sb="0" eb="13">
      <t>キホンキンクミイレマエトウネンドシュウシサガク</t>
    </rPh>
    <rPh sb="14" eb="20">
      <t>ジギョウカツドウシュウニュウ</t>
    </rPh>
    <phoneticPr fontId="36"/>
  </si>
  <si>
    <t>基本金組入後</t>
    <rPh sb="0" eb="6">
      <t>キホンキンンクミイレゴ</t>
    </rPh>
    <phoneticPr fontId="94"/>
  </si>
  <si>
    <t>収支比率</t>
    <phoneticPr fontId="94"/>
  </si>
  <si>
    <t>事業活動支出÷（事業活動収入－基本金組入額）</t>
    <rPh sb="0" eb="2">
      <t>ジギョウ</t>
    </rPh>
    <rPh sb="2" eb="4">
      <t>カツドウ</t>
    </rPh>
    <rPh sb="4" eb="6">
      <t>シシュツ</t>
    </rPh>
    <rPh sb="8" eb="14">
      <t>ジギョウカツドウシュウニュウ</t>
    </rPh>
    <rPh sb="15" eb="21">
      <t>キホンキンクミイレガク</t>
    </rPh>
    <phoneticPr fontId="94"/>
  </si>
  <si>
    <t>経常収入</t>
    <rPh sb="0" eb="4">
      <t>ケイジョウシュウニュウ</t>
    </rPh>
    <phoneticPr fontId="94"/>
  </si>
  <si>
    <t>経常支出</t>
    <rPh sb="0" eb="4">
      <t>ケイジョウシシュツ</t>
    </rPh>
    <phoneticPr fontId="94"/>
  </si>
  <si>
    <t>経常収支差額</t>
    <rPh sb="0" eb="6">
      <t>ケイジョウシュウシサガク</t>
    </rPh>
    <phoneticPr fontId="94"/>
  </si>
  <si>
    <t>教育活動収入計+教育活動外収入計</t>
    <rPh sb="0" eb="6">
      <t>キョウイクカツドウシュウニュウ</t>
    </rPh>
    <rPh sb="6" eb="7">
      <t>ケイ</t>
    </rPh>
    <rPh sb="8" eb="16">
      <t>キョウイクカツドウガイシュウニュウケイ</t>
    </rPh>
    <phoneticPr fontId="94"/>
  </si>
  <si>
    <t>教育活動支出計+教育活動外支出計</t>
    <rPh sb="0" eb="2">
      <t>キョウイク</t>
    </rPh>
    <rPh sb="2" eb="4">
      <t>カツドウ</t>
    </rPh>
    <rPh sb="4" eb="6">
      <t>シシュツ</t>
    </rPh>
    <rPh sb="6" eb="7">
      <t>ケイ</t>
    </rPh>
    <rPh sb="8" eb="10">
      <t>キョウイク</t>
    </rPh>
    <rPh sb="10" eb="12">
      <t>カツドウ</t>
    </rPh>
    <rPh sb="12" eb="13">
      <t>ガイ</t>
    </rPh>
    <rPh sb="13" eb="15">
      <t>シシュツ</t>
    </rPh>
    <rPh sb="15" eb="16">
      <t>ケイ</t>
    </rPh>
    <phoneticPr fontId="94"/>
  </si>
  <si>
    <t>経常収入－経常支出</t>
    <rPh sb="0" eb="4">
      <t>ケイジョウシュウニュウ</t>
    </rPh>
    <rPh sb="5" eb="9">
      <t>ケイジョウシシュツ</t>
    </rPh>
    <phoneticPr fontId="94"/>
  </si>
  <si>
    <t>人件費÷経常収入</t>
    <rPh sb="4" eb="8">
      <t>ケイジョウシュウニュウ</t>
    </rPh>
    <phoneticPr fontId="94"/>
  </si>
  <si>
    <t>教研費÷経常収入</t>
    <phoneticPr fontId="94"/>
  </si>
  <si>
    <t>借入金等利息÷経常収入</t>
    <phoneticPr fontId="94"/>
  </si>
  <si>
    <t>学生生徒納付金÷経常収入</t>
    <phoneticPr fontId="94"/>
  </si>
  <si>
    <t>寄付金÷事業活動収入</t>
    <rPh sb="4" eb="10">
      <t>ジギョウカツドウシュウニュウ</t>
    </rPh>
    <phoneticPr fontId="94"/>
  </si>
  <si>
    <t>経常補助金比率</t>
    <rPh sb="0" eb="2">
      <t>ケイジョウ</t>
    </rPh>
    <phoneticPr fontId="94"/>
  </si>
  <si>
    <t>教育活動収支の寄付金÷経常収入</t>
    <rPh sb="0" eb="6">
      <t>キョウイクカツドウシュウシ</t>
    </rPh>
    <rPh sb="7" eb="10">
      <t>キフキン</t>
    </rPh>
    <phoneticPr fontId="94"/>
  </si>
  <si>
    <t>補助金÷事業活動収入</t>
    <rPh sb="4" eb="10">
      <t>ジギョウカツドウシュウニュウ</t>
    </rPh>
    <phoneticPr fontId="94"/>
  </si>
  <si>
    <t>教育活動収支の補助金÷経常収入</t>
    <rPh sb="0" eb="6">
      <t>キョウイクカツドウシュウシ</t>
    </rPh>
    <phoneticPr fontId="94"/>
  </si>
  <si>
    <t>純資産構成比率</t>
    <rPh sb="0" eb="3">
      <t>ジュンシサン</t>
    </rPh>
    <rPh sb="6" eb="7">
      <t>リツ</t>
    </rPh>
    <phoneticPr fontId="36"/>
  </si>
  <si>
    <t>純資産÷（負債＋純資産）　　</t>
    <rPh sb="0" eb="3">
      <t>ジュンシサン</t>
    </rPh>
    <rPh sb="5" eb="7">
      <t>フサイ</t>
    </rPh>
    <rPh sb="8" eb="11">
      <t>ジュンシサン</t>
    </rPh>
    <phoneticPr fontId="94"/>
  </si>
  <si>
    <t>繰越収支差額構成比率</t>
    <rPh sb="0" eb="2">
      <t>クリコシ</t>
    </rPh>
    <rPh sb="9" eb="10">
      <t>リツ</t>
    </rPh>
    <phoneticPr fontId="36"/>
  </si>
  <si>
    <t>繰越収支差額÷（負債＋純資産）</t>
    <rPh sb="0" eb="2">
      <t>クリコシ</t>
    </rPh>
    <rPh sb="8" eb="10">
      <t>フサイ</t>
    </rPh>
    <rPh sb="11" eb="14">
      <t>ジュンシサン</t>
    </rPh>
    <phoneticPr fontId="94"/>
  </si>
  <si>
    <t>固定資産÷純資産</t>
    <rPh sb="5" eb="8">
      <t>ジュンシサン</t>
    </rPh>
    <phoneticPr fontId="94"/>
  </si>
  <si>
    <t>固定資産÷(純資産＋固定負債)</t>
    <rPh sb="6" eb="9">
      <t>ジュンシサン</t>
    </rPh>
    <phoneticPr fontId="94"/>
  </si>
  <si>
    <t>固定負債÷（負債＋純資産）</t>
    <rPh sb="6" eb="8">
      <t>フサイ</t>
    </rPh>
    <rPh sb="9" eb="12">
      <t>ジュンシサン</t>
    </rPh>
    <phoneticPr fontId="94"/>
  </si>
  <si>
    <t>流動負債÷（負債＋純資産）</t>
    <rPh sb="6" eb="8">
      <t>フサイ</t>
    </rPh>
    <rPh sb="9" eb="12">
      <t>ジュンシサン</t>
    </rPh>
    <phoneticPr fontId="94"/>
  </si>
  <si>
    <t>総負債÷総資産</t>
    <rPh sb="0" eb="3">
      <t>ソウフサイ</t>
    </rPh>
    <phoneticPr fontId="94"/>
  </si>
  <si>
    <t>総負債÷純資産</t>
    <rPh sb="4" eb="7">
      <t>ジュンシサン</t>
    </rPh>
    <phoneticPr fontId="94"/>
  </si>
  <si>
    <r>
      <t>◆１００％以下</t>
    </r>
    <r>
      <rPr>
        <sz val="10"/>
        <rFont val="ＭＳ Ｐゴシック"/>
        <family val="3"/>
        <charset val="128"/>
      </rPr>
      <t>で低い方が良い。※１
◆数値は低い方が良い。</t>
    </r>
    <phoneticPr fontId="94"/>
  </si>
  <si>
    <r>
      <t>◆１００％を上回る</t>
    </r>
    <r>
      <rPr>
        <sz val="10"/>
        <rFont val="ＭＳ Ｐゴシック"/>
        <family val="3"/>
        <charset val="128"/>
      </rPr>
      <t>と債務超過となり注意。※２
◆数値は低い方が良い。</t>
    </r>
    <phoneticPr fontId="94"/>
  </si>
  <si>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36"/>
  </si>
  <si>
    <t>その他の受取利息・配当金収入</t>
    <phoneticPr fontId="94"/>
  </si>
  <si>
    <t>事業活動収支計算書(園分）・収入の部</t>
    <rPh sb="0" eb="4">
      <t>ジギョウカツドウ</t>
    </rPh>
    <rPh sb="10" eb="12">
      <t>エンブン</t>
    </rPh>
    <phoneticPr fontId="94"/>
  </si>
  <si>
    <t>事業活動収支計算書(園分）・支出の部</t>
    <rPh sb="0" eb="4">
      <t>ジギョウカツドウ</t>
    </rPh>
    <rPh sb="14" eb="16">
      <t>シシュツ</t>
    </rPh>
    <phoneticPr fontId="36"/>
  </si>
  <si>
    <t>徴収不能額等</t>
    <rPh sb="0" eb="2">
      <t>チョウシュウ</t>
    </rPh>
    <rPh sb="2" eb="4">
      <t>フノウ</t>
    </rPh>
    <rPh sb="4" eb="5">
      <t>ガク</t>
    </rPh>
    <rPh sb="5" eb="6">
      <t>ナド</t>
    </rPh>
    <phoneticPr fontId="36"/>
  </si>
  <si>
    <t>事業活動収支計算書(法人分）・支出の部</t>
    <rPh sb="0" eb="4">
      <t>ジギョウカツドウ</t>
    </rPh>
    <rPh sb="10" eb="12">
      <t>ホウジン</t>
    </rPh>
    <rPh sb="15" eb="17">
      <t>シシュツ</t>
    </rPh>
    <phoneticPr fontId="36"/>
  </si>
  <si>
    <t>貸借対照表・負債の部</t>
    <rPh sb="6" eb="8">
      <t>フサイ</t>
    </rPh>
    <rPh sb="9" eb="10">
      <t>ブ</t>
    </rPh>
    <phoneticPr fontId="36"/>
  </si>
  <si>
    <t>事業活動収支差額比率</t>
    <rPh sb="0" eb="8">
      <t>ジギョウカツドウシュウシサガク</t>
    </rPh>
    <rPh sb="8" eb="10">
      <t>ヒリツ</t>
    </rPh>
    <phoneticPr fontId="36"/>
  </si>
  <si>
    <t>基本金組入後収支比率</t>
    <rPh sb="0" eb="6">
      <t>キホンキンクミイレゴ</t>
    </rPh>
    <rPh sb="6" eb="8">
      <t>シュウシ</t>
    </rPh>
    <rPh sb="8" eb="10">
      <t>ヒリツ</t>
    </rPh>
    <phoneticPr fontId="36"/>
  </si>
  <si>
    <t>純資産構成比率</t>
    <rPh sb="0" eb="3">
      <t>ジュンシサン</t>
    </rPh>
    <rPh sb="3" eb="5">
      <t>コウセイ</t>
    </rPh>
    <rPh sb="5" eb="7">
      <t>ヒリツ</t>
    </rPh>
    <phoneticPr fontId="36"/>
  </si>
  <si>
    <t>事業活動収支差額比率</t>
    <rPh sb="0" eb="6">
      <t>ジギョウカツドウシュウシ</t>
    </rPh>
    <rPh sb="6" eb="8">
      <t>サガク</t>
    </rPh>
    <rPh sb="8" eb="10">
      <t>ヒリツ</t>
    </rPh>
    <phoneticPr fontId="36"/>
  </si>
  <si>
    <t>その他の受取利息・配当金収入</t>
    <rPh sb="2" eb="3">
      <t>タ</t>
    </rPh>
    <rPh sb="4" eb="6">
      <t>ウケトリ</t>
    </rPh>
    <rPh sb="6" eb="8">
      <t>リソク</t>
    </rPh>
    <rPh sb="9" eb="12">
      <t>ハイトウキン</t>
    </rPh>
    <rPh sb="12" eb="14">
      <t>シュウニュウ</t>
    </rPh>
    <phoneticPr fontId="36"/>
  </si>
  <si>
    <t>（事／収）</t>
    <phoneticPr fontId="36"/>
  </si>
  <si>
    <t>（事／収）</t>
    <phoneticPr fontId="36"/>
  </si>
  <si>
    <t>当年度収支差額</t>
    <rPh sb="0" eb="1">
      <t>トウ</t>
    </rPh>
    <rPh sb="1" eb="3">
      <t>ネンド</t>
    </rPh>
    <rPh sb="3" eb="5">
      <t>シュウシ</t>
    </rPh>
    <rPh sb="5" eb="7">
      <t>サガク</t>
    </rPh>
    <phoneticPr fontId="36"/>
  </si>
  <si>
    <t>繰越収支差額</t>
    <phoneticPr fontId="36"/>
  </si>
  <si>
    <t>　事業活動(各幼稚園)</t>
    <rPh sb="1" eb="5">
      <t>ジギョウカツドウ</t>
    </rPh>
    <phoneticPr fontId="94"/>
  </si>
  <si>
    <t>　事業活動(法人)</t>
    <rPh sb="1" eb="5">
      <t>ジギョウカツドウ</t>
    </rPh>
    <phoneticPr fontId="94"/>
  </si>
  <si>
    <t>借入金利息支出</t>
    <rPh sb="0" eb="2">
      <t>カリイレ</t>
    </rPh>
    <rPh sb="2" eb="3">
      <t>キン</t>
    </rPh>
    <rPh sb="3" eb="5">
      <t>リソク</t>
    </rPh>
    <rPh sb="5" eb="7">
      <t>シシュツ</t>
    </rPh>
    <phoneticPr fontId="36"/>
  </si>
  <si>
    <t>現物寄付</t>
    <rPh sb="0" eb="2">
      <t>ゲンブツ</t>
    </rPh>
    <rPh sb="2" eb="4">
      <t>キフ</t>
    </rPh>
    <phoneticPr fontId="36"/>
  </si>
  <si>
    <t>現物寄付</t>
    <phoneticPr fontId="94"/>
  </si>
  <si>
    <t>大阪府教育庁私学課</t>
    <rPh sb="3" eb="6">
      <t>キョウイクチョウ</t>
    </rPh>
    <rPh sb="6" eb="8">
      <t>シガク</t>
    </rPh>
    <rPh sb="8" eb="9">
      <t>カ</t>
    </rPh>
    <phoneticPr fontId="36"/>
  </si>
  <si>
    <t>　ｂ．資金収支計算書</t>
    <phoneticPr fontId="94"/>
  </si>
  <si>
    <t xml:space="preserve"> ｃ.活動区分資金収支計算書</t>
    <rPh sb="3" eb="5">
      <t>カツドウ</t>
    </rPh>
    <rPh sb="5" eb="7">
      <t>クブン</t>
    </rPh>
    <rPh sb="7" eb="9">
      <t>シキン</t>
    </rPh>
    <rPh sb="9" eb="11">
      <t>シュウシ</t>
    </rPh>
    <rPh sb="11" eb="13">
      <t>ケイサン</t>
    </rPh>
    <rPh sb="13" eb="14">
      <t>ショ</t>
    </rPh>
    <phoneticPr fontId="94"/>
  </si>
  <si>
    <t>ア　入力は、全て「円単位」で行ってください。</t>
    <rPh sb="2" eb="4">
      <t>ニュウリョク</t>
    </rPh>
    <phoneticPr fontId="94"/>
  </si>
  <si>
    <r>
      <t xml:space="preserve"> </t>
    </r>
    <r>
      <rPr>
        <sz val="11"/>
        <rFont val="ＭＳ 明朝"/>
        <family val="1"/>
        <charset val="128"/>
      </rPr>
      <t xml:space="preserve">   </t>
    </r>
    <r>
      <rPr>
        <sz val="11"/>
        <rFont val="ＭＳ 明朝"/>
        <family val="1"/>
        <charset val="128"/>
      </rPr>
      <t>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phoneticPr fontId="94"/>
  </si>
  <si>
    <t xml:space="preserve">    なお、黄色の部分については該当金額がない場合は、必ず「０(ｾﾞﾛ)」を入力してください。</t>
    <phoneticPr fontId="94"/>
  </si>
  <si>
    <t>　ｄ．人件費支出内訳表</t>
    <phoneticPr fontId="94"/>
  </si>
  <si>
    <t>　e．事業活動収支計算書（園分）</t>
    <phoneticPr fontId="94"/>
  </si>
  <si>
    <t>　f．事業活動収支計算書（法人合計分）</t>
    <phoneticPr fontId="94"/>
  </si>
  <si>
    <t>イ　「翌年度繰越消費収入（支出）超過額」で、支出超過している場合は、負の値で入力してくだ</t>
    <phoneticPr fontId="94"/>
  </si>
  <si>
    <t>　ｈ．借入金明細表</t>
    <phoneticPr fontId="94"/>
  </si>
  <si>
    <t>　ａ．表紙</t>
    <phoneticPr fontId="94"/>
  </si>
  <si>
    <t>　ｇ．貸借対照表</t>
    <phoneticPr fontId="94"/>
  </si>
  <si>
    <t>　ｉ．チェックシート（計算書類の補足資料）</t>
    <phoneticPr fontId="94"/>
  </si>
  <si>
    <t>　資金収支、事業活動（各幼稚園）、貸借対照表を入力後、記入願います。</t>
    <rPh sb="6" eb="8">
      <t>ジギョウ</t>
    </rPh>
    <rPh sb="8" eb="10">
      <t>カツドウ</t>
    </rPh>
    <rPh sb="25" eb="26">
      <t>ゴ</t>
    </rPh>
    <rPh sb="27" eb="29">
      <t>キニュウ</t>
    </rPh>
    <rPh sb="29" eb="30">
      <t>ネガ</t>
    </rPh>
    <phoneticPr fontId="36"/>
  </si>
  <si>
    <t>提出対象シート</t>
    <rPh sb="0" eb="2">
      <t>テイシュツ</t>
    </rPh>
    <rPh sb="2" eb="4">
      <t>タイショウ</t>
    </rPh>
    <phoneticPr fontId="94"/>
  </si>
  <si>
    <t>入力対象シート</t>
    <rPh sb="0" eb="2">
      <t>ニュウリョク</t>
    </rPh>
    <rPh sb="2" eb="4">
      <t>タイショウ</t>
    </rPh>
    <phoneticPr fontId="94"/>
  </si>
  <si>
    <t>提出先　　　〒５４０－８５７０　大阪市中央区大手前３－１－４３　大阪府庁新別館南館１０階</t>
    <rPh sb="19" eb="22">
      <t>チュウオウク</t>
    </rPh>
    <rPh sb="22" eb="25">
      <t>オオテマエ</t>
    </rPh>
    <rPh sb="32" eb="34">
      <t>オオサカ</t>
    </rPh>
    <rPh sb="34" eb="36">
      <t>フチョウ</t>
    </rPh>
    <rPh sb="36" eb="37">
      <t>シン</t>
    </rPh>
    <rPh sb="37" eb="39">
      <t>ベッカン</t>
    </rPh>
    <rPh sb="39" eb="40">
      <t>ミナミ</t>
    </rPh>
    <rPh sb="40" eb="41">
      <t>カン</t>
    </rPh>
    <rPh sb="43" eb="44">
      <t>カイ</t>
    </rPh>
    <phoneticPr fontId="36"/>
  </si>
  <si>
    <t>　　　　　　　　　　FAX  ０６－６２１０－９２７６</t>
    <phoneticPr fontId="94"/>
  </si>
  <si>
    <t>無</t>
    <rPh sb="0" eb="1">
      <t>ナ</t>
    </rPh>
    <phoneticPr fontId="94"/>
  </si>
  <si>
    <t>全国平均値については参考値としてご活用ください。</t>
    <phoneticPr fontId="94"/>
  </si>
  <si>
    <t>-</t>
    <phoneticPr fontId="94"/>
  </si>
  <si>
    <t>※</t>
    <phoneticPr fontId="94"/>
  </si>
  <si>
    <r>
      <t xml:space="preserve"> 2 活動区分資金収支計算書
　</t>
    </r>
    <r>
      <rPr>
        <sz val="10"/>
        <rFont val="ＭＳ 明朝"/>
        <family val="1"/>
        <charset val="128"/>
      </rPr>
      <t>※文部科学大臣管轄法人のみ</t>
    </r>
    <r>
      <rPr>
        <sz val="11"/>
        <rFont val="ＭＳ 明朝"/>
        <family val="1"/>
        <charset val="128"/>
      </rPr>
      <t>　</t>
    </r>
    <rPh sb="3" eb="5">
      <t>カツドウ</t>
    </rPh>
    <rPh sb="5" eb="7">
      <t>クブン</t>
    </rPh>
    <rPh sb="17" eb="19">
      <t>モンブ</t>
    </rPh>
    <rPh sb="19" eb="21">
      <t>カガク</t>
    </rPh>
    <rPh sb="21" eb="23">
      <t>ダイジン</t>
    </rPh>
    <rPh sb="23" eb="25">
      <t>カンカツ</t>
    </rPh>
    <rPh sb="25" eb="27">
      <t>ホウジン</t>
    </rPh>
    <phoneticPr fontId="94"/>
  </si>
  <si>
    <r>
      <t>※４事業活動収支計算書（園分）・５事業活動収支計算書（法人合計分）の両方を必ず作成してください。</t>
    </r>
    <r>
      <rPr>
        <u/>
        <sz val="11"/>
        <rFont val="HGP創英角ｺﾞｼｯｸUB"/>
        <family val="3"/>
        <charset val="128"/>
      </rPr>
      <t>未就園児クラスを実施していない場合や保育所を設置していない場合は、園分と法人合計分は同額となります。</t>
    </r>
    <r>
      <rPr>
        <sz val="11"/>
        <color indexed="18"/>
        <rFont val="HGP創英角ｺﾞｼｯｸUB"/>
        <family val="3"/>
        <charset val="128"/>
      </rPr>
      <t xml:space="preserve">
</t>
    </r>
    <r>
      <rPr>
        <sz val="12"/>
        <color indexed="18"/>
        <rFont val="HGP創英角ｺﾞｼｯｸUB"/>
        <family val="3"/>
        <charset val="128"/>
      </rPr>
      <t xml:space="preserve">
</t>
    </r>
    <r>
      <rPr>
        <b/>
        <sz val="12"/>
        <color rgb="FFFF0000"/>
        <rFont val="HGP創英角ｺﾞｼｯｸUB"/>
        <family val="3"/>
        <charset val="128"/>
      </rPr>
      <t>【「未就園児クラス」を設置している場合の会計処理】　★重要！必ず確認ください！</t>
    </r>
    <r>
      <rPr>
        <sz val="11"/>
        <color indexed="18"/>
        <rFont val="ＭＳ Ｐゴシック"/>
        <family val="3"/>
        <charset val="128"/>
        <scheme val="minor"/>
      </rPr>
      <t xml:space="preserve">
</t>
    </r>
    <r>
      <rPr>
        <sz val="11"/>
        <color theme="1"/>
        <rFont val="ＭＳ Ｐゴシック"/>
        <family val="3"/>
        <charset val="128"/>
        <scheme val="minor"/>
      </rPr>
      <t xml:space="preserve"> ・「未就園児クラス」に係る収入・支出は、平成２１年３月３日付け私第２１０２号通知（参考１）に基づき、幼稚園会計と混同しないよう区分を明確にし、適正な会計処理を行ってください。</t>
    </r>
    <r>
      <rPr>
        <sz val="11"/>
        <color indexed="18"/>
        <rFont val="ＭＳ Ｐゴシック"/>
        <family val="3"/>
        <charset val="128"/>
        <scheme val="minor"/>
      </rPr>
      <t xml:space="preserve">
</t>
    </r>
    <r>
      <rPr>
        <sz val="11"/>
        <color theme="1"/>
        <rFont val="ＭＳ Ｐゴシック"/>
        <family val="3"/>
        <charset val="128"/>
        <scheme val="minor"/>
      </rPr>
      <t xml:space="preserve"> ・府提出フォームの</t>
    </r>
    <r>
      <rPr>
        <u/>
        <sz val="11"/>
        <color rgb="FFFF0000"/>
        <rFont val="HGP創英角ｺﾞｼｯｸUB"/>
        <family val="3"/>
        <charset val="128"/>
      </rPr>
      <t>「資金収支計算書」「活動区分資金収支計算書」「人件費支出内訳表」「事業活動収支計算書（園分）」には、「未就園児クラス」に係る収入・支出の数値（データ）は入力しない</t>
    </r>
    <r>
      <rPr>
        <sz val="11"/>
        <color theme="1"/>
        <rFont val="ＭＳ Ｐゴシック"/>
        <family val="3"/>
        <charset val="128"/>
        <scheme val="minor"/>
      </rPr>
      <t>でください。</t>
    </r>
    <r>
      <rPr>
        <sz val="6"/>
        <color indexed="18"/>
        <rFont val="ＭＳ Ｐゴシック"/>
        <family val="3"/>
        <charset val="128"/>
        <scheme val="minor"/>
      </rPr>
      <t xml:space="preserve">
</t>
    </r>
    <r>
      <rPr>
        <sz val="11"/>
        <color theme="1"/>
        <rFont val="ＭＳ Ｐゴシック"/>
        <family val="3"/>
        <charset val="128"/>
        <scheme val="minor"/>
      </rPr>
      <t xml:space="preserve">
</t>
    </r>
    <r>
      <rPr>
        <sz val="11"/>
        <color theme="1"/>
        <rFont val="HGP創英角ｺﾞｼｯｸUB"/>
        <family val="3"/>
        <charset val="128"/>
      </rPr>
      <t xml:space="preserve"> 府提出フォーム入力例：</t>
    </r>
    <r>
      <rPr>
        <sz val="11"/>
        <color rgb="FFFF0000"/>
        <rFont val="HGP創英角ｺﾞｼｯｸUB"/>
        <family val="3"/>
        <charset val="128"/>
      </rPr>
      <t>「未就園児クラス」に係る収入・支出がある場合</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「資金収支計算書」</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「活動区分資金収支計算書」</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「人件費支出内訳表」</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「事業活動収支計算書（園分）」</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「事業活動収支計算書（法人合計分）」</t>
    </r>
    <r>
      <rPr>
        <sz val="11"/>
        <color theme="1"/>
        <rFont val="ＭＳ Ｐゴシック"/>
        <family val="3"/>
        <charset val="128"/>
        <scheme val="minor"/>
      </rPr>
      <t>⇒「未就園児クラス」に係る収入・支出を</t>
    </r>
    <r>
      <rPr>
        <b/>
        <sz val="11"/>
        <color rgb="FFFF0000"/>
        <rFont val="HGP創英角ｺﾞｼｯｸUB"/>
        <family val="3"/>
        <charset val="128"/>
      </rPr>
      <t>入力する</t>
    </r>
    <r>
      <rPr>
        <sz val="11"/>
        <color indexed="18"/>
        <rFont val="ＭＳ Ｐゴシック"/>
        <family val="3"/>
        <charset val="128"/>
        <scheme val="minor"/>
      </rPr>
      <t>。</t>
    </r>
    <rPh sb="12" eb="13">
      <t>エン</t>
    </rPh>
    <rPh sb="13" eb="14">
      <t>ブン</t>
    </rPh>
    <rPh sb="27" eb="29">
      <t>ホウジン</t>
    </rPh>
    <rPh sb="29" eb="31">
      <t>ゴウケイ</t>
    </rPh>
    <rPh sb="31" eb="32">
      <t>ブン</t>
    </rPh>
    <rPh sb="34" eb="36">
      <t>リョウホウ</t>
    </rPh>
    <rPh sb="37" eb="38">
      <t>カナラ</t>
    </rPh>
    <rPh sb="39" eb="41">
      <t>サクセイ</t>
    </rPh>
    <rPh sb="48" eb="49">
      <t>ミ</t>
    </rPh>
    <rPh sb="127" eb="129">
      <t>ジュウヨウ</t>
    </rPh>
    <rPh sb="130" eb="131">
      <t>カナラ</t>
    </rPh>
    <rPh sb="132" eb="134">
      <t>カクニン</t>
    </rPh>
    <rPh sb="182" eb="184">
      <t>サンコウ</t>
    </rPh>
    <rPh sb="249" eb="251">
      <t>カツドウ</t>
    </rPh>
    <rPh sb="251" eb="253">
      <t>クブン</t>
    </rPh>
    <rPh sb="253" eb="255">
      <t>シキン</t>
    </rPh>
    <rPh sb="255" eb="257">
      <t>シュウシ</t>
    </rPh>
    <rPh sb="257" eb="259">
      <t>ケイサン</t>
    </rPh>
    <rPh sb="259" eb="260">
      <t>ショ</t>
    </rPh>
    <rPh sb="404" eb="406">
      <t>カツドウ</t>
    </rPh>
    <rPh sb="406" eb="408">
      <t>クブン</t>
    </rPh>
    <rPh sb="408" eb="410">
      <t>シキン</t>
    </rPh>
    <rPh sb="410" eb="412">
      <t>シュウシ</t>
    </rPh>
    <rPh sb="412" eb="414">
      <t>ケイサン</t>
    </rPh>
    <rPh sb="414" eb="415">
      <t>ショ</t>
    </rPh>
    <rPh sb="446" eb="449">
      <t>ジンケンヒ</t>
    </rPh>
    <rPh sb="449" eb="451">
      <t>シシュツ</t>
    </rPh>
    <rPh sb="451" eb="453">
      <t>ウチワケ</t>
    </rPh>
    <rPh sb="453" eb="454">
      <t>ヒョウ</t>
    </rPh>
    <rPh sb="469" eb="471">
      <t>シュウニュウ</t>
    </rPh>
    <rPh sb="472" eb="474">
      <t>シシュツ</t>
    </rPh>
    <phoneticPr fontId="36"/>
  </si>
  <si>
    <t>監事の職務執行状況</t>
    <rPh sb="0" eb="2">
      <t>カンジ</t>
    </rPh>
    <rPh sb="3" eb="5">
      <t>ショクム</t>
    </rPh>
    <rPh sb="5" eb="7">
      <t>シッコウ</t>
    </rPh>
    <rPh sb="7" eb="9">
      <t>ジョウキョウ</t>
    </rPh>
    <phoneticPr fontId="75"/>
  </si>
  <si>
    <t>学校法人</t>
    <phoneticPr fontId="36"/>
  </si>
  <si>
    <t>車両支出</t>
    <rPh sb="0" eb="2">
      <t>シャリョウ</t>
    </rPh>
    <rPh sb="2" eb="4">
      <t>シシュツ</t>
    </rPh>
    <phoneticPr fontId="94"/>
  </si>
  <si>
    <t>　　　３　  　人件費支出内訳表</t>
    <phoneticPr fontId="94"/>
  </si>
  <si>
    <t>　　　６　  　貸借対照表</t>
    <phoneticPr fontId="94"/>
  </si>
  <si>
    <t>　　　７　  　借入金明細表</t>
    <phoneticPr fontId="94"/>
  </si>
  <si>
    <t>[TEL]</t>
    <phoneticPr fontId="94"/>
  </si>
  <si>
    <t>　　大阪府教育庁私学課</t>
    <rPh sb="5" eb="8">
      <t>キョウイクチョウ</t>
    </rPh>
    <rPh sb="8" eb="9">
      <t>ワタシ</t>
    </rPh>
    <rPh sb="10" eb="11">
      <t>カ</t>
    </rPh>
    <phoneticPr fontId="36"/>
  </si>
  <si>
    <t>慈光ながそね学園</t>
  </si>
  <si>
    <t>蓮光学園</t>
  </si>
  <si>
    <t>誠優学園</t>
  </si>
  <si>
    <t>安威</t>
  </si>
  <si>
    <t>鳳</t>
  </si>
  <si>
    <t>日本基督教団茨木教会附属めぐみ</t>
  </si>
  <si>
    <t>はつしば学園</t>
  </si>
  <si>
    <t>あべの翔学高等学校附属朝陽</t>
  </si>
  <si>
    <t>　　　２　    活動区分資金収支計算書</t>
    <phoneticPr fontId="94"/>
  </si>
  <si>
    <t>府預かり保育補助金収入</t>
    <phoneticPr fontId="94"/>
  </si>
  <si>
    <t>府キンダーカウンセラー補助金収入</t>
    <rPh sb="0" eb="1">
      <t>フ</t>
    </rPh>
    <rPh sb="11" eb="14">
      <t>ホジョキン</t>
    </rPh>
    <rPh sb="14" eb="16">
      <t>シュウニュウ</t>
    </rPh>
    <phoneticPr fontId="94"/>
  </si>
  <si>
    <t>府預かり保育補助金収入</t>
    <phoneticPr fontId="36"/>
  </si>
  <si>
    <t>府キンダーカウンセラー補助金収入</t>
    <phoneticPr fontId="36"/>
  </si>
  <si>
    <t>その他の補助金（★）</t>
    <phoneticPr fontId="94"/>
  </si>
  <si>
    <t>★その他補助金：内訳をチェックシートに記入してください</t>
    <phoneticPr fontId="36"/>
  </si>
  <si>
    <t>府預かり保育補助金収入</t>
    <phoneticPr fontId="94"/>
  </si>
  <si>
    <t>府キンダーカウンセラー補助金収入</t>
    <phoneticPr fontId="94"/>
  </si>
  <si>
    <t>・補助金に関する項目の内訳は、補助金名称と金額を記入願います。</t>
    <phoneticPr fontId="94"/>
  </si>
  <si>
    <t>内　　訳　【例：利息・配当金⇒○○預金、○○国債、○○地方債、○○社債、○○貸付金など】</t>
    <rPh sb="6" eb="7">
      <t>レイ</t>
    </rPh>
    <rPh sb="38" eb="40">
      <t>カシツケ</t>
    </rPh>
    <rPh sb="40" eb="41">
      <t>キン</t>
    </rPh>
    <phoneticPr fontId="36"/>
  </si>
  <si>
    <t>内　　訳　【例：○○市健康診断補助金　△△△円】</t>
    <rPh sb="6" eb="7">
      <t>レイ</t>
    </rPh>
    <rPh sb="10" eb="11">
      <t>シ</t>
    </rPh>
    <rPh sb="11" eb="13">
      <t>ケンコウ</t>
    </rPh>
    <rPh sb="13" eb="15">
      <t>シンダン</t>
    </rPh>
    <rPh sb="15" eb="18">
      <t>ホジョキン</t>
    </rPh>
    <rPh sb="22" eb="23">
      <t>エン</t>
    </rPh>
    <phoneticPr fontId="36"/>
  </si>
  <si>
    <t>その他の補助金</t>
    <rPh sb="2" eb="3">
      <t>タ</t>
    </rPh>
    <rPh sb="4" eb="7">
      <t>ホジョキン</t>
    </rPh>
    <phoneticPr fontId="94"/>
  </si>
  <si>
    <t>補助金名：</t>
    <rPh sb="0" eb="3">
      <t>ホジョキン</t>
    </rPh>
    <rPh sb="3" eb="4">
      <t>メイ</t>
    </rPh>
    <phoneticPr fontId="94"/>
  </si>
  <si>
    <t>金額：</t>
    <rPh sb="0" eb="2">
      <t>キンガク</t>
    </rPh>
    <phoneticPr fontId="94"/>
  </si>
  <si>
    <t>②</t>
    <phoneticPr fontId="94"/>
  </si>
  <si>
    <t>③</t>
    <phoneticPr fontId="94"/>
  </si>
  <si>
    <t>④</t>
    <phoneticPr fontId="94"/>
  </si>
  <si>
    <t>⑤</t>
    <phoneticPr fontId="94"/>
  </si>
  <si>
    <t>⑥</t>
    <phoneticPr fontId="94"/>
  </si>
  <si>
    <t>（注記）金額にかかわらず、全ての補助金名と金額を記入してください。補助金名称については、正式名称を記入してください。</t>
    <rPh sb="1" eb="3">
      <t>チュウキ</t>
    </rPh>
    <rPh sb="4" eb="6">
      <t>キンガク</t>
    </rPh>
    <rPh sb="13" eb="14">
      <t>スベ</t>
    </rPh>
    <rPh sb="16" eb="19">
      <t>ホジョキン</t>
    </rPh>
    <rPh sb="19" eb="20">
      <t>メイ</t>
    </rPh>
    <rPh sb="21" eb="23">
      <t>キンガク</t>
    </rPh>
    <rPh sb="24" eb="26">
      <t>キニュウ</t>
    </rPh>
    <phoneticPr fontId="36"/>
  </si>
  <si>
    <t>経常費等補助金</t>
    <rPh sb="0" eb="2">
      <t>ケイジョウ</t>
    </rPh>
    <rPh sb="2" eb="3">
      <t>ヒ</t>
    </rPh>
    <rPh sb="3" eb="4">
      <t>トウ</t>
    </rPh>
    <rPh sb="4" eb="7">
      <t>ホジョキン</t>
    </rPh>
    <phoneticPr fontId="36"/>
  </si>
  <si>
    <t>内　　訳　【例：私立幼稚園施設整備補助金、○○市△△整備補助金】</t>
    <rPh sb="6" eb="7">
      <t>レイ</t>
    </rPh>
    <rPh sb="8" eb="10">
      <t>シリツ</t>
    </rPh>
    <rPh sb="10" eb="13">
      <t>ヨウチエン</t>
    </rPh>
    <rPh sb="13" eb="15">
      <t>シセツ</t>
    </rPh>
    <rPh sb="15" eb="17">
      <t>セイビ</t>
    </rPh>
    <rPh sb="17" eb="20">
      <t>ホジョキン</t>
    </rPh>
    <rPh sb="23" eb="24">
      <t>シ</t>
    </rPh>
    <rPh sb="26" eb="28">
      <t>セイビ</t>
    </rPh>
    <rPh sb="28" eb="31">
      <t>ホジョキン</t>
    </rPh>
    <phoneticPr fontId="36"/>
  </si>
  <si>
    <t>その他の特別収入</t>
    <rPh sb="2" eb="3">
      <t>タ</t>
    </rPh>
    <rPh sb="4" eb="6">
      <t>トクベツ</t>
    </rPh>
    <rPh sb="6" eb="8">
      <t>シュウニュウ</t>
    </rPh>
    <phoneticPr fontId="36"/>
  </si>
  <si>
    <t>（                        ）</t>
    <phoneticPr fontId="94"/>
  </si>
  <si>
    <t>（                         ）</t>
    <phoneticPr fontId="94"/>
  </si>
  <si>
    <t>府預かり保育補助金</t>
    <rPh sb="0" eb="1">
      <t>アズ</t>
    </rPh>
    <rPh sb="3" eb="8">
      <t>ホイクホジョキン</t>
    </rPh>
    <phoneticPr fontId="94"/>
  </si>
  <si>
    <t>府預かり保育補助金</t>
    <rPh sb="2" eb="7">
      <t>ホイクホジョキン</t>
    </rPh>
    <phoneticPr fontId="94"/>
  </si>
  <si>
    <t>府キンダー補助金</t>
    <phoneticPr fontId="94"/>
  </si>
  <si>
    <t>府施設整備費等補助金収入</t>
    <phoneticPr fontId="94"/>
  </si>
  <si>
    <t>施設設備補助金</t>
    <phoneticPr fontId="94"/>
  </si>
  <si>
    <t>施設設備補助金</t>
    <phoneticPr fontId="94"/>
  </si>
  <si>
    <t>施設設備補助金 ★２</t>
    <phoneticPr fontId="36"/>
  </si>
  <si>
    <t>★２施設整備補助金：内訳をチェックシートに記入してください</t>
    <phoneticPr fontId="36"/>
  </si>
  <si>
    <t>施設等利用給付費収入</t>
    <rPh sb="0" eb="2">
      <t>シセツ</t>
    </rPh>
    <rPh sb="2" eb="3">
      <t>ナド</t>
    </rPh>
    <rPh sb="3" eb="5">
      <t>リヨウ</t>
    </rPh>
    <rPh sb="5" eb="8">
      <t>キュウフヒ</t>
    </rPh>
    <rPh sb="8" eb="10">
      <t>シュウニュウ</t>
    </rPh>
    <phoneticPr fontId="94"/>
  </si>
  <si>
    <t>府教育支援体制整備事業補助金収入</t>
    <rPh sb="0" eb="1">
      <t>フ</t>
    </rPh>
    <rPh sb="1" eb="3">
      <t>キョウイク</t>
    </rPh>
    <rPh sb="3" eb="5">
      <t>シエン</t>
    </rPh>
    <rPh sb="5" eb="9">
      <t>タイセイセイビ</t>
    </rPh>
    <rPh sb="9" eb="14">
      <t>ジギョウホジョキン</t>
    </rPh>
    <rPh sb="14" eb="16">
      <t>シュウニュウ</t>
    </rPh>
    <phoneticPr fontId="94"/>
  </si>
  <si>
    <t>府教育支援体制整備事業補助金</t>
    <rPh sb="0" eb="1">
      <t>フ</t>
    </rPh>
    <rPh sb="1" eb="3">
      <t>キョウイク</t>
    </rPh>
    <rPh sb="3" eb="5">
      <t>シエン</t>
    </rPh>
    <rPh sb="5" eb="9">
      <t>タイセイセイビ</t>
    </rPh>
    <rPh sb="9" eb="14">
      <t>ジギョウホジョキン</t>
    </rPh>
    <phoneticPr fontId="36"/>
  </si>
  <si>
    <t>府教育支援体制整備事業補助金</t>
    <rPh sb="0" eb="14">
      <t>フキョウ</t>
    </rPh>
    <phoneticPr fontId="94"/>
  </si>
  <si>
    <t>府教育支援体制整備事業補助金</t>
    <rPh sb="0" eb="14">
      <t>フキョウイ</t>
    </rPh>
    <phoneticPr fontId="94"/>
  </si>
  <si>
    <t>府教育支援体制整備事業補助金</t>
    <rPh sb="0" eb="14">
      <t>フ</t>
    </rPh>
    <phoneticPr fontId="94"/>
  </si>
  <si>
    <t>施設等利用給付費</t>
    <rPh sb="0" eb="2">
      <t>シセツ</t>
    </rPh>
    <rPh sb="2" eb="3">
      <t>ナド</t>
    </rPh>
    <rPh sb="3" eb="5">
      <t>リヨウ</t>
    </rPh>
    <rPh sb="5" eb="7">
      <t>キュウフ</t>
    </rPh>
    <rPh sb="7" eb="8">
      <t>ヒ</t>
    </rPh>
    <phoneticPr fontId="94"/>
  </si>
  <si>
    <t>施設等利用給付費</t>
    <rPh sb="0" eb="2">
      <t>シセツ</t>
    </rPh>
    <rPh sb="2" eb="3">
      <t>トウ</t>
    </rPh>
    <rPh sb="3" eb="5">
      <t>リヨウ</t>
    </rPh>
    <rPh sb="5" eb="7">
      <t>キュウフ</t>
    </rPh>
    <rPh sb="7" eb="8">
      <t>ヒ</t>
    </rPh>
    <phoneticPr fontId="94"/>
  </si>
  <si>
    <t>幼稚園振興グループ</t>
    <rPh sb="0" eb="3">
      <t>ヨウチエン</t>
    </rPh>
    <rPh sb="3" eb="5">
      <t>シンコウ</t>
    </rPh>
    <phoneticPr fontId="94"/>
  </si>
  <si>
    <r>
      <t xml:space="preserve"> </t>
    </r>
    <r>
      <rPr>
        <sz val="11"/>
        <rFont val="ＭＳ 明朝"/>
        <family val="1"/>
        <charset val="128"/>
      </rPr>
      <t xml:space="preserve"> </t>
    </r>
    <r>
      <rPr>
        <sz val="11"/>
        <rFont val="ＭＳ 明朝"/>
        <family val="1"/>
        <charset val="128"/>
      </rPr>
      <t xml:space="preserve">  数値や金額のセルには、入力データがない場合でも、「０(ｾﾞﾛ)」を入力してください。</t>
    </r>
    <phoneticPr fontId="94"/>
  </si>
  <si>
    <t>イ　ワークシートやセルに設定されている書式は変更しないで下さい。入力した文字数が多く、枠か</t>
    <phoneticPr fontId="94"/>
  </si>
  <si>
    <t>ウ　表紙シートで「施設名」をプルダウンメニューより選択して頂ければ、法人名は入力不要です。</t>
    <rPh sb="9" eb="11">
      <t>シセツ</t>
    </rPh>
    <rPh sb="25" eb="27">
      <t>センタク</t>
    </rPh>
    <rPh sb="29" eb="30">
      <t>イタダ</t>
    </rPh>
    <rPh sb="34" eb="36">
      <t>ホウジン</t>
    </rPh>
    <rPh sb="36" eb="37">
      <t>メイ</t>
    </rPh>
    <rPh sb="38" eb="40">
      <t>ニュウリョク</t>
    </rPh>
    <rPh sb="40" eb="42">
      <t>フヨウ</t>
    </rPh>
    <phoneticPr fontId="36"/>
  </si>
  <si>
    <t>ア　「施設名」をプルダウンメニューより入力してください。その他の項目は、全て自動で入力</t>
    <rPh sb="3" eb="5">
      <t>シセツ</t>
    </rPh>
    <rPh sb="5" eb="6">
      <t>メイ</t>
    </rPh>
    <rPh sb="6" eb="7">
      <t>ヨウミョウ</t>
    </rPh>
    <rPh sb="19" eb="21">
      <t>ニュウリョク</t>
    </rPh>
    <rPh sb="30" eb="31">
      <t>タ</t>
    </rPh>
    <rPh sb="32" eb="34">
      <t>コウモク</t>
    </rPh>
    <rPh sb="36" eb="37">
      <t>スベ</t>
    </rPh>
    <rPh sb="38" eb="40">
      <t>ジドウ</t>
    </rPh>
    <rPh sb="41" eb="43">
      <t>ニュウリョク</t>
    </rPh>
    <phoneticPr fontId="36"/>
  </si>
  <si>
    <t>　　されます。（施設名の入力欄にカーソルを置くと▼印が表示されます。▼印をマウスで左</t>
    <rPh sb="8" eb="10">
      <t>シセツ</t>
    </rPh>
    <rPh sb="10" eb="11">
      <t>メイ</t>
    </rPh>
    <rPh sb="11" eb="12">
      <t>ヨウミョウ</t>
    </rPh>
    <rPh sb="12" eb="14">
      <t>ニュウリョク</t>
    </rPh>
    <rPh sb="14" eb="15">
      <t>ラン</t>
    </rPh>
    <rPh sb="21" eb="22">
      <t>オ</t>
    </rPh>
    <rPh sb="25" eb="26">
      <t>シルシ</t>
    </rPh>
    <rPh sb="27" eb="29">
      <t>ヒョウジ</t>
    </rPh>
    <rPh sb="35" eb="36">
      <t>シルシ</t>
    </rPh>
    <rPh sb="41" eb="42">
      <t>ヒダリ</t>
    </rPh>
    <phoneticPr fontId="36"/>
  </si>
  <si>
    <t>　　クリックすると、施設名の一覧が表示されます。ここから該当の施設名を選択して下さい。</t>
    <rPh sb="10" eb="12">
      <t>シセツ</t>
    </rPh>
    <rPh sb="12" eb="13">
      <t>メイ</t>
    </rPh>
    <rPh sb="13" eb="14">
      <t>ヨウミョウ</t>
    </rPh>
    <rPh sb="14" eb="16">
      <t>イチラン</t>
    </rPh>
    <rPh sb="17" eb="19">
      <t>ヒョウジ</t>
    </rPh>
    <rPh sb="28" eb="30">
      <t>ガイトウ</t>
    </rPh>
    <rPh sb="31" eb="33">
      <t>シセツ</t>
    </rPh>
    <rPh sb="33" eb="34">
      <t>メイ</t>
    </rPh>
    <rPh sb="34" eb="35">
      <t>ヨウミョウ</t>
    </rPh>
    <rPh sb="35" eb="37">
      <t>センタク</t>
    </rPh>
    <rPh sb="39" eb="40">
      <t>クダ</t>
    </rPh>
    <phoneticPr fontId="36"/>
  </si>
  <si>
    <t>　　施設名は５０音順に並んでいます。）</t>
    <rPh sb="2" eb="4">
      <t>シセツ</t>
    </rPh>
    <rPh sb="4" eb="5">
      <t>メイ</t>
    </rPh>
    <rPh sb="5" eb="6">
      <t>ヨウミョウ</t>
    </rPh>
    <rPh sb="8" eb="9">
      <t>オン</t>
    </rPh>
    <rPh sb="9" eb="10">
      <t>ジュン</t>
    </rPh>
    <rPh sb="11" eb="12">
      <t>ナラ</t>
    </rPh>
    <phoneticPr fontId="36"/>
  </si>
  <si>
    <t>エ　代理受領した補足給付費の金額が「付随事業・収益事業収入」に計上されている場合は、</t>
    <rPh sb="2" eb="4">
      <t>ダイリ</t>
    </rPh>
    <rPh sb="4" eb="6">
      <t>ジュリョウ</t>
    </rPh>
    <rPh sb="8" eb="10">
      <t>ホソク</t>
    </rPh>
    <rPh sb="10" eb="12">
      <t>キュウフ</t>
    </rPh>
    <rPh sb="12" eb="13">
      <t>ヒ</t>
    </rPh>
    <rPh sb="14" eb="16">
      <t>キンガク</t>
    </rPh>
    <rPh sb="18" eb="20">
      <t>フズイ</t>
    </rPh>
    <rPh sb="20" eb="22">
      <t>ジギョウ</t>
    </rPh>
    <rPh sb="23" eb="25">
      <t>シュウエキ</t>
    </rPh>
    <rPh sb="25" eb="27">
      <t>ジギョウ</t>
    </rPh>
    <rPh sb="27" eb="29">
      <t>シュウニュウ</t>
    </rPh>
    <rPh sb="31" eb="33">
      <t>ケイジョウ</t>
    </rPh>
    <rPh sb="38" eb="40">
      <t>バアイ</t>
    </rPh>
    <phoneticPr fontId="94"/>
  </si>
  <si>
    <t>　　「その他の補助活動収入」に入力してください。</t>
    <rPh sb="5" eb="6">
      <t>ホカ</t>
    </rPh>
    <rPh sb="7" eb="9">
      <t>ホジョ</t>
    </rPh>
    <rPh sb="9" eb="11">
      <t>カツドウ</t>
    </rPh>
    <rPh sb="11" eb="13">
      <t>シュウニュウ</t>
    </rPh>
    <rPh sb="15" eb="17">
      <t>ニュウリョク</t>
    </rPh>
    <phoneticPr fontId="94"/>
  </si>
  <si>
    <t>オ　預かり保育事業にかかる施設等利用費を法定代理受領した場合は、当該施設等利用費の金額は</t>
    <rPh sb="2" eb="3">
      <t>アズ</t>
    </rPh>
    <rPh sb="5" eb="7">
      <t>ホイク</t>
    </rPh>
    <rPh sb="7" eb="9">
      <t>ジギョウ</t>
    </rPh>
    <rPh sb="13" eb="15">
      <t>シセツ</t>
    </rPh>
    <rPh sb="15" eb="16">
      <t>トウ</t>
    </rPh>
    <rPh sb="16" eb="18">
      <t>リヨウ</t>
    </rPh>
    <rPh sb="18" eb="19">
      <t>ヒ</t>
    </rPh>
    <rPh sb="20" eb="22">
      <t>ホウテイ</t>
    </rPh>
    <rPh sb="22" eb="24">
      <t>ダイリ</t>
    </rPh>
    <rPh sb="24" eb="26">
      <t>ジュリョウ</t>
    </rPh>
    <rPh sb="28" eb="30">
      <t>バアイ</t>
    </rPh>
    <rPh sb="32" eb="34">
      <t>トウガイ</t>
    </rPh>
    <rPh sb="34" eb="36">
      <t>シセツ</t>
    </rPh>
    <rPh sb="36" eb="37">
      <t>トウ</t>
    </rPh>
    <rPh sb="37" eb="39">
      <t>リヨウ</t>
    </rPh>
    <rPh sb="39" eb="40">
      <t>ヒ</t>
    </rPh>
    <rPh sb="41" eb="43">
      <t>キンガク</t>
    </rPh>
    <phoneticPr fontId="94"/>
  </si>
  <si>
    <t>　　「付随事業・収益事業収入」の「その他の収入」に入力してください。</t>
    <rPh sb="3" eb="7">
      <t>フズイジギョウ</t>
    </rPh>
    <rPh sb="8" eb="10">
      <t>シュウエキ</t>
    </rPh>
    <rPh sb="10" eb="12">
      <t>ジギョウ</t>
    </rPh>
    <rPh sb="12" eb="14">
      <t>シュウニュウ</t>
    </rPh>
    <rPh sb="19" eb="20">
      <t>ホカ</t>
    </rPh>
    <rPh sb="21" eb="23">
      <t>シュウニュウ</t>
    </rPh>
    <rPh sb="25" eb="27">
      <t>ニュウリョク</t>
    </rPh>
    <phoneticPr fontId="94"/>
  </si>
  <si>
    <t>カ　教育研究経費支出と管理経費支出とに区分することが困難な費用は、主たる使途に従っていずれ</t>
    <phoneticPr fontId="94"/>
  </si>
  <si>
    <t>キ　資金収入（支出）調整勘定欄は、必ず負の値を入力してください。（例：-123,456）</t>
    <phoneticPr fontId="94"/>
  </si>
  <si>
    <r>
      <t>ク　</t>
    </r>
    <r>
      <rPr>
        <u val="double"/>
        <sz val="11"/>
        <color indexed="12"/>
        <rFont val="ＭＳ 明朝"/>
        <family val="1"/>
        <charset val="128"/>
      </rPr>
      <t>幼稚園分のデータ</t>
    </r>
    <r>
      <rPr>
        <sz val="11"/>
        <color indexed="12"/>
        <rFont val="ＭＳ 明朝"/>
        <family val="1"/>
        <charset val="128"/>
      </rPr>
      <t>を入力してください。複数の幼稚園、他の学校等を設置する学校法人で、</t>
    </r>
    <phoneticPr fontId="94"/>
  </si>
  <si>
    <t>ケ　収入と支出の合計は、必ず一致させてください。</t>
    <phoneticPr fontId="94"/>
  </si>
  <si>
    <t>　　入力してください。</t>
    <rPh sb="2" eb="4">
      <t>ニュウリョク</t>
    </rPh>
    <phoneticPr fontId="94"/>
  </si>
  <si>
    <t>　　「付随事業収入」の「その他」に入力してください。</t>
    <rPh sb="3" eb="7">
      <t>フズイジギョウ</t>
    </rPh>
    <rPh sb="7" eb="9">
      <t>シュウニュウ</t>
    </rPh>
    <rPh sb="14" eb="15">
      <t>ホカ</t>
    </rPh>
    <rPh sb="17" eb="19">
      <t>ニュウリョク</t>
    </rPh>
    <phoneticPr fontId="94"/>
  </si>
  <si>
    <t>　　のではなく、２ページ目の特別収支の大科目「その他の特別収入」の小科目「施設設備補助金」に</t>
    <rPh sb="12" eb="13">
      <t>メ</t>
    </rPh>
    <rPh sb="14" eb="16">
      <t>トクベツ</t>
    </rPh>
    <rPh sb="16" eb="18">
      <t>シュウシ</t>
    </rPh>
    <rPh sb="19" eb="20">
      <t>ダイ</t>
    </rPh>
    <rPh sb="20" eb="22">
      <t>カモク</t>
    </rPh>
    <rPh sb="25" eb="26">
      <t>タ</t>
    </rPh>
    <rPh sb="27" eb="29">
      <t>トクベツ</t>
    </rPh>
    <rPh sb="29" eb="31">
      <t>シュウニュウ</t>
    </rPh>
    <rPh sb="33" eb="34">
      <t>ショウ</t>
    </rPh>
    <rPh sb="34" eb="36">
      <t>カモク</t>
    </rPh>
    <rPh sb="37" eb="39">
      <t>シセツ</t>
    </rPh>
    <rPh sb="39" eb="41">
      <t>セツビ</t>
    </rPh>
    <rPh sb="41" eb="44">
      <t>ホジョキン</t>
    </rPh>
    <phoneticPr fontId="94"/>
  </si>
  <si>
    <t>　　チェックシート２ページ目の上から２つ目の表に内訳を入力してください。</t>
    <rPh sb="13" eb="14">
      <t>メ</t>
    </rPh>
    <rPh sb="15" eb="16">
      <t>ウエ</t>
    </rPh>
    <rPh sb="20" eb="21">
      <t>メ</t>
    </rPh>
    <rPh sb="22" eb="23">
      <t>ヒョウ</t>
    </rPh>
    <rPh sb="24" eb="26">
      <t>ウチワケ</t>
    </rPh>
    <rPh sb="27" eb="29">
      <t>ニュウリョク</t>
    </rPh>
    <phoneticPr fontId="94"/>
  </si>
  <si>
    <t>　　チェックシート２ページ目の上から３つ目の表に内訳を入力してください。</t>
    <rPh sb="13" eb="14">
      <t>メ</t>
    </rPh>
    <rPh sb="15" eb="16">
      <t>ウエ</t>
    </rPh>
    <rPh sb="20" eb="21">
      <t>メ</t>
    </rPh>
    <rPh sb="22" eb="23">
      <t>ヒョウ</t>
    </rPh>
    <rPh sb="24" eb="26">
      <t>ウチワケ</t>
    </rPh>
    <rPh sb="27" eb="29">
      <t>ニュウリョク</t>
    </rPh>
    <phoneticPr fontId="94"/>
  </si>
  <si>
    <t>エ　代理受領した補足給付費の金額が「付随事業収入」に計上されている場合は、「その他」に</t>
    <rPh sb="2" eb="4">
      <t>ダイリ</t>
    </rPh>
    <rPh sb="4" eb="6">
      <t>ジュリョウ</t>
    </rPh>
    <rPh sb="8" eb="10">
      <t>ホソク</t>
    </rPh>
    <rPh sb="10" eb="12">
      <t>キュウフ</t>
    </rPh>
    <rPh sb="12" eb="13">
      <t>ヒ</t>
    </rPh>
    <rPh sb="14" eb="16">
      <t>キンガク</t>
    </rPh>
    <rPh sb="18" eb="20">
      <t>フズイ</t>
    </rPh>
    <rPh sb="20" eb="22">
      <t>ジギョウ</t>
    </rPh>
    <rPh sb="22" eb="24">
      <t>シュウニュウ</t>
    </rPh>
    <rPh sb="26" eb="28">
      <t>ケイジョウ</t>
    </rPh>
    <rPh sb="33" eb="35">
      <t>バアイ</t>
    </rPh>
    <rPh sb="40" eb="41">
      <t>タ</t>
    </rPh>
    <phoneticPr fontId="94"/>
  </si>
  <si>
    <t>カ　施設設備補助金は１ページ目の教育活動収支の大科目「経常費等補助金」の小科目に入力する</t>
    <rPh sb="2" eb="4">
      <t>シセツ</t>
    </rPh>
    <rPh sb="4" eb="6">
      <t>セツビ</t>
    </rPh>
    <rPh sb="6" eb="9">
      <t>ホジョキン</t>
    </rPh>
    <rPh sb="14" eb="15">
      <t>メ</t>
    </rPh>
    <rPh sb="16" eb="18">
      <t>キョウイク</t>
    </rPh>
    <rPh sb="18" eb="20">
      <t>カツドウ</t>
    </rPh>
    <rPh sb="20" eb="22">
      <t>シュウシ</t>
    </rPh>
    <rPh sb="23" eb="24">
      <t>ダイ</t>
    </rPh>
    <rPh sb="24" eb="26">
      <t>カモク</t>
    </rPh>
    <rPh sb="27" eb="30">
      <t>ケイジョウヒ</t>
    </rPh>
    <rPh sb="30" eb="31">
      <t>トウ</t>
    </rPh>
    <rPh sb="31" eb="34">
      <t>ホジョキン</t>
    </rPh>
    <rPh sb="36" eb="37">
      <t>ショウ</t>
    </rPh>
    <rPh sb="37" eb="39">
      <t>カモク</t>
    </rPh>
    <rPh sb="40" eb="42">
      <t>ニュウリョク</t>
    </rPh>
    <phoneticPr fontId="94"/>
  </si>
  <si>
    <t>キ　基本金組入額合計は、負の値で入力してください。（例：-123,456）</t>
    <phoneticPr fontId="94"/>
  </si>
  <si>
    <t>ク　所定福利費は、教員人件費、職員人件費、役員報酬の中に含めてください。</t>
    <phoneticPr fontId="94"/>
  </si>
  <si>
    <t>ケ　教育研究経費と管理経費とに区分することが困難な費用は、主たる使途に従っていずれかに含め</t>
    <phoneticPr fontId="94"/>
  </si>
  <si>
    <t>コ　徴収不能引当金繰入額は、徴収不能額欄に入力してください。</t>
    <phoneticPr fontId="94"/>
  </si>
  <si>
    <t>イ　a「表紙」～h「借入金明細表」までを入力すれば、チェックシートに金額が自動入力されますので、</t>
    <rPh sb="4" eb="6">
      <t>ヒョウシ</t>
    </rPh>
    <rPh sb="10" eb="12">
      <t>カリイレ</t>
    </rPh>
    <rPh sb="12" eb="13">
      <t>キン</t>
    </rPh>
    <rPh sb="13" eb="15">
      <t>メイサイ</t>
    </rPh>
    <rPh sb="15" eb="16">
      <t>ヒョウ</t>
    </rPh>
    <rPh sb="37" eb="39">
      <t>ジドウ</t>
    </rPh>
    <rPh sb="39" eb="41">
      <t>ニュウリョク</t>
    </rPh>
    <phoneticPr fontId="94"/>
  </si>
  <si>
    <t>　　内訳及び金額等について入力してください。</t>
    <phoneticPr fontId="94"/>
  </si>
  <si>
    <r>
      <t>　　確認の上、提出してください。</t>
    </r>
    <r>
      <rPr>
        <sz val="10"/>
        <rFont val="ＭＳ 明朝"/>
        <family val="1"/>
        <charset val="128"/>
      </rPr>
      <t>(複数の幼稚園を設置する法人や、用品のたな卸しや退職給与</t>
    </r>
    <rPh sb="40" eb="42">
      <t>タイショク</t>
    </rPh>
    <rPh sb="42" eb="44">
      <t>キュウヨ</t>
    </rPh>
    <phoneticPr fontId="36"/>
  </si>
  <si>
    <t>　　　　　　　　　　TEL  ０６－６２１０－９２７３</t>
    <phoneticPr fontId="94"/>
  </si>
  <si>
    <t>施設設備補助金</t>
    <rPh sb="0" eb="2">
      <t>シセツ</t>
    </rPh>
    <rPh sb="2" eb="4">
      <t>セツビ</t>
    </rPh>
    <rPh sb="4" eb="7">
      <t>ホジョキン</t>
    </rPh>
    <phoneticPr fontId="94"/>
  </si>
  <si>
    <t>イ　「授業料収入」は市町村軽減補助金、施設等利用給付を控除した後の金額を入力してください。</t>
    <rPh sb="19" eb="21">
      <t>シセツ</t>
    </rPh>
    <rPh sb="21" eb="22">
      <t>トウ</t>
    </rPh>
    <rPh sb="22" eb="24">
      <t>リヨウ</t>
    </rPh>
    <rPh sb="24" eb="26">
      <t>キュウフ</t>
    </rPh>
    <phoneticPr fontId="94"/>
  </si>
  <si>
    <t>イ　代理受領した補足給付費の金額が「付随事業収入」に計上されている場合は、「その他」に</t>
    <rPh sb="2" eb="4">
      <t>ダイリ</t>
    </rPh>
    <rPh sb="4" eb="6">
      <t>ジュリョウ</t>
    </rPh>
    <rPh sb="8" eb="10">
      <t>ホソク</t>
    </rPh>
    <rPh sb="10" eb="12">
      <t>キュウフ</t>
    </rPh>
    <rPh sb="12" eb="13">
      <t>ヒ</t>
    </rPh>
    <rPh sb="14" eb="16">
      <t>キンガク</t>
    </rPh>
    <rPh sb="18" eb="20">
      <t>フズイ</t>
    </rPh>
    <rPh sb="20" eb="22">
      <t>ジギョウ</t>
    </rPh>
    <rPh sb="22" eb="24">
      <t>シュウニュウ</t>
    </rPh>
    <rPh sb="26" eb="28">
      <t>ケイジョウ</t>
    </rPh>
    <rPh sb="33" eb="35">
      <t>バアイ</t>
    </rPh>
    <rPh sb="40" eb="41">
      <t>タ</t>
    </rPh>
    <phoneticPr fontId="94"/>
  </si>
  <si>
    <t>ウ　預かり保育事業にかかる施設等利用費を法定代理受領した場合は、当該施設等利用費の金額は</t>
    <rPh sb="2" eb="3">
      <t>アズ</t>
    </rPh>
    <rPh sb="5" eb="7">
      <t>ホイク</t>
    </rPh>
    <rPh sb="7" eb="9">
      <t>ジギョウ</t>
    </rPh>
    <rPh sb="13" eb="15">
      <t>シセツ</t>
    </rPh>
    <rPh sb="15" eb="16">
      <t>トウ</t>
    </rPh>
    <rPh sb="16" eb="18">
      <t>リヨウ</t>
    </rPh>
    <rPh sb="18" eb="19">
      <t>ヒ</t>
    </rPh>
    <rPh sb="20" eb="22">
      <t>ホウテイ</t>
    </rPh>
    <rPh sb="22" eb="24">
      <t>ダイリ</t>
    </rPh>
    <rPh sb="24" eb="26">
      <t>ジュリョウ</t>
    </rPh>
    <rPh sb="28" eb="30">
      <t>バアイ</t>
    </rPh>
    <rPh sb="32" eb="34">
      <t>トウガイ</t>
    </rPh>
    <rPh sb="34" eb="36">
      <t>シセツ</t>
    </rPh>
    <rPh sb="36" eb="37">
      <t>トウ</t>
    </rPh>
    <rPh sb="37" eb="39">
      <t>リヨウ</t>
    </rPh>
    <rPh sb="39" eb="40">
      <t>ヒ</t>
    </rPh>
    <rPh sb="41" eb="43">
      <t>キンガク</t>
    </rPh>
    <phoneticPr fontId="94"/>
  </si>
  <si>
    <t>エ　施設設備補助金は１ページ目の教育活動収支の大科目「経常費等補助金」の小科目に入力する</t>
    <rPh sb="2" eb="4">
      <t>シセツ</t>
    </rPh>
    <rPh sb="4" eb="6">
      <t>セツビ</t>
    </rPh>
    <rPh sb="6" eb="9">
      <t>ホジョキン</t>
    </rPh>
    <rPh sb="14" eb="15">
      <t>メ</t>
    </rPh>
    <rPh sb="16" eb="18">
      <t>キョウイク</t>
    </rPh>
    <rPh sb="18" eb="20">
      <t>カツドウ</t>
    </rPh>
    <rPh sb="20" eb="22">
      <t>シュウシ</t>
    </rPh>
    <rPh sb="23" eb="24">
      <t>ダイ</t>
    </rPh>
    <rPh sb="24" eb="26">
      <t>カモク</t>
    </rPh>
    <rPh sb="27" eb="30">
      <t>ケイジョウヒ</t>
    </rPh>
    <rPh sb="30" eb="31">
      <t>トウ</t>
    </rPh>
    <rPh sb="31" eb="34">
      <t>ホジョキン</t>
    </rPh>
    <rPh sb="36" eb="37">
      <t>ショウ</t>
    </rPh>
    <rPh sb="37" eb="39">
      <t>カモク</t>
    </rPh>
    <rPh sb="40" eb="42">
      <t>ニュウリョク</t>
    </rPh>
    <phoneticPr fontId="94"/>
  </si>
  <si>
    <t>オ　教育活動収支の大科目「経常費等補助金」の小科目「その他の補助金」に該当ある場合は、</t>
    <rPh sb="2" eb="4">
      <t>キョウイク</t>
    </rPh>
    <rPh sb="4" eb="6">
      <t>カツドウ</t>
    </rPh>
    <rPh sb="6" eb="8">
      <t>シュウシ</t>
    </rPh>
    <rPh sb="9" eb="10">
      <t>ダイ</t>
    </rPh>
    <rPh sb="10" eb="12">
      <t>カモク</t>
    </rPh>
    <rPh sb="13" eb="16">
      <t>ケイジョウヒ</t>
    </rPh>
    <rPh sb="16" eb="17">
      <t>トウ</t>
    </rPh>
    <rPh sb="17" eb="20">
      <t>ホジョキン</t>
    </rPh>
    <rPh sb="22" eb="23">
      <t>ショウ</t>
    </rPh>
    <rPh sb="23" eb="25">
      <t>カモク</t>
    </rPh>
    <rPh sb="28" eb="29">
      <t>タ</t>
    </rPh>
    <rPh sb="30" eb="33">
      <t>ホジョキン</t>
    </rPh>
    <rPh sb="35" eb="37">
      <t>ガイトウ</t>
    </rPh>
    <rPh sb="39" eb="41">
      <t>バアイ</t>
    </rPh>
    <phoneticPr fontId="94"/>
  </si>
  <si>
    <t>カ　特別収支の大科目「その他の特別収入」の小科目「施設設備補助金」に該当ある場合は、</t>
    <rPh sb="2" eb="4">
      <t>トクベツ</t>
    </rPh>
    <rPh sb="4" eb="6">
      <t>シュウシ</t>
    </rPh>
    <rPh sb="7" eb="8">
      <t>ダイ</t>
    </rPh>
    <rPh sb="8" eb="10">
      <t>カモク</t>
    </rPh>
    <rPh sb="13" eb="14">
      <t>タ</t>
    </rPh>
    <rPh sb="15" eb="17">
      <t>トクベツ</t>
    </rPh>
    <rPh sb="17" eb="19">
      <t>シュウニュウ</t>
    </rPh>
    <rPh sb="21" eb="22">
      <t>ショウ</t>
    </rPh>
    <rPh sb="22" eb="24">
      <t>カモク</t>
    </rPh>
    <rPh sb="25" eb="27">
      <t>シセツ</t>
    </rPh>
    <rPh sb="27" eb="29">
      <t>セツビ</t>
    </rPh>
    <rPh sb="29" eb="32">
      <t>ホジョキン</t>
    </rPh>
    <rPh sb="34" eb="36">
      <t>ガイトウ</t>
    </rPh>
    <rPh sb="38" eb="40">
      <t>バアイ</t>
    </rPh>
    <phoneticPr fontId="94"/>
  </si>
  <si>
    <t>イ　「授業料」は市町村軽減補助金、施設等利用給付を控除した後の金額を入力してください。</t>
    <rPh sb="17" eb="19">
      <t>シセツ</t>
    </rPh>
    <rPh sb="19" eb="20">
      <t>トウ</t>
    </rPh>
    <rPh sb="20" eb="22">
      <t>リヨウ</t>
    </rPh>
    <rPh sb="22" eb="24">
      <t>キュウフ</t>
    </rPh>
    <phoneticPr fontId="94"/>
  </si>
  <si>
    <t>認定こども園あいしゅう幼稚園</t>
  </si>
  <si>
    <t>幼稚園型認定こども園愛真幼稚園</t>
  </si>
  <si>
    <t>認定こども園あけぼの幼稚園</t>
  </si>
  <si>
    <t>認定こども園育和学園幼稚園</t>
  </si>
  <si>
    <t>幼保連携型認定こども園池田旭丘幼稚園・いけだあさひがおか乳児園</t>
  </si>
  <si>
    <t>認定こども園石切山手幼稚園</t>
  </si>
  <si>
    <t>認定こども園和泉チャイルド幼稚園</t>
  </si>
  <si>
    <t>認定こども園今川幼稚園</t>
  </si>
  <si>
    <t>幼保連携型認定こども園いまむらこどもえん</t>
  </si>
  <si>
    <t>認定こども園上代幼稚園</t>
  </si>
  <si>
    <t>認定こども園うみのほし幼稚園</t>
  </si>
  <si>
    <t>幼保連携型認定こども園追手門学院幼稚園</t>
  </si>
  <si>
    <t>幼保連携型認定こども園大阪国際大和田幼稚園</t>
  </si>
  <si>
    <t>認定こども園大美野幼稚園</t>
  </si>
  <si>
    <t>認定こども園勝山愛和幼稚園</t>
  </si>
  <si>
    <t>認定こども園勝山愛和香里ケ丘幼稚園</t>
  </si>
  <si>
    <t>認定こども園勝山愛和第三幼稚園</t>
  </si>
  <si>
    <t>認定こども園勝山愛和第二幼稚園</t>
  </si>
  <si>
    <t>認定こども園勝山愛和第四幼稚園</t>
  </si>
  <si>
    <t>認定こども園金塚幼稚園</t>
  </si>
  <si>
    <t>認定こども園木島幼稚園</t>
  </si>
  <si>
    <t>認定こども園教円幼稚園</t>
  </si>
  <si>
    <t>認定こども園恵徳幼稚園</t>
  </si>
  <si>
    <t>認定こども園鴻池学園第二幼稚園</t>
  </si>
  <si>
    <t>認定こども園光明台幼稚園</t>
  </si>
  <si>
    <t>認定こども園小松幼稚園</t>
  </si>
  <si>
    <t>認定こども園堺北幼稚園</t>
  </si>
  <si>
    <t>認定こども園早苗幼稚園</t>
  </si>
  <si>
    <t>認定こども園志紀学園幼稚園</t>
  </si>
  <si>
    <t>認定こども園秀英幼稚園</t>
  </si>
  <si>
    <t>幼保連携型認定こども園庄内こどもの杜幼稚園</t>
  </si>
  <si>
    <t>認定こども園昭和幼稚園</t>
  </si>
  <si>
    <t>認定こども園白百合幼稚園</t>
  </si>
  <si>
    <t>認定こども園新光明池幼稚園</t>
  </si>
  <si>
    <t>幼保連携型認定こども園進修幼稚園</t>
  </si>
  <si>
    <t>幼保連携型認定こども園神童幼稚園</t>
  </si>
  <si>
    <t>認定こども園新宝珠幼稚園</t>
  </si>
  <si>
    <t>認定こども園菅原天満幼稚園</t>
  </si>
  <si>
    <t>認定こども園住の江幼稚園</t>
  </si>
  <si>
    <t>認定こども園諏訪森幼稚園</t>
  </si>
  <si>
    <t>認定こども園青英学園幼稚園</t>
  </si>
  <si>
    <t>認定こども園聖光幼稚園</t>
  </si>
  <si>
    <t>認定こども園清高幼稚園</t>
  </si>
  <si>
    <t>認定こども園関目聖マリア幼稚園</t>
  </si>
  <si>
    <t>幼保連携型認定こども園せんこう幼稚園</t>
  </si>
  <si>
    <t>宣真認定こども園</t>
  </si>
  <si>
    <t>認定こども園せんりひじり幼稚園・ひじりにじいろ保育園</t>
  </si>
  <si>
    <t>認定こども園大東幼稚園</t>
  </si>
  <si>
    <t>認定こども園竹渕幼稚園</t>
  </si>
  <si>
    <t>幼保連携型認定こども園たちばな幼稚園</t>
  </si>
  <si>
    <t>学校法人常磐会学園認定こども園常磐会短期大学付属常磐会幼稚園</t>
  </si>
  <si>
    <t>幼保連携型認定こども園豊中愛光幼稚園</t>
  </si>
  <si>
    <t>ながいけ認定こども園</t>
  </si>
  <si>
    <t>認定こども園長野台幼稚園</t>
  </si>
  <si>
    <t>認定こども園奈良佐保短期大学附属河内長野幼稚園</t>
  </si>
  <si>
    <t>認定こども園西平野幼稚園</t>
  </si>
  <si>
    <t>認定こども園浜寺幼稚園</t>
  </si>
  <si>
    <t>幼保連携型認定こども園晴美台幼稚園</t>
  </si>
  <si>
    <t>幼稚園型認定こども園東平野幼稚園</t>
  </si>
  <si>
    <t>認定こども園東よさみ幼稚園</t>
  </si>
  <si>
    <t>幼保連携型認定こども園光の園幼稚園</t>
  </si>
  <si>
    <t>認定こども園ひじり幼稚園・ひじり保育園</t>
  </si>
  <si>
    <t>認定こども園ひじりひがし幼稚園</t>
  </si>
  <si>
    <t>認定こども園ひなぎく幼稚園</t>
  </si>
  <si>
    <t>学校法人成城学園認定こども園日吉幼稚園</t>
  </si>
  <si>
    <t>認定こども園深江幼稚園</t>
  </si>
  <si>
    <t>認定こども園ふじ幼稚園</t>
  </si>
  <si>
    <t>こども園ふじがお幼稚園</t>
  </si>
  <si>
    <t>認定こども園ぶっこう幼稚園</t>
  </si>
  <si>
    <t>認定こども園報徳幼稚園</t>
  </si>
  <si>
    <t>幼保連携型認定こども園ほうなん子ども園</t>
  </si>
  <si>
    <t>認定こども園牧落幼稚園</t>
  </si>
  <si>
    <t>認定こども園松葉幼稚園</t>
  </si>
  <si>
    <t>認定こども園万代幼稚園</t>
  </si>
  <si>
    <t>認定こども園みいけだい幼稚園</t>
  </si>
  <si>
    <t>認定こども園みさきようちえん</t>
  </si>
  <si>
    <t>認定こども園みどり幼稚園</t>
  </si>
  <si>
    <t>認定こども園みどり丘幼稚園</t>
  </si>
  <si>
    <t>幼保連携型認定こども園湊つばさ幼稚園</t>
  </si>
  <si>
    <t>幼保連携型認定こども園湊はなぞの幼稚園</t>
  </si>
  <si>
    <t>認定こども園御幸幼稚園・さくらんぼ保育園</t>
  </si>
  <si>
    <t>（※）　カーソルを｢施設名」の横に移動して下さい。（Ｄ３４のセルをクリック）▼が表示されますので、</t>
    <rPh sb="10" eb="12">
      <t>シセツ</t>
    </rPh>
    <rPh sb="12" eb="13">
      <t>メイ</t>
    </rPh>
    <rPh sb="15" eb="16">
      <t>ヨコ</t>
    </rPh>
    <rPh sb="17" eb="19">
      <t>イドウ</t>
    </rPh>
    <rPh sb="21" eb="22">
      <t>クダ</t>
    </rPh>
    <rPh sb="40" eb="42">
      <t>ヒョウジ</t>
    </rPh>
    <phoneticPr fontId="36"/>
  </si>
  <si>
    <t>　幼　　１ ：幼稚園１園を設置する学校法人が入力する場合</t>
    <phoneticPr fontId="94"/>
  </si>
  <si>
    <r>
      <t>　複　　　主：複数の幼稚園、他の種別の学校等（専門学校、保育所）を設置する学校法人が、</t>
    </r>
    <r>
      <rPr>
        <u/>
        <sz val="11"/>
        <rFont val="ＭＳ 明朝"/>
        <family val="1"/>
        <charset val="128"/>
      </rPr>
      <t>主たる園</t>
    </r>
    <phoneticPr fontId="94"/>
  </si>
  <si>
    <r>
      <t>　複　　　従：複数の幼稚園、他の種別の学校等（専門学校、保育所）を設置する学校法人が、</t>
    </r>
    <r>
      <rPr>
        <u/>
        <sz val="11"/>
        <rFont val="ＭＳ 明朝"/>
        <family val="1"/>
        <charset val="128"/>
      </rPr>
      <t>従たる園</t>
    </r>
    <phoneticPr fontId="94"/>
  </si>
  <si>
    <t>　高大  他県：高校、大学等を設置する学校法人または、他府県で幼稚園、他の種別の学校等を設置</t>
    <phoneticPr fontId="94"/>
  </si>
  <si>
    <t>　左記法人以外：宗教法人立、個人立の園が入力する場合</t>
    <rPh sb="1" eb="3">
      <t>サキ</t>
    </rPh>
    <phoneticPr fontId="36"/>
  </si>
  <si>
    <t>英明幼稚園　住之江</t>
  </si>
  <si>
    <t>英明幼稚園　住吉</t>
  </si>
  <si>
    <t>英明幼稚園　遠里小野</t>
  </si>
  <si>
    <t>小倉常稔</t>
  </si>
  <si>
    <t>桜井学園</t>
  </si>
  <si>
    <t>認定こども園たけしろ幼稚園</t>
  </si>
  <si>
    <t>認定こども園二葉幼稚園</t>
  </si>
  <si>
    <t>幼稚園型認定こども園とよなか文化幼稚園</t>
  </si>
  <si>
    <t>認定こども園彩都敬愛幼稚園</t>
  </si>
  <si>
    <t>認定こども園四條畷学園大学附属幼稚園</t>
  </si>
  <si>
    <t>認定こども園徳庵愛和幼稚園</t>
  </si>
  <si>
    <t>幼稚園型認定こども園太平寺幼稚園</t>
  </si>
  <si>
    <t>認定こども園和泉緑ヶ丘幼稚園</t>
  </si>
  <si>
    <t>山上啓治</t>
  </si>
  <si>
    <t>浜田久美子</t>
  </si>
  <si>
    <t>有本亮現</t>
  </si>
  <si>
    <t>荒木祐子</t>
  </si>
  <si>
    <t>岸田照幸</t>
  </si>
  <si>
    <t>昨年度より変更点</t>
    <rPh sb="0" eb="3">
      <t>サクネンド</t>
    </rPh>
    <rPh sb="5" eb="7">
      <t>ヘンコウ</t>
    </rPh>
    <rPh sb="7" eb="8">
      <t>テン</t>
    </rPh>
    <phoneticPr fontId="94"/>
  </si>
  <si>
    <t>（クリックするとページに移動できます）</t>
    <rPh sb="12" eb="14">
      <t>イドウ</t>
    </rPh>
    <phoneticPr fontId="36"/>
  </si>
  <si>
    <t>・欄が不足する場合、このシートを複製し、不足部分について記入してください。</t>
    <rPh sb="1" eb="2">
      <t>ラン</t>
    </rPh>
    <rPh sb="3" eb="5">
      <t>フソク</t>
    </rPh>
    <rPh sb="7" eb="9">
      <t>バアイ</t>
    </rPh>
    <rPh sb="16" eb="18">
      <t>フクセイ</t>
    </rPh>
    <rPh sb="20" eb="24">
      <t>フソクブブン</t>
    </rPh>
    <rPh sb="28" eb="30">
      <t>キニュウ</t>
    </rPh>
    <phoneticPr fontId="94"/>
  </si>
  <si>
    <t>ゆめの樹こども園さかい</t>
  </si>
  <si>
    <t>幼保連携型すこやか認定こども園</t>
  </si>
  <si>
    <t>めぐみ白鳥こども園</t>
  </si>
  <si>
    <t>認定こども園　正雀ひかり園</t>
  </si>
  <si>
    <t>OCC</t>
  </si>
  <si>
    <t>Hope International Academy</t>
  </si>
  <si>
    <t>村川学園</t>
  </si>
  <si>
    <t>旭学園</t>
    <phoneticPr fontId="94"/>
  </si>
  <si>
    <t xml:space="preserve">              　　 　 大阪府教育庁私学課　幼稚園振興グループ担当：人見</t>
    <rPh sb="19" eb="22">
      <t>オオサカフ</t>
    </rPh>
    <rPh sb="22" eb="25">
      <t>キョウイクチョウ</t>
    </rPh>
    <rPh sb="25" eb="27">
      <t>シガク</t>
    </rPh>
    <rPh sb="27" eb="28">
      <t>カ</t>
    </rPh>
    <rPh sb="29" eb="32">
      <t>ヨウチエン</t>
    </rPh>
    <rPh sb="32" eb="34">
      <t>シンコウ</t>
    </rPh>
    <rPh sb="38" eb="40">
      <t>タントウ</t>
    </rPh>
    <rPh sb="41" eb="43">
      <t>ヒトミ</t>
    </rPh>
    <phoneticPr fontId="36"/>
  </si>
  <si>
    <t>令 和 ６ 年 度 決 算 書</t>
    <rPh sb="0" eb="1">
      <t>レイ</t>
    </rPh>
    <rPh sb="2" eb="3">
      <t>ワ</t>
    </rPh>
    <phoneticPr fontId="94"/>
  </si>
  <si>
    <t>「令和６年度の貸借対照表、収支計算書その他の財務計算に関する書類等の提出について」</t>
    <phoneticPr fontId="94"/>
  </si>
  <si>
    <t>３　令和６年度決算書表間チェック表について</t>
    <rPh sb="2" eb="4">
      <t>レイワ</t>
    </rPh>
    <rPh sb="5" eb="7">
      <t>ネンド</t>
    </rPh>
    <rPh sb="6" eb="7">
      <t>ド</t>
    </rPh>
    <phoneticPr fontId="94"/>
  </si>
  <si>
    <t xml:space="preserve"> 1)令和６年度決算書表間チェック表</t>
    <rPh sb="3" eb="5">
      <t>レイワ</t>
    </rPh>
    <rPh sb="6" eb="8">
      <t>ネンド</t>
    </rPh>
    <rPh sb="7" eb="8">
      <t>ド</t>
    </rPh>
    <phoneticPr fontId="94"/>
  </si>
  <si>
    <r>
      <t xml:space="preserve"> 2)令和６年財務分析</t>
    </r>
    <r>
      <rPr>
        <sz val="10"/>
        <rFont val="ＭＳ 明朝"/>
        <family val="1"/>
        <charset val="128"/>
      </rPr>
      <t>（事業活動収支計算書）</t>
    </r>
    <rPh sb="3" eb="5">
      <t>レイワ</t>
    </rPh>
    <rPh sb="6" eb="7">
      <t>ネン</t>
    </rPh>
    <rPh sb="7" eb="9">
      <t>ザイム</t>
    </rPh>
    <rPh sb="12" eb="14">
      <t>ジギョウ</t>
    </rPh>
    <rPh sb="14" eb="16">
      <t>カツドウ</t>
    </rPh>
    <rPh sb="16" eb="18">
      <t>シュウシ</t>
    </rPh>
    <rPh sb="18" eb="20">
      <t>ケイサン</t>
    </rPh>
    <rPh sb="20" eb="21">
      <t>ショ</t>
    </rPh>
    <phoneticPr fontId="94"/>
  </si>
  <si>
    <r>
      <t xml:space="preserve"> 3)令和６年財務分析</t>
    </r>
    <r>
      <rPr>
        <sz val="10"/>
        <rFont val="ＭＳ 明朝"/>
        <family val="1"/>
        <charset val="128"/>
      </rPr>
      <t>（貸借対照表）</t>
    </r>
    <rPh sb="3" eb="5">
      <t>レイワ</t>
    </rPh>
    <rPh sb="6" eb="7">
      <t>ネン</t>
    </rPh>
    <rPh sb="7" eb="9">
      <t>ザイム</t>
    </rPh>
    <phoneticPr fontId="94"/>
  </si>
  <si>
    <t>令和６年度財務分析 (貸借対照表関係)</t>
    <rPh sb="0" eb="2">
      <t>レイワ</t>
    </rPh>
    <rPh sb="3" eb="4">
      <t>ネン</t>
    </rPh>
    <rPh sb="4" eb="5">
      <t>ド</t>
    </rPh>
    <rPh sb="5" eb="7">
      <t>ザイム</t>
    </rPh>
    <phoneticPr fontId="36"/>
  </si>
  <si>
    <t>寄附行為上理事会等の決議を要する事項について、令和６年４月から令和７年５月までの間に開催されたものを記入してください。</t>
    <rPh sb="0" eb="2">
      <t>キフ</t>
    </rPh>
    <rPh sb="2" eb="4">
      <t>コウイ</t>
    </rPh>
    <rPh sb="4" eb="5">
      <t>ジョウ</t>
    </rPh>
    <rPh sb="5" eb="8">
      <t>リジカイ</t>
    </rPh>
    <rPh sb="8" eb="9">
      <t>ナド</t>
    </rPh>
    <rPh sb="10" eb="12">
      <t>ケツギ</t>
    </rPh>
    <rPh sb="13" eb="14">
      <t>ヨウ</t>
    </rPh>
    <rPh sb="16" eb="18">
      <t>ジコウ</t>
    </rPh>
    <rPh sb="23" eb="24">
      <t>レイ</t>
    </rPh>
    <rPh sb="24" eb="25">
      <t>ワ</t>
    </rPh>
    <rPh sb="26" eb="27">
      <t>ネン</t>
    </rPh>
    <rPh sb="27" eb="28">
      <t>ヘイネン</t>
    </rPh>
    <rPh sb="28" eb="29">
      <t>ガツ</t>
    </rPh>
    <rPh sb="31" eb="32">
      <t>レイ</t>
    </rPh>
    <rPh sb="32" eb="33">
      <t>カズ</t>
    </rPh>
    <rPh sb="34" eb="35">
      <t>ネン</t>
    </rPh>
    <rPh sb="36" eb="37">
      <t>ガツ</t>
    </rPh>
    <rPh sb="40" eb="41">
      <t>アイダ</t>
    </rPh>
    <rPh sb="42" eb="44">
      <t>カイサイ</t>
    </rPh>
    <rPh sb="50" eb="52">
      <t>キニュウ</t>
    </rPh>
    <phoneticPr fontId="75"/>
  </si>
  <si>
    <t>令和６年度予算の補正に係る理事会・評議員会、令和７年度予算理事会・評議員会、令和６年度決算理事会、</t>
    <rPh sb="0" eb="2">
      <t>レイワ</t>
    </rPh>
    <rPh sb="3" eb="5">
      <t>ネンド</t>
    </rPh>
    <rPh sb="4" eb="5">
      <t>ガンネン</t>
    </rPh>
    <rPh sb="22" eb="24">
      <t>レイワ</t>
    </rPh>
    <rPh sb="25" eb="27">
      <t>ネンド</t>
    </rPh>
    <rPh sb="38" eb="40">
      <t>レイワ</t>
    </rPh>
    <rPh sb="41" eb="43">
      <t>ネンド</t>
    </rPh>
    <rPh sb="42" eb="43">
      <t>ド</t>
    </rPh>
    <phoneticPr fontId="94"/>
  </si>
  <si>
    <t>「令和６年度決算書表間チェック表」においてドクロマークが表示された場合、その要因を記入してください。</t>
    <rPh sb="1" eb="3">
      <t>レイワ</t>
    </rPh>
    <rPh sb="4" eb="6">
      <t>ネンド</t>
    </rPh>
    <rPh sb="5" eb="6">
      <t>ガンネン</t>
    </rPh>
    <rPh sb="6" eb="9">
      <t>ケッサンショ</t>
    </rPh>
    <rPh sb="9" eb="10">
      <t>ヒョウ</t>
    </rPh>
    <rPh sb="10" eb="11">
      <t>アイダ</t>
    </rPh>
    <rPh sb="15" eb="16">
      <t>ヒョウ</t>
    </rPh>
    <rPh sb="28" eb="30">
      <t>ヒョウジ</t>
    </rPh>
    <rPh sb="33" eb="35">
      <t>バアイ</t>
    </rPh>
    <rPh sb="38" eb="40">
      <t>ヨウイン</t>
    </rPh>
    <rPh sb="41" eb="43">
      <t>キニュウ</t>
    </rPh>
    <phoneticPr fontId="36"/>
  </si>
  <si>
    <t>認定こども園愛児幼稚園</t>
    <rPh sb="0" eb="2">
      <t>ニンテイ</t>
    </rPh>
    <rPh sb="5" eb="6">
      <t>エン</t>
    </rPh>
    <rPh sb="6" eb="8">
      <t>アイジ</t>
    </rPh>
    <rPh sb="8" eb="11">
      <t>ヨウチエン</t>
    </rPh>
    <phoneticPr fontId="20"/>
  </si>
  <si>
    <t>幼稚園型認定こども園粟生幼稚園</t>
    <rPh sb="0" eb="3">
      <t>ヨウチエン</t>
    </rPh>
    <rPh sb="3" eb="4">
      <t>ガタ</t>
    </rPh>
    <rPh sb="4" eb="6">
      <t>ニンテイ</t>
    </rPh>
    <rPh sb="9" eb="10">
      <t>エン</t>
    </rPh>
    <rPh sb="10" eb="12">
      <t>アオ</t>
    </rPh>
    <rPh sb="12" eb="15">
      <t>ヨウチエン</t>
    </rPh>
    <phoneticPr fontId="20"/>
  </si>
  <si>
    <t>認定こども園あおい幼稚園</t>
    <rPh sb="0" eb="2">
      <t>ニンテイ</t>
    </rPh>
    <rPh sb="5" eb="6">
      <t>エン</t>
    </rPh>
    <rPh sb="9" eb="12">
      <t>ヨウチエン</t>
    </rPh>
    <phoneticPr fontId="20"/>
  </si>
  <si>
    <t>青葉幼稚園認定こども園</t>
    <rPh sb="2" eb="5">
      <t>ヨウチエン</t>
    </rPh>
    <rPh sb="5" eb="7">
      <t>ニンテイ</t>
    </rPh>
    <rPh sb="10" eb="11">
      <t>エン</t>
    </rPh>
    <phoneticPr fontId="20"/>
  </si>
  <si>
    <t>認定こども園赤坂台幼稚園</t>
    <rPh sb="0" eb="2">
      <t>ニンテイ</t>
    </rPh>
    <rPh sb="5" eb="6">
      <t>エン</t>
    </rPh>
    <rPh sb="9" eb="12">
      <t>ヨウチエン</t>
    </rPh>
    <phoneticPr fontId="20"/>
  </si>
  <si>
    <t>認定こども園暁幼稚園</t>
    <rPh sb="0" eb="2">
      <t>ニンテイ</t>
    </rPh>
    <rPh sb="5" eb="6">
      <t>エン</t>
    </rPh>
    <rPh sb="7" eb="10">
      <t>ヨウチエン</t>
    </rPh>
    <phoneticPr fontId="20"/>
  </si>
  <si>
    <t>幼稚園型認定こども園あけのほし幼稚園</t>
    <rPh sb="0" eb="3">
      <t>ヨウチエン</t>
    </rPh>
    <rPh sb="3" eb="4">
      <t>ガタ</t>
    </rPh>
    <rPh sb="4" eb="6">
      <t>ニンテイ</t>
    </rPh>
    <rPh sb="9" eb="10">
      <t>エン</t>
    </rPh>
    <rPh sb="15" eb="18">
      <t>ヨウチエン</t>
    </rPh>
    <phoneticPr fontId="20"/>
  </si>
  <si>
    <t>あけぼのほりえこども園</t>
    <rPh sb="10" eb="11">
      <t>エン</t>
    </rPh>
    <phoneticPr fontId="18"/>
  </si>
  <si>
    <t>認定こども園朝陽ヶ丘幼稚園</t>
    <rPh sb="0" eb="2">
      <t>ニンテイ</t>
    </rPh>
    <rPh sb="5" eb="6">
      <t>エン</t>
    </rPh>
    <rPh sb="10" eb="13">
      <t>ヨウチエン</t>
    </rPh>
    <phoneticPr fontId="20"/>
  </si>
  <si>
    <t>幼保連携型認定こども園旭学園第二幼稚園</t>
    <rPh sb="0" eb="1">
      <t>ヨウ</t>
    </rPh>
    <rPh sb="1" eb="2">
      <t>タモツ</t>
    </rPh>
    <rPh sb="2" eb="4">
      <t>レンケイ</t>
    </rPh>
    <rPh sb="4" eb="5">
      <t>カタ</t>
    </rPh>
    <rPh sb="5" eb="7">
      <t>ニンテイ</t>
    </rPh>
    <rPh sb="10" eb="11">
      <t>エン</t>
    </rPh>
    <rPh sb="11" eb="12">
      <t>アサヒ</t>
    </rPh>
    <rPh sb="12" eb="14">
      <t>ガクエン</t>
    </rPh>
    <rPh sb="14" eb="15">
      <t>ダイ</t>
    </rPh>
    <rPh sb="15" eb="16">
      <t>ニ</t>
    </rPh>
    <rPh sb="16" eb="19">
      <t>ヨウチエン</t>
    </rPh>
    <phoneticPr fontId="20"/>
  </si>
  <si>
    <t>こども園アサンプション国際幼稚園</t>
    <rPh sb="11" eb="13">
      <t>コクサイ</t>
    </rPh>
    <rPh sb="13" eb="16">
      <t>ヨウチエン</t>
    </rPh>
    <phoneticPr fontId="20"/>
  </si>
  <si>
    <t>認定こども園アソカ幼稚園</t>
    <rPh sb="0" eb="2">
      <t>ニンテイ</t>
    </rPh>
    <rPh sb="5" eb="6">
      <t>エン</t>
    </rPh>
    <rPh sb="9" eb="12">
      <t>ヨウチエン</t>
    </rPh>
    <phoneticPr fontId="20"/>
  </si>
  <si>
    <t>認定こども園あべの幼稚園</t>
    <rPh sb="0" eb="2">
      <t>ニンテイ</t>
    </rPh>
    <rPh sb="5" eb="6">
      <t>エン</t>
    </rPh>
    <rPh sb="9" eb="12">
      <t>ヨウチエン</t>
    </rPh>
    <phoneticPr fontId="20"/>
  </si>
  <si>
    <t>幼保連携型認定こども園淡路幼稚園</t>
    <rPh sb="0" eb="7">
      <t>ヨウホレンケイガタニンテイ</t>
    </rPh>
    <rPh sb="10" eb="11">
      <t>エン</t>
    </rPh>
    <rPh sb="11" eb="16">
      <t>アワジヨウチエン</t>
    </rPh>
    <phoneticPr fontId="20"/>
  </si>
  <si>
    <t>育生</t>
    <rPh sb="0" eb="2">
      <t>イクオ</t>
    </rPh>
    <phoneticPr fontId="20"/>
  </si>
  <si>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20"/>
  </si>
  <si>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20"/>
  </si>
  <si>
    <t>石橋文化みつはこども園</t>
    <rPh sb="0" eb="4">
      <t>イシバシブンカ</t>
    </rPh>
    <rPh sb="10" eb="11">
      <t>エン</t>
    </rPh>
    <phoneticPr fontId="22"/>
  </si>
  <si>
    <t>認定こども園うらら幼稚園</t>
    <rPh sb="0" eb="2">
      <t>ニンテイ</t>
    </rPh>
    <rPh sb="5" eb="6">
      <t>エン</t>
    </rPh>
    <rPh sb="9" eb="12">
      <t>ヨウチエン</t>
    </rPh>
    <phoneticPr fontId="20"/>
  </si>
  <si>
    <t>認定こども園えぴーく幼稚園</t>
    <rPh sb="0" eb="2">
      <t>ニンテイ</t>
    </rPh>
    <rPh sb="5" eb="6">
      <t>エン</t>
    </rPh>
    <rPh sb="10" eb="13">
      <t>ヨウチエン</t>
    </rPh>
    <phoneticPr fontId="20"/>
  </si>
  <si>
    <t>幼保連携型認定こども園大阪愛徳幼稚園</t>
    <rPh sb="0" eb="5">
      <t>ヨウホレンケイガタ</t>
    </rPh>
    <rPh sb="5" eb="7">
      <t>ニンテイ</t>
    </rPh>
    <rPh sb="10" eb="11">
      <t>エン</t>
    </rPh>
    <rPh sb="15" eb="18">
      <t>ヨウチエン</t>
    </rPh>
    <phoneticPr fontId="20"/>
  </si>
  <si>
    <t>認定こども園大阪信愛学院幼稚園</t>
    <rPh sb="0" eb="2">
      <t>ニンテイ</t>
    </rPh>
    <rPh sb="5" eb="6">
      <t>エン</t>
    </rPh>
    <rPh sb="6" eb="8">
      <t>オオサカ</t>
    </rPh>
    <rPh sb="8" eb="10">
      <t>シンアイ</t>
    </rPh>
    <rPh sb="10" eb="12">
      <t>ガクイン</t>
    </rPh>
    <rPh sb="12" eb="15">
      <t>ヨウチエン</t>
    </rPh>
    <phoneticPr fontId="20"/>
  </si>
  <si>
    <t>認定こども園大阪千代田短期大学附属幼稚園</t>
    <rPh sb="0" eb="2">
      <t>ニンテイ</t>
    </rPh>
    <rPh sb="5" eb="6">
      <t>エン</t>
    </rPh>
    <rPh sb="17" eb="20">
      <t>ヨウチエン</t>
    </rPh>
    <phoneticPr fontId="20"/>
  </si>
  <si>
    <t>幼保連携型認定こども園大谷さやまこども園</t>
    <rPh sb="0" eb="2">
      <t>ヨウホ</t>
    </rPh>
    <rPh sb="2" eb="7">
      <t>レンケイガタニンテイ</t>
    </rPh>
    <rPh sb="10" eb="11">
      <t>エン</t>
    </rPh>
    <rPh sb="11" eb="13">
      <t>オオタニ</t>
    </rPh>
    <rPh sb="19" eb="20">
      <t>エン</t>
    </rPh>
    <phoneticPr fontId="20"/>
  </si>
  <si>
    <t>認定こども園おしお幼稚園</t>
    <rPh sb="0" eb="2">
      <t>ニンテイ</t>
    </rPh>
    <rPh sb="5" eb="6">
      <t>エン</t>
    </rPh>
    <rPh sb="9" eb="12">
      <t>ヨウチエン</t>
    </rPh>
    <phoneticPr fontId="20"/>
  </si>
  <si>
    <t>認定こども園春日丘幼稚園</t>
    <rPh sb="0" eb="2">
      <t>ニンテイ</t>
    </rPh>
    <rPh sb="5" eb="6">
      <t>エン</t>
    </rPh>
    <rPh sb="6" eb="9">
      <t>カスガオカ</t>
    </rPh>
    <rPh sb="9" eb="12">
      <t>ヨウチエン</t>
    </rPh>
    <phoneticPr fontId="18"/>
  </si>
  <si>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18"/>
  </si>
  <si>
    <t>幼保連携型認定こども園亀之森幼稚園・かめのもり乳児園</t>
    <rPh sb="0" eb="1">
      <t>ヨウ</t>
    </rPh>
    <rPh sb="1" eb="2">
      <t>ホ</t>
    </rPh>
    <rPh sb="2" eb="4">
      <t>レンケイ</t>
    </rPh>
    <rPh sb="4" eb="5">
      <t>ガタ</t>
    </rPh>
    <rPh sb="5" eb="7">
      <t>ニンテイ</t>
    </rPh>
    <rPh sb="10" eb="11">
      <t>エン</t>
    </rPh>
    <rPh sb="14" eb="17">
      <t>ヨウチエン</t>
    </rPh>
    <rPh sb="23" eb="25">
      <t>ニュウジ</t>
    </rPh>
    <rPh sb="25" eb="26">
      <t>エン</t>
    </rPh>
    <phoneticPr fontId="20"/>
  </si>
  <si>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20"/>
  </si>
  <si>
    <t>北三国丘こども園</t>
    <rPh sb="0" eb="1">
      <t>キタ</t>
    </rPh>
    <rPh sb="1" eb="3">
      <t>サンゴク</t>
    </rPh>
    <rPh sb="3" eb="4">
      <t>オカ</t>
    </rPh>
    <rPh sb="7" eb="8">
      <t>エン</t>
    </rPh>
    <phoneticPr fontId="22"/>
  </si>
  <si>
    <t>認定こども園喜連幼稚園</t>
    <rPh sb="0" eb="2">
      <t>ニンテイ</t>
    </rPh>
    <rPh sb="5" eb="6">
      <t>エン</t>
    </rPh>
    <rPh sb="8" eb="11">
      <t>ヨウチエン</t>
    </rPh>
    <phoneticPr fontId="20"/>
  </si>
  <si>
    <t>認定こども園喜連東幼稚園</t>
    <rPh sb="0" eb="2">
      <t>ニンテイ</t>
    </rPh>
    <rPh sb="5" eb="6">
      <t>エン</t>
    </rPh>
    <rPh sb="9" eb="12">
      <t>ヨウチエン</t>
    </rPh>
    <phoneticPr fontId="20"/>
  </si>
  <si>
    <t>認定こども園金田幼稚園</t>
    <rPh sb="0" eb="2">
      <t>ニンテイ</t>
    </rPh>
    <rPh sb="5" eb="6">
      <t>エン</t>
    </rPh>
    <rPh sb="8" eb="11">
      <t>ヨウチエン</t>
    </rPh>
    <phoneticPr fontId="20"/>
  </si>
  <si>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20"/>
  </si>
  <si>
    <t>認定こども園　くまのだ保育園</t>
    <rPh sb="0" eb="2">
      <t>ニンテイ</t>
    </rPh>
    <rPh sb="5" eb="6">
      <t>エン</t>
    </rPh>
    <rPh sb="11" eb="14">
      <t>ホイクエン</t>
    </rPh>
    <phoneticPr fontId="22"/>
  </si>
  <si>
    <t>認定こども園熊野田幼稚園</t>
    <rPh sb="0" eb="2">
      <t>ニンテイ</t>
    </rPh>
    <rPh sb="5" eb="6">
      <t>エン</t>
    </rPh>
    <rPh sb="9" eb="12">
      <t>ヨウチエン</t>
    </rPh>
    <phoneticPr fontId="20"/>
  </si>
  <si>
    <t>認定こども園くりのみ幼稚園</t>
    <rPh sb="0" eb="2">
      <t>ニンテイ</t>
    </rPh>
    <rPh sb="5" eb="6">
      <t>エン</t>
    </rPh>
    <rPh sb="10" eb="13">
      <t>ヨウチエン</t>
    </rPh>
    <phoneticPr fontId="20"/>
  </si>
  <si>
    <t>幼保連携型認定こども園グレース幼稚園</t>
    <rPh sb="0" eb="1">
      <t>ヨウ</t>
    </rPh>
    <rPh sb="1" eb="2">
      <t>タモツ</t>
    </rPh>
    <rPh sb="2" eb="4">
      <t>レンケイ</t>
    </rPh>
    <rPh sb="4" eb="5">
      <t>カタ</t>
    </rPh>
    <rPh sb="5" eb="7">
      <t>ニンテイ</t>
    </rPh>
    <rPh sb="10" eb="11">
      <t>エン</t>
    </rPh>
    <rPh sb="15" eb="18">
      <t>ヨウチエン</t>
    </rPh>
    <phoneticPr fontId="20"/>
  </si>
  <si>
    <t>認定こども園建国幼稚園</t>
    <rPh sb="0" eb="2">
      <t>ニンテイ</t>
    </rPh>
    <rPh sb="5" eb="6">
      <t>エン</t>
    </rPh>
    <rPh sb="8" eb="11">
      <t>ヨウチエン</t>
    </rPh>
    <phoneticPr fontId="20"/>
  </si>
  <si>
    <t>認定子ども園源氏ヶ丘幼稚園</t>
    <rPh sb="0" eb="2">
      <t>ニンテイ</t>
    </rPh>
    <phoneticPr fontId="24"/>
  </si>
  <si>
    <t>認定こども園賢明学院幼稚園</t>
    <rPh sb="0" eb="2">
      <t>ニンテイ</t>
    </rPh>
    <rPh sb="5" eb="6">
      <t>エン</t>
    </rPh>
    <rPh sb="10" eb="13">
      <t>ヨウチエン</t>
    </rPh>
    <phoneticPr fontId="20"/>
  </si>
  <si>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20"/>
  </si>
  <si>
    <t>認定こども園鴻池学園幼稚園</t>
    <rPh sb="0" eb="2">
      <t>ニンテイ</t>
    </rPh>
    <rPh sb="5" eb="6">
      <t>エン</t>
    </rPh>
    <rPh sb="6" eb="8">
      <t>コウノイケ</t>
    </rPh>
    <rPh sb="8" eb="10">
      <t>ガクエン</t>
    </rPh>
    <rPh sb="10" eb="13">
      <t>ヨウチエン</t>
    </rPh>
    <phoneticPr fontId="24"/>
  </si>
  <si>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20"/>
  </si>
  <si>
    <t>学校法人百合の園学院認定こども園香里幼稚園</t>
    <rPh sb="0" eb="2">
      <t>ガッコウ</t>
    </rPh>
    <rPh sb="2" eb="4">
      <t>ホウジン</t>
    </rPh>
    <rPh sb="4" eb="6">
      <t>ユリ</t>
    </rPh>
    <rPh sb="7" eb="8">
      <t>ソノ</t>
    </rPh>
    <rPh sb="8" eb="10">
      <t>ガクイン</t>
    </rPh>
    <rPh sb="10" eb="12">
      <t>ニンテイ</t>
    </rPh>
    <rPh sb="15" eb="16">
      <t>エン</t>
    </rPh>
    <rPh sb="18" eb="21">
      <t>ヨウチエン</t>
    </rPh>
    <phoneticPr fontId="20"/>
  </si>
  <si>
    <t>幼保連携型認定こども園こぎ幼稚園</t>
    <rPh sb="0" eb="5">
      <t>ヨウホレンケイガタ</t>
    </rPh>
    <rPh sb="5" eb="7">
      <t>ニンテイ</t>
    </rPh>
    <rPh sb="10" eb="11">
      <t>エン</t>
    </rPh>
    <rPh sb="13" eb="16">
      <t>ヨウチエン</t>
    </rPh>
    <phoneticPr fontId="20"/>
  </si>
  <si>
    <t>認定こども園さつき幼稚園</t>
    <rPh sb="0" eb="2">
      <t>ニンテイ</t>
    </rPh>
    <rPh sb="5" eb="6">
      <t>エン</t>
    </rPh>
    <rPh sb="9" eb="12">
      <t>ヨウチエン</t>
    </rPh>
    <phoneticPr fontId="20"/>
  </si>
  <si>
    <t>三愛幼稚園</t>
    <rPh sb="2" eb="5">
      <t>ヨウチエン</t>
    </rPh>
    <phoneticPr fontId="20"/>
  </si>
  <si>
    <t>学校法人津嶋学園認定こども園三郷幼稚園</t>
    <rPh sb="0" eb="2">
      <t>ガッコウ</t>
    </rPh>
    <rPh sb="2" eb="4">
      <t>ホウジン</t>
    </rPh>
    <rPh sb="4" eb="6">
      <t>ツシマ</t>
    </rPh>
    <rPh sb="6" eb="8">
      <t>ガクエン</t>
    </rPh>
    <rPh sb="8" eb="10">
      <t>ニンテイ</t>
    </rPh>
    <rPh sb="13" eb="14">
      <t>エン</t>
    </rPh>
    <rPh sb="16" eb="19">
      <t>ヨウチエン</t>
    </rPh>
    <phoneticPr fontId="20"/>
  </si>
  <si>
    <t>幼保連携型認定こども園鈴の宮幼稚園</t>
    <rPh sb="0" eb="1">
      <t>ヨウ</t>
    </rPh>
    <rPh sb="1" eb="2">
      <t>タモツ</t>
    </rPh>
    <rPh sb="2" eb="4">
      <t>レンケイ</t>
    </rPh>
    <rPh sb="4" eb="5">
      <t>カタ</t>
    </rPh>
    <rPh sb="5" eb="7">
      <t>ニンテイ</t>
    </rPh>
    <rPh sb="10" eb="11">
      <t>エン</t>
    </rPh>
    <rPh sb="11" eb="12">
      <t>スズ</t>
    </rPh>
    <rPh sb="13" eb="14">
      <t>ミヤ</t>
    </rPh>
    <rPh sb="14" eb="17">
      <t>ヨウチエン</t>
    </rPh>
    <phoneticPr fontId="20"/>
  </si>
  <si>
    <t>認定こども園砂川幼稚園</t>
    <rPh sb="0" eb="2">
      <t>ニンテイ</t>
    </rPh>
    <rPh sb="5" eb="6">
      <t>エン</t>
    </rPh>
    <rPh sb="6" eb="8">
      <t>スナガワ</t>
    </rPh>
    <rPh sb="8" eb="11">
      <t>ヨウチエン</t>
    </rPh>
    <phoneticPr fontId="20"/>
  </si>
  <si>
    <t>認定こども園住道こども園</t>
  </si>
  <si>
    <t>幼保連携型認定こども園すみれ幼稚園</t>
    <rPh sb="0" eb="1">
      <t>ヨウ</t>
    </rPh>
    <rPh sb="1" eb="2">
      <t>ホ</t>
    </rPh>
    <rPh sb="2" eb="4">
      <t>レンケイ</t>
    </rPh>
    <rPh sb="4" eb="5">
      <t>ガタ</t>
    </rPh>
    <rPh sb="5" eb="7">
      <t>ニンテイ</t>
    </rPh>
    <rPh sb="10" eb="11">
      <t>エン</t>
    </rPh>
    <rPh sb="14" eb="17">
      <t>ヨウチエン</t>
    </rPh>
    <phoneticPr fontId="20"/>
  </si>
  <si>
    <t>認定こども園聖愛幼稚園</t>
    <rPh sb="0" eb="2">
      <t>ニンテイ</t>
    </rPh>
    <rPh sb="5" eb="6">
      <t>エン</t>
    </rPh>
    <rPh sb="6" eb="7">
      <t>セイ</t>
    </rPh>
    <rPh sb="7" eb="8">
      <t>アイ</t>
    </rPh>
    <rPh sb="8" eb="11">
      <t>ヨウチエン</t>
    </rPh>
    <phoneticPr fontId="20"/>
  </si>
  <si>
    <t>認定こども園青英幼稚園</t>
    <rPh sb="0" eb="2">
      <t>ニンテイ</t>
    </rPh>
    <rPh sb="5" eb="6">
      <t>エン</t>
    </rPh>
    <rPh sb="6" eb="7">
      <t>アオ</t>
    </rPh>
    <rPh sb="7" eb="8">
      <t>エイ</t>
    </rPh>
    <rPh sb="8" eb="11">
      <t>ヨウチエン</t>
    </rPh>
    <phoneticPr fontId="20"/>
  </si>
  <si>
    <t>認定こども園清教学園幼稚園</t>
    <rPh sb="0" eb="2">
      <t>ニンテイ</t>
    </rPh>
    <rPh sb="5" eb="6">
      <t>エン</t>
    </rPh>
    <rPh sb="10" eb="13">
      <t>ヨウチエン</t>
    </rPh>
    <phoneticPr fontId="20"/>
  </si>
  <si>
    <t>認定こども園清香学園幼稚園</t>
    <rPh sb="0" eb="2">
      <t>ニンテイ</t>
    </rPh>
    <rPh sb="5" eb="6">
      <t>エン</t>
    </rPh>
    <rPh sb="10" eb="13">
      <t>ヨウチエン</t>
    </rPh>
    <phoneticPr fontId="20"/>
  </si>
  <si>
    <t>認定こども園成晃ひかり幼稚園</t>
    <rPh sb="0" eb="2">
      <t>ニンテイ</t>
    </rPh>
    <rPh sb="5" eb="6">
      <t>エン</t>
    </rPh>
    <rPh sb="11" eb="14">
      <t>ヨウチエン</t>
    </rPh>
    <phoneticPr fontId="20"/>
  </si>
  <si>
    <t>認定こども園清友幼稚園</t>
    <rPh sb="0" eb="2">
      <t>ニンテイ</t>
    </rPh>
    <rPh sb="5" eb="6">
      <t>エン</t>
    </rPh>
    <rPh sb="6" eb="7">
      <t>キヨ</t>
    </rPh>
    <rPh sb="7" eb="8">
      <t>トモ</t>
    </rPh>
    <rPh sb="8" eb="11">
      <t>ヨウチエン</t>
    </rPh>
    <phoneticPr fontId="20"/>
  </si>
  <si>
    <t>成和子供園</t>
    <rPh sb="0" eb="2">
      <t>セイワ</t>
    </rPh>
    <rPh sb="2" eb="4">
      <t>コドモ</t>
    </rPh>
    <rPh sb="4" eb="5">
      <t>エン</t>
    </rPh>
    <phoneticPr fontId="22"/>
  </si>
  <si>
    <t>認定こども園千里山グレース幼稚園</t>
    <rPh sb="0" eb="2">
      <t>ニンテイ</t>
    </rPh>
    <rPh sb="5" eb="6">
      <t>エン</t>
    </rPh>
    <rPh sb="6" eb="8">
      <t>センリ</t>
    </rPh>
    <rPh sb="8" eb="9">
      <t>ヤマ</t>
    </rPh>
    <rPh sb="13" eb="16">
      <t>ヨウチエン</t>
    </rPh>
    <phoneticPr fontId="20"/>
  </si>
  <si>
    <t>幼稚園型認定こども園太成学院天満幼稚園</t>
    <rPh sb="0" eb="4">
      <t>ヨウチエンガタ</t>
    </rPh>
    <rPh sb="4" eb="6">
      <t>ニンテイ</t>
    </rPh>
    <rPh sb="9" eb="10">
      <t>エン</t>
    </rPh>
    <rPh sb="10" eb="16">
      <t>タイセイガクインテンマ</t>
    </rPh>
    <rPh sb="16" eb="19">
      <t>ヨウチエン</t>
    </rPh>
    <phoneticPr fontId="20"/>
  </si>
  <si>
    <t>認定こども園高岡幼稚園</t>
    <rPh sb="0" eb="2">
      <t>ニンテイ</t>
    </rPh>
    <rPh sb="5" eb="6">
      <t>エン</t>
    </rPh>
    <rPh sb="6" eb="8">
      <t>タカオカ</t>
    </rPh>
    <rPh sb="8" eb="11">
      <t>ヨウチエン</t>
    </rPh>
    <phoneticPr fontId="20"/>
  </si>
  <si>
    <t>幼稚園型認定こども園高槻双葉幼稚園</t>
    <rPh sb="0" eb="3">
      <t>ヨウチエン</t>
    </rPh>
    <rPh sb="3" eb="4">
      <t>ガタ</t>
    </rPh>
    <rPh sb="4" eb="6">
      <t>ニンテイ</t>
    </rPh>
    <rPh sb="9" eb="10">
      <t>エン</t>
    </rPh>
    <rPh sb="14" eb="17">
      <t>ヨウチエン</t>
    </rPh>
    <phoneticPr fontId="20"/>
  </si>
  <si>
    <t>認定こども園長栄幼稚園</t>
    <rPh sb="0" eb="2">
      <t>ニンテイ</t>
    </rPh>
    <rPh sb="5" eb="6">
      <t>エン</t>
    </rPh>
    <rPh sb="8" eb="11">
      <t>ヨウチエン</t>
    </rPh>
    <phoneticPr fontId="24"/>
  </si>
  <si>
    <t>幼保連携型認定こども園鶴山台国際幼稚園</t>
    <rPh sb="0" eb="2">
      <t>ヨウホ</t>
    </rPh>
    <rPh sb="2" eb="5">
      <t>レンケイガタ</t>
    </rPh>
    <rPh sb="5" eb="7">
      <t>ニンテイ</t>
    </rPh>
    <rPh sb="10" eb="11">
      <t>エン</t>
    </rPh>
    <rPh sb="16" eb="19">
      <t>ヨウチエン</t>
    </rPh>
    <phoneticPr fontId="20"/>
  </si>
  <si>
    <t>幼保連携型認定こども園鶴山台明徳幼稚園</t>
    <rPh sb="0" eb="7">
      <t>ヨウホレンケイガタニンテイ</t>
    </rPh>
    <rPh sb="10" eb="11">
      <t>エン</t>
    </rPh>
    <rPh sb="16" eb="19">
      <t>ヨウチエン</t>
    </rPh>
    <phoneticPr fontId="20"/>
  </si>
  <si>
    <t>幼稚園型認定こども園寺方幼稚園</t>
    <rPh sb="0" eb="3">
      <t>ヨウチエン</t>
    </rPh>
    <rPh sb="3" eb="4">
      <t>ガタ</t>
    </rPh>
    <rPh sb="4" eb="6">
      <t>ニンテイ</t>
    </rPh>
    <rPh sb="9" eb="10">
      <t>エン</t>
    </rPh>
    <rPh sb="10" eb="11">
      <t>テラ</t>
    </rPh>
    <rPh sb="11" eb="12">
      <t>ホウ</t>
    </rPh>
    <rPh sb="12" eb="15">
      <t>ヨウチエン</t>
    </rPh>
    <phoneticPr fontId="20"/>
  </si>
  <si>
    <t>てんじんこども園</t>
    <rPh sb="7" eb="8">
      <t>エン</t>
    </rPh>
    <phoneticPr fontId="22"/>
  </si>
  <si>
    <t>認定こども園天王学園幼稚園</t>
    <rPh sb="0" eb="2">
      <t>ニンテイ</t>
    </rPh>
    <rPh sb="5" eb="6">
      <t>エン</t>
    </rPh>
    <rPh sb="10" eb="13">
      <t>ヨウチエン</t>
    </rPh>
    <phoneticPr fontId="20"/>
  </si>
  <si>
    <t>幼稚園型認定こども園東邦幼稚園</t>
    <rPh sb="0" eb="3">
      <t>ヨウチエン</t>
    </rPh>
    <rPh sb="3" eb="4">
      <t>ガタ</t>
    </rPh>
    <rPh sb="4" eb="6">
      <t>ニンテイ</t>
    </rPh>
    <rPh sb="9" eb="10">
      <t>エン</t>
    </rPh>
    <rPh sb="10" eb="12">
      <t>トウホウ</t>
    </rPh>
    <rPh sb="12" eb="15">
      <t>ヨウチエン</t>
    </rPh>
    <phoneticPr fontId="20"/>
  </si>
  <si>
    <t>幼保連携型認定こども園常磐会短期大学付属いずみがおか幼稚園</t>
    <rPh sb="0" eb="2">
      <t>ヨウホ</t>
    </rPh>
    <rPh sb="2" eb="5">
      <t>レンケイガタ</t>
    </rPh>
    <rPh sb="5" eb="7">
      <t>ニンテイ</t>
    </rPh>
    <rPh sb="10" eb="11">
      <t>エン</t>
    </rPh>
    <rPh sb="11" eb="14">
      <t>トキワカイ</t>
    </rPh>
    <rPh sb="14" eb="16">
      <t>タンキ</t>
    </rPh>
    <rPh sb="16" eb="18">
      <t>ダイガク</t>
    </rPh>
    <rPh sb="18" eb="20">
      <t>フゾク</t>
    </rPh>
    <rPh sb="26" eb="29">
      <t>ヨウチエン</t>
    </rPh>
    <phoneticPr fontId="34"/>
  </si>
  <si>
    <t>認定こども園常磐会短期大学付属茨木高美幼稚園</t>
    <rPh sb="0" eb="2">
      <t>ニンテイ</t>
    </rPh>
    <rPh sb="5" eb="6">
      <t>エン</t>
    </rPh>
    <rPh sb="9" eb="11">
      <t>タンキ</t>
    </rPh>
    <rPh sb="11" eb="13">
      <t>ダイガク</t>
    </rPh>
    <rPh sb="13" eb="15">
      <t>フゾク</t>
    </rPh>
    <rPh sb="19" eb="22">
      <t>ヨウチエン</t>
    </rPh>
    <phoneticPr fontId="20"/>
  </si>
  <si>
    <t>幼稚園型認定こども園豊中みどり幼稚園</t>
    <rPh sb="0" eb="3">
      <t>ヨウチエン</t>
    </rPh>
    <rPh sb="3" eb="4">
      <t>ガタ</t>
    </rPh>
    <rPh sb="4" eb="6">
      <t>ニンテイ</t>
    </rPh>
    <rPh sb="9" eb="10">
      <t>エン</t>
    </rPh>
    <rPh sb="15" eb="18">
      <t>ヨウチエン</t>
    </rPh>
    <phoneticPr fontId="20"/>
  </si>
  <si>
    <t>取石認定こども園</t>
  </si>
  <si>
    <t>こども園中かがや幼稚園</t>
    <rPh sb="3" eb="4">
      <t>エン</t>
    </rPh>
    <rPh sb="4" eb="5">
      <t>ナカ</t>
    </rPh>
    <rPh sb="8" eb="11">
      <t>ヨウチエン</t>
    </rPh>
    <phoneticPr fontId="20"/>
  </si>
  <si>
    <t>認定こども園中野幼稚園</t>
    <rPh sb="0" eb="2">
      <t>ニンテイ</t>
    </rPh>
    <rPh sb="5" eb="11">
      <t>エンナカノヨウチエン</t>
    </rPh>
    <phoneticPr fontId="20"/>
  </si>
  <si>
    <t>なかよしの森認定こども園</t>
    <rPh sb="6" eb="8">
      <t>ニンテイ</t>
    </rPh>
    <phoneticPr fontId="20"/>
  </si>
  <si>
    <t>幼稚園型認定こども園畷幼稚園</t>
    <rPh sb="0" eb="3">
      <t>ヨウチエン</t>
    </rPh>
    <rPh sb="3" eb="4">
      <t>ガタ</t>
    </rPh>
    <rPh sb="4" eb="6">
      <t>ニンテイ</t>
    </rPh>
    <rPh sb="9" eb="10">
      <t>エン</t>
    </rPh>
    <rPh sb="11" eb="14">
      <t>ヨウチエン</t>
    </rPh>
    <phoneticPr fontId="20"/>
  </si>
  <si>
    <t>幼稚園型認定こども園念法幼稚園</t>
    <rPh sb="0" eb="3">
      <t>ヨウチエン</t>
    </rPh>
    <rPh sb="3" eb="4">
      <t>ガタ</t>
    </rPh>
    <rPh sb="4" eb="6">
      <t>ニンテイ</t>
    </rPh>
    <rPh sb="9" eb="10">
      <t>エン</t>
    </rPh>
    <rPh sb="10" eb="11">
      <t>ネン</t>
    </rPh>
    <rPh sb="11" eb="12">
      <t>ホウ</t>
    </rPh>
    <rPh sb="12" eb="15">
      <t>ヨウチエン</t>
    </rPh>
    <phoneticPr fontId="20"/>
  </si>
  <si>
    <t>幼保連携型認定こども園博愛社こども園</t>
  </si>
  <si>
    <t>幼稚園型認定こども園服部幼稚園</t>
    <rPh sb="0" eb="4">
      <t>ヨウチエンガタ</t>
    </rPh>
    <rPh sb="4" eb="6">
      <t>ニンテイ</t>
    </rPh>
    <rPh sb="9" eb="10">
      <t>エン</t>
    </rPh>
    <rPh sb="10" eb="12">
      <t>ハットリ</t>
    </rPh>
    <rPh sb="12" eb="15">
      <t>ヨウチエン</t>
    </rPh>
    <phoneticPr fontId="20"/>
  </si>
  <si>
    <t>幼稚園型認定こども園服部みどり幼稚園</t>
    <rPh sb="0" eb="6">
      <t>ヨウチエンガタニンテイ</t>
    </rPh>
    <rPh sb="9" eb="10">
      <t>エン</t>
    </rPh>
    <rPh sb="15" eb="18">
      <t>ヨウチエン</t>
    </rPh>
    <phoneticPr fontId="20"/>
  </si>
  <si>
    <t>幼保連携型認定こども園花園幼稚園</t>
    <rPh sb="0" eb="1">
      <t>ヨウ</t>
    </rPh>
    <rPh sb="1" eb="2">
      <t>ホ</t>
    </rPh>
    <rPh sb="2" eb="4">
      <t>レンケイ</t>
    </rPh>
    <rPh sb="4" eb="5">
      <t>ガタ</t>
    </rPh>
    <rPh sb="5" eb="7">
      <t>ニンテイ</t>
    </rPh>
    <rPh sb="10" eb="11">
      <t>エン</t>
    </rPh>
    <rPh sb="11" eb="13">
      <t>ハナゾノ</t>
    </rPh>
    <rPh sb="13" eb="16">
      <t>ヨウチエン</t>
    </rPh>
    <phoneticPr fontId="18"/>
  </si>
  <si>
    <t>認定こども園浜寺太陽幼稚園</t>
    <rPh sb="0" eb="2">
      <t>ニンテイ</t>
    </rPh>
    <rPh sb="5" eb="6">
      <t>エン</t>
    </rPh>
    <rPh sb="6" eb="10">
      <t>ハマデラタイヨウ</t>
    </rPh>
    <rPh sb="10" eb="13">
      <t>ヨウチエン</t>
    </rPh>
    <phoneticPr fontId="20"/>
  </si>
  <si>
    <t>認定こども園春木カトリック幼稚園</t>
    <rPh sb="0" eb="2">
      <t>ニンテイ</t>
    </rPh>
    <rPh sb="5" eb="6">
      <t>エン</t>
    </rPh>
    <rPh sb="6" eb="8">
      <t>ハルキ</t>
    </rPh>
    <rPh sb="13" eb="16">
      <t>ヨウチエン</t>
    </rPh>
    <phoneticPr fontId="20"/>
  </si>
  <si>
    <t>認定こども園東粉浜幼稚園</t>
    <rPh sb="0" eb="2">
      <t>ニンテイ</t>
    </rPh>
    <rPh sb="5" eb="6">
      <t>エン</t>
    </rPh>
    <rPh sb="6" eb="7">
      <t>ヒガシ</t>
    </rPh>
    <rPh sb="7" eb="9">
      <t>コハマ</t>
    </rPh>
    <rPh sb="9" eb="12">
      <t>ヨウチエン</t>
    </rPh>
    <phoneticPr fontId="20"/>
  </si>
  <si>
    <t>幼稚園型認定こども園東豊中幼稚園</t>
    <rPh sb="0" eb="6">
      <t>ヨウチエンガタニンテイ</t>
    </rPh>
    <rPh sb="9" eb="10">
      <t>エン</t>
    </rPh>
    <rPh sb="10" eb="16">
      <t>ヒガシトヨナカヨウチエン</t>
    </rPh>
    <phoneticPr fontId="20"/>
  </si>
  <si>
    <t>認定こども園ひかりの子幼稚園</t>
    <rPh sb="0" eb="2">
      <t>ニンテイ</t>
    </rPh>
    <rPh sb="5" eb="6">
      <t>エン</t>
    </rPh>
    <rPh sb="10" eb="11">
      <t>コ</t>
    </rPh>
    <rPh sb="11" eb="14">
      <t>ヨウチエン</t>
    </rPh>
    <phoneticPr fontId="20"/>
  </si>
  <si>
    <t>幼稚園型認定こども園ひばり幼稚園</t>
    <rPh sb="0" eb="3">
      <t>ヨウチエン</t>
    </rPh>
    <rPh sb="3" eb="4">
      <t>ガタ</t>
    </rPh>
    <rPh sb="4" eb="6">
      <t>ニンテイ</t>
    </rPh>
    <rPh sb="9" eb="10">
      <t>エン</t>
    </rPh>
    <rPh sb="13" eb="16">
      <t>ヨウチエン</t>
    </rPh>
    <phoneticPr fontId="20"/>
  </si>
  <si>
    <t>ひまわり幼稚園</t>
    <rPh sb="4" eb="7">
      <t>ヨウチエン</t>
    </rPh>
    <phoneticPr fontId="20"/>
  </si>
  <si>
    <t>ひめむろこども園</t>
    <rPh sb="7" eb="8">
      <t>エン</t>
    </rPh>
    <phoneticPr fontId="22"/>
  </si>
  <si>
    <t>認定こども園枚岡カトリック幼稚園</t>
    <rPh sb="0" eb="2">
      <t>ニンテイ</t>
    </rPh>
    <rPh sb="5" eb="6">
      <t>エン</t>
    </rPh>
    <rPh sb="13" eb="16">
      <t>ヨウチエン</t>
    </rPh>
    <phoneticPr fontId="20"/>
  </si>
  <si>
    <t>認定こども園藤井寺カトリック幼稚園</t>
    <rPh sb="0" eb="2">
      <t>ニンテイ</t>
    </rPh>
    <rPh sb="5" eb="6">
      <t>エン</t>
    </rPh>
    <rPh sb="6" eb="9">
      <t>フジイデラ</t>
    </rPh>
    <rPh sb="14" eb="17">
      <t>ヨウチエン</t>
    </rPh>
    <phoneticPr fontId="20"/>
  </si>
  <si>
    <t>幼稚園型認定こども園双百合幼稚園</t>
    <rPh sb="0" eb="3">
      <t>ヨウチエン</t>
    </rPh>
    <rPh sb="3" eb="4">
      <t>ガタ</t>
    </rPh>
    <rPh sb="4" eb="6">
      <t>ニンテイ</t>
    </rPh>
    <rPh sb="9" eb="10">
      <t>エン</t>
    </rPh>
    <rPh sb="10" eb="13">
      <t>フタユリ</t>
    </rPh>
    <rPh sb="13" eb="16">
      <t>ヨウチエン</t>
    </rPh>
    <phoneticPr fontId="20"/>
  </si>
  <si>
    <t>認定こども園ふなお幼稚園</t>
    <rPh sb="0" eb="2">
      <t>ニンテイ</t>
    </rPh>
    <rPh sb="5" eb="6">
      <t>エン</t>
    </rPh>
    <rPh sb="9" eb="12">
      <t>ヨウチエン</t>
    </rPh>
    <phoneticPr fontId="20"/>
  </si>
  <si>
    <t>幼保連携型認定こども園文の里幼稚園</t>
    <rPh sb="0" eb="2">
      <t>ヨウホ</t>
    </rPh>
    <rPh sb="2" eb="5">
      <t>レンケイガタ</t>
    </rPh>
    <rPh sb="5" eb="7">
      <t>ニンテイ</t>
    </rPh>
    <rPh sb="10" eb="11">
      <t>エン</t>
    </rPh>
    <rPh sb="11" eb="12">
      <t>フミ</t>
    </rPh>
    <rPh sb="13" eb="14">
      <t>サト</t>
    </rPh>
    <rPh sb="14" eb="17">
      <t>ヨウチエン</t>
    </rPh>
    <phoneticPr fontId="20"/>
  </si>
  <si>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20"/>
  </si>
  <si>
    <t>認定こども園フレンド幼稚園</t>
    <rPh sb="0" eb="2">
      <t>ニンテイ</t>
    </rPh>
    <rPh sb="5" eb="6">
      <t>エン</t>
    </rPh>
    <rPh sb="10" eb="13">
      <t>ヨウチエン</t>
    </rPh>
    <phoneticPr fontId="20"/>
  </si>
  <si>
    <t>平安女学院大学附属こども園</t>
    <rPh sb="0" eb="2">
      <t>ヘイアン</t>
    </rPh>
    <rPh sb="2" eb="5">
      <t>ジョガクイン</t>
    </rPh>
    <rPh sb="5" eb="7">
      <t>ダイガク</t>
    </rPh>
    <rPh sb="7" eb="9">
      <t>フゾク</t>
    </rPh>
    <rPh sb="12" eb="13">
      <t>エン</t>
    </rPh>
    <phoneticPr fontId="18"/>
  </si>
  <si>
    <t>認定こども園朋来幼稚園</t>
    <rPh sb="0" eb="2">
      <t>ニンテイ</t>
    </rPh>
    <rPh sb="5" eb="6">
      <t>エン</t>
    </rPh>
    <rPh sb="6" eb="8">
      <t>ホウライ</t>
    </rPh>
    <rPh sb="8" eb="11">
      <t>ヨウチエン</t>
    </rPh>
    <phoneticPr fontId="20"/>
  </si>
  <si>
    <t>幼保連携型認定こども園菩提幼稚園</t>
    <rPh sb="0" eb="1">
      <t>ヨウ</t>
    </rPh>
    <rPh sb="1" eb="2">
      <t>ホ</t>
    </rPh>
    <rPh sb="2" eb="4">
      <t>レンケイ</t>
    </rPh>
    <rPh sb="4" eb="5">
      <t>ガタ</t>
    </rPh>
    <rPh sb="5" eb="7">
      <t>ニンテイ</t>
    </rPh>
    <rPh sb="10" eb="11">
      <t>エン</t>
    </rPh>
    <rPh sb="13" eb="16">
      <t>ヨウチエン</t>
    </rPh>
    <phoneticPr fontId="34"/>
  </si>
  <si>
    <t>幼保連携型認定こども園　菩提こども園しらさぎ</t>
    <rPh sb="0" eb="7">
      <t>ヨウホレンケイガタニンテイ</t>
    </rPh>
    <rPh sb="10" eb="11">
      <t>エン</t>
    </rPh>
    <rPh sb="12" eb="14">
      <t>ボダイ</t>
    </rPh>
    <rPh sb="17" eb="18">
      <t>エン</t>
    </rPh>
    <phoneticPr fontId="22"/>
  </si>
  <si>
    <t>認定こども園蛍池文化幼稚園</t>
    <rPh sb="0" eb="2">
      <t>ニンテイ</t>
    </rPh>
    <rPh sb="5" eb="6">
      <t>エン</t>
    </rPh>
    <rPh sb="6" eb="8">
      <t>ホタルガイケ</t>
    </rPh>
    <rPh sb="8" eb="10">
      <t>ブンカ</t>
    </rPh>
    <rPh sb="10" eb="13">
      <t>ヨウチエン</t>
    </rPh>
    <phoneticPr fontId="20"/>
  </si>
  <si>
    <t>ほづみあそびまなびの森</t>
    <rPh sb="10" eb="11">
      <t>モリ</t>
    </rPh>
    <phoneticPr fontId="20"/>
  </si>
  <si>
    <t>認定こども園槇塚幼稚園</t>
    <rPh sb="0" eb="2">
      <t>ニンテイ</t>
    </rPh>
    <rPh sb="5" eb="6">
      <t>エン</t>
    </rPh>
    <rPh sb="6" eb="11">
      <t>マキツカヨウチエン</t>
    </rPh>
    <phoneticPr fontId="20"/>
  </si>
  <si>
    <t>幼稚園型認定こども園松原ひかり幼稚園</t>
    <rPh sb="0" eb="3">
      <t>ヨウチエン</t>
    </rPh>
    <rPh sb="3" eb="4">
      <t>ガタ</t>
    </rPh>
    <rPh sb="4" eb="6">
      <t>ニンテイ</t>
    </rPh>
    <rPh sb="9" eb="10">
      <t>エン</t>
    </rPh>
    <rPh sb="15" eb="18">
      <t>ヨウチエン</t>
    </rPh>
    <phoneticPr fontId="20"/>
  </si>
  <si>
    <t>認定こども園松虫幼稚園</t>
    <rPh sb="0" eb="2">
      <t>ニンテイ</t>
    </rPh>
    <rPh sb="5" eb="6">
      <t>エン</t>
    </rPh>
    <rPh sb="6" eb="11">
      <t>マツムシヨウチエン</t>
    </rPh>
    <phoneticPr fontId="20"/>
  </si>
  <si>
    <t>認定こども園三井中央幼稚園</t>
    <rPh sb="0" eb="2">
      <t>ニンテイ</t>
    </rPh>
    <rPh sb="5" eb="6">
      <t>エン</t>
    </rPh>
    <rPh sb="10" eb="13">
      <t>ヨウチエン</t>
    </rPh>
    <phoneticPr fontId="20"/>
  </si>
  <si>
    <t>幼稚園型認定こども園美木幼稚園</t>
    <rPh sb="0" eb="3">
      <t>ヨウチエン</t>
    </rPh>
    <rPh sb="3" eb="4">
      <t>ガタ</t>
    </rPh>
    <rPh sb="4" eb="6">
      <t>ニンテイ</t>
    </rPh>
    <rPh sb="9" eb="10">
      <t>エン</t>
    </rPh>
    <rPh sb="10" eb="11">
      <t>ウツク</t>
    </rPh>
    <rPh sb="11" eb="12">
      <t>キ</t>
    </rPh>
    <rPh sb="12" eb="15">
      <t>ヨウチエン</t>
    </rPh>
    <phoneticPr fontId="20"/>
  </si>
  <si>
    <t>三国丘みのりこども園</t>
    <rPh sb="0" eb="2">
      <t>ミクニ</t>
    </rPh>
    <rPh sb="2" eb="3">
      <t>オカ</t>
    </rPh>
    <rPh sb="9" eb="10">
      <t>エン</t>
    </rPh>
    <phoneticPr fontId="22"/>
  </si>
  <si>
    <t>認定こども園みくにひじり幼稚園</t>
    <rPh sb="12" eb="15">
      <t>ヨウチエン</t>
    </rPh>
    <phoneticPr fontId="20"/>
  </si>
  <si>
    <t>みすず学園森町こども園</t>
  </si>
  <si>
    <t>認定こども園御幣島幼稚園</t>
    <rPh sb="0" eb="2">
      <t>ニンテイ</t>
    </rPh>
    <rPh sb="5" eb="6">
      <t>エン</t>
    </rPh>
    <rPh sb="9" eb="12">
      <t>ヨウチエン</t>
    </rPh>
    <phoneticPr fontId="20"/>
  </si>
  <si>
    <t>認定こども園みなみ幼稚園</t>
    <rPh sb="0" eb="2">
      <t>ニンテイ</t>
    </rPh>
    <rPh sb="5" eb="6">
      <t>エン</t>
    </rPh>
    <rPh sb="9" eb="12">
      <t>ヨウチエン</t>
    </rPh>
    <phoneticPr fontId="20"/>
  </si>
  <si>
    <t>幼稚園型認定こども園箕面学園附属幼稚園</t>
    <rPh sb="0" eb="3">
      <t>ヨウチエン</t>
    </rPh>
    <rPh sb="3" eb="4">
      <t>ガタ</t>
    </rPh>
    <rPh sb="4" eb="6">
      <t>ニンテイ</t>
    </rPh>
    <rPh sb="9" eb="10">
      <t>エン</t>
    </rPh>
    <rPh sb="16" eb="19">
      <t>ヨウチエン</t>
    </rPh>
    <phoneticPr fontId="20"/>
  </si>
  <si>
    <t>認定こども園宮前つばさ幼稚園</t>
  </si>
  <si>
    <t>認定こども園宮山台幼稚園</t>
    <rPh sb="0" eb="2">
      <t>ニンテイ</t>
    </rPh>
    <rPh sb="5" eb="6">
      <t>エン</t>
    </rPh>
    <rPh sb="6" eb="7">
      <t>ミヤ</t>
    </rPh>
    <rPh sb="7" eb="8">
      <t>ヤマ</t>
    </rPh>
    <rPh sb="8" eb="9">
      <t>ダイ</t>
    </rPh>
    <rPh sb="9" eb="12">
      <t>ヨウチエン</t>
    </rPh>
    <phoneticPr fontId="20"/>
  </si>
  <si>
    <t>幼保連携型認定こども園みゆき西こども園</t>
    <rPh sb="0" eb="2">
      <t>ヨウホ</t>
    </rPh>
    <rPh sb="2" eb="4">
      <t>レンケイ</t>
    </rPh>
    <rPh sb="4" eb="5">
      <t>カタ</t>
    </rPh>
    <rPh sb="5" eb="7">
      <t>ニンテイ</t>
    </rPh>
    <rPh sb="10" eb="11">
      <t>エン</t>
    </rPh>
    <rPh sb="14" eb="15">
      <t>ニシ</t>
    </rPh>
    <rPh sb="18" eb="19">
      <t>エン</t>
    </rPh>
    <phoneticPr fontId="22"/>
  </si>
  <si>
    <t>幼保連携型認定こども園みょうけん幼稚園</t>
    <rPh sb="0" eb="5">
      <t>ヨウホレンケイガタ</t>
    </rPh>
    <rPh sb="5" eb="7">
      <t>ニンテイ</t>
    </rPh>
    <rPh sb="10" eb="11">
      <t>エン</t>
    </rPh>
    <rPh sb="16" eb="19">
      <t>ヨウチエン</t>
    </rPh>
    <phoneticPr fontId="20"/>
  </si>
  <si>
    <t>美和幼稚園</t>
    <rPh sb="2" eb="5">
      <t>ヨウチエン</t>
    </rPh>
    <phoneticPr fontId="20"/>
  </si>
  <si>
    <t>むつみこども園</t>
    <rPh sb="6" eb="7">
      <t>エン</t>
    </rPh>
    <phoneticPr fontId="20"/>
  </si>
  <si>
    <t>認定こども園桃の里幼稚園</t>
    <rPh sb="0" eb="2">
      <t>ニンテイ</t>
    </rPh>
    <rPh sb="5" eb="6">
      <t>エン</t>
    </rPh>
    <rPh sb="6" eb="7">
      <t>モモ</t>
    </rPh>
    <rPh sb="8" eb="9">
      <t>サト</t>
    </rPh>
    <rPh sb="9" eb="12">
      <t>ヨウチエン</t>
    </rPh>
    <phoneticPr fontId="20"/>
  </si>
  <si>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20"/>
  </si>
  <si>
    <t>幼保連携型認定こども園八戸の里幼稚園</t>
    <rPh sb="0" eb="1">
      <t>ヨウ</t>
    </rPh>
    <rPh sb="1" eb="2">
      <t>ホ</t>
    </rPh>
    <rPh sb="2" eb="4">
      <t>レンケイ</t>
    </rPh>
    <rPh sb="4" eb="5">
      <t>ガタ</t>
    </rPh>
    <rPh sb="5" eb="7">
      <t>ニンテイ</t>
    </rPh>
    <rPh sb="10" eb="11">
      <t>エン</t>
    </rPh>
    <rPh sb="15" eb="18">
      <t>ヨウチエン</t>
    </rPh>
    <phoneticPr fontId="20"/>
  </si>
  <si>
    <t>認定こども園八尾平和幼稚園</t>
    <rPh sb="0" eb="2">
      <t>ニンテイ</t>
    </rPh>
    <rPh sb="5" eb="6">
      <t>エン</t>
    </rPh>
    <rPh sb="6" eb="8">
      <t>ヤオ</t>
    </rPh>
    <rPh sb="8" eb="10">
      <t>ヘイワ</t>
    </rPh>
    <rPh sb="10" eb="13">
      <t>ヨウチエン</t>
    </rPh>
    <phoneticPr fontId="20"/>
  </si>
  <si>
    <t>幼保連携型認定こども園やまなみ幼稚園</t>
    <rPh sb="0" eb="1">
      <t>ヨウ</t>
    </rPh>
    <rPh sb="1" eb="2">
      <t>タモツ</t>
    </rPh>
    <rPh sb="2" eb="4">
      <t>レンケイ</t>
    </rPh>
    <rPh sb="4" eb="5">
      <t>カタ</t>
    </rPh>
    <rPh sb="5" eb="7">
      <t>ニンテイ</t>
    </rPh>
    <rPh sb="10" eb="11">
      <t>エン</t>
    </rPh>
    <rPh sb="15" eb="18">
      <t>ヨウチエン</t>
    </rPh>
    <phoneticPr fontId="20"/>
  </si>
  <si>
    <t>認定こども園やわらぎ幼稚園</t>
    <rPh sb="0" eb="2">
      <t>ニンテイ</t>
    </rPh>
    <rPh sb="5" eb="6">
      <t>エン</t>
    </rPh>
    <rPh sb="10" eb="13">
      <t>ヨウチエン</t>
    </rPh>
    <phoneticPr fontId="20"/>
  </si>
  <si>
    <t>幼稚園型認定こども園淀川幼稚園</t>
    <rPh sb="0" eb="3">
      <t>ヨウチエン</t>
    </rPh>
    <rPh sb="3" eb="4">
      <t>ガタ</t>
    </rPh>
    <rPh sb="4" eb="6">
      <t>ニンテイ</t>
    </rPh>
    <rPh sb="9" eb="10">
      <t>エン</t>
    </rPh>
    <rPh sb="12" eb="15">
      <t>ヨウチエン</t>
    </rPh>
    <phoneticPr fontId="20"/>
  </si>
  <si>
    <t>慈光学園</t>
    <rPh sb="0" eb="2">
      <t>ジコウ</t>
    </rPh>
    <rPh sb="2" eb="4">
      <t>ガクエン</t>
    </rPh>
    <phoneticPr fontId="20"/>
  </si>
  <si>
    <t>住道学園</t>
  </si>
  <si>
    <t>河辺学園</t>
    <rPh sb="1" eb="2">
      <t>ヘン</t>
    </rPh>
    <phoneticPr fontId="20"/>
  </si>
  <si>
    <t>大阪鶴見学院</t>
    <rPh sb="2" eb="3">
      <t>ツル</t>
    </rPh>
    <phoneticPr fontId="20"/>
  </si>
  <si>
    <t>鶴見学園</t>
    <rPh sb="0" eb="1">
      <t>ツル</t>
    </rPh>
    <phoneticPr fontId="20"/>
  </si>
  <si>
    <t>徳友会</t>
  </si>
  <si>
    <t>博愛社</t>
    <rPh sb="0" eb="2">
      <t>ハクアイ</t>
    </rPh>
    <rPh sb="2" eb="3">
      <t>シャ</t>
    </rPh>
    <phoneticPr fontId="20"/>
  </si>
  <si>
    <t>春緒野学園</t>
    <rPh sb="1" eb="2">
      <t>オ</t>
    </rPh>
    <phoneticPr fontId="20"/>
  </si>
  <si>
    <t>慈光ながそね学園</t>
    <rPh sb="0" eb="2">
      <t>ジコウ</t>
    </rPh>
    <rPh sb="6" eb="8">
      <t>ガクエン</t>
    </rPh>
    <phoneticPr fontId="20"/>
  </si>
  <si>
    <t>みすず学園福祉会</t>
  </si>
  <si>
    <t>博光福祉会</t>
    <rPh sb="0" eb="1">
      <t>ヒロシ</t>
    </rPh>
    <rPh sb="1" eb="2">
      <t>ヒカリ</t>
    </rPh>
    <rPh sb="2" eb="4">
      <t>フクシ</t>
    </rPh>
    <rPh sb="4" eb="5">
      <t>カイ</t>
    </rPh>
    <phoneticPr fontId="20"/>
  </si>
  <si>
    <t>杉田学園</t>
    <rPh sb="0" eb="2">
      <t>スギタ</t>
    </rPh>
    <phoneticPr fontId="20"/>
  </si>
  <si>
    <t>054</t>
  </si>
  <si>
    <t>502</t>
  </si>
  <si>
    <t>084</t>
  </si>
  <si>
    <t>503</t>
  </si>
  <si>
    <t>189</t>
  </si>
  <si>
    <t>旭学園幼稚園</t>
    <rPh sb="0" eb="1">
      <t>アサヒ</t>
    </rPh>
    <rPh sb="1" eb="3">
      <t>ガクエン</t>
    </rPh>
    <rPh sb="3" eb="6">
      <t>ヨウチエン</t>
    </rPh>
    <phoneticPr fontId="94"/>
  </si>
  <si>
    <t>令和６年度の計算書類の補足資料として、このチェックシートを提出してください。</t>
    <rPh sb="0" eb="2">
      <t>レイワ</t>
    </rPh>
    <rPh sb="3" eb="5">
      <t>ネンド</t>
    </rPh>
    <rPh sb="4" eb="5">
      <t>ド</t>
    </rPh>
    <phoneticPr fontId="94"/>
  </si>
  <si>
    <t>全国平均(R4)</t>
    <phoneticPr fontId="94"/>
  </si>
  <si>
    <t>全国平均(R4)
上段：園　分
下段：法人分</t>
    <rPh sb="9" eb="11">
      <t>ジョウダン</t>
    </rPh>
    <rPh sb="12" eb="13">
      <t>エン</t>
    </rPh>
    <rPh sb="14" eb="15">
      <t>ブン</t>
    </rPh>
    <rPh sb="16" eb="18">
      <t>ゲダン</t>
    </rPh>
    <rPh sb="19" eb="21">
      <t>ホウジン</t>
    </rPh>
    <rPh sb="21" eb="22">
      <t>ブン</t>
    </rPh>
    <phoneticPr fontId="36"/>
  </si>
  <si>
    <t>　　　（令和６年４月１日から令和７年３月３１日まで）</t>
    <rPh sb="4" eb="6">
      <t>レイワ</t>
    </rPh>
    <rPh sb="14" eb="16">
      <t>レイワ</t>
    </rPh>
    <phoneticPr fontId="94"/>
  </si>
  <si>
    <t>　　　　（令和６年４月１日から令和７年３月３１日まで）</t>
    <rPh sb="5" eb="7">
      <t>レイワ</t>
    </rPh>
    <rPh sb="15" eb="17">
      <t>レイワ</t>
    </rPh>
    <phoneticPr fontId="94"/>
  </si>
  <si>
    <t>　　（令和６年４月１日から令和７年３月３１日まで）</t>
    <rPh sb="3" eb="5">
      <t>レイワ</t>
    </rPh>
    <rPh sb="13" eb="15">
      <t>レイワ</t>
    </rPh>
    <phoneticPr fontId="36"/>
  </si>
  <si>
    <t>　　（令和６年４月１日から令和７年３月３１日まで）</t>
    <rPh sb="3" eb="5">
      <t>レイワ</t>
    </rPh>
    <rPh sb="13" eb="15">
      <t>レイワ</t>
    </rPh>
    <phoneticPr fontId="94"/>
  </si>
  <si>
    <t>　　（令和６年４月１日から令和７年３月３１日まで）</t>
    <rPh sb="3" eb="5">
      <t>レイワ</t>
    </rPh>
    <rPh sb="6" eb="7">
      <t>ネン</t>
    </rPh>
    <rPh sb="13" eb="15">
      <t>レイワ</t>
    </rPh>
    <phoneticPr fontId="94"/>
  </si>
  <si>
    <t xml:space="preserve">     （令和７年３月３１日現在）</t>
    <rPh sb="6" eb="8">
      <t>レイワ</t>
    </rPh>
    <phoneticPr fontId="94"/>
  </si>
  <si>
    <t>令和６年度財務分析 (事業活動収支計算関係)</t>
    <rPh sb="0" eb="2">
      <t>レイワ</t>
    </rPh>
    <rPh sb="3" eb="5">
      <t>ネンド</t>
    </rPh>
    <rPh sb="11" eb="15">
      <t>ジギョウカツドウ</t>
    </rPh>
    <phoneticPr fontId="36"/>
  </si>
  <si>
    <t>令和６年度決算書表間チェック表</t>
    <rPh sb="0" eb="2">
      <t>レイワ</t>
    </rPh>
    <phoneticPr fontId="94"/>
  </si>
  <si>
    <t>経常寄付金比率</t>
    <rPh sb="0" eb="2">
      <t>ケイジョウ</t>
    </rPh>
    <rPh sb="2" eb="5">
      <t>キフキン</t>
    </rPh>
    <phoneticPr fontId="94"/>
  </si>
  <si>
    <t>固定資産構成比率</t>
    <rPh sb="6" eb="7">
      <t>ヒ</t>
    </rPh>
    <phoneticPr fontId="94"/>
  </si>
  <si>
    <t>流動資産構成比率</t>
    <rPh sb="6" eb="7">
      <t>ヒ</t>
    </rPh>
    <phoneticPr fontId="94"/>
  </si>
  <si>
    <t>固定負債構成比率</t>
    <rPh sb="6" eb="7">
      <t>ヒ</t>
    </rPh>
    <phoneticPr fontId="94"/>
  </si>
  <si>
    <t>流動負債構成比率</t>
    <rPh sb="6" eb="7">
      <t>ヒ</t>
    </rPh>
    <phoneticPr fontId="9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</si>
</sst>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quot;平成&quot;0&quot;年度 計算書類チェック表&quot;"/>
    <numFmt numFmtId="179" formatCode="&quot;（Ｈ&quot;0&quot;決算）&quot;"/>
    <numFmt numFmtId="180" formatCode="&quot;Ｌｅｖｅｌ &quot;0"/>
  </numFmts>
  <fonts count="126"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0"/>
      <name val="ＭＳ ゴシック"/>
      <family val="3"/>
      <charset val="128"/>
    </font>
    <font>
      <sz val="11"/>
      <name val="ＭＳ ゴシック"/>
      <family val="3"/>
      <charset val="128"/>
    </font>
    <font>
      <sz val="8"/>
      <name val="ＭＳ ゴシック"/>
      <family val="3"/>
      <charset val="128"/>
    </font>
    <font>
      <sz val="12"/>
      <name val="ＭＳ 明朝"/>
      <family val="1"/>
      <charset val="128"/>
    </font>
    <font>
      <sz val="14"/>
      <name val="ＭＳ 明朝"/>
      <family val="1"/>
      <charset val="128"/>
    </font>
    <font>
      <sz val="8"/>
      <name val="ＭＳ 明朝"/>
      <family val="1"/>
      <charset val="128"/>
    </font>
    <font>
      <sz val="12"/>
      <name val="ＭＳ ゴシック"/>
      <family val="3"/>
      <charset val="128"/>
    </font>
    <font>
      <sz val="9"/>
      <name val="ＭＳ ゴシック"/>
      <family val="3"/>
      <charset val="128"/>
    </font>
    <font>
      <b/>
      <sz val="24"/>
      <name val="ＭＳ ゴシック"/>
      <family val="3"/>
      <charset val="128"/>
    </font>
    <font>
      <sz val="14"/>
      <name val="ＭＳ ゴシック"/>
      <family val="3"/>
      <charset val="128"/>
    </font>
    <font>
      <sz val="9"/>
      <name val="ＭＳ 明朝"/>
      <family val="1"/>
      <charset val="128"/>
    </font>
    <font>
      <b/>
      <sz val="22"/>
      <name val="ＭＳ ゴシック"/>
      <family val="3"/>
      <charset val="128"/>
    </font>
    <font>
      <sz val="16"/>
      <name val="ＭＳ ゴシック"/>
      <family val="3"/>
      <charset val="128"/>
    </font>
    <font>
      <sz val="10"/>
      <name val="ＭＳ 明朝"/>
      <family val="1"/>
      <charset val="128"/>
    </font>
    <font>
      <b/>
      <sz val="14"/>
      <name val="ＭＳ ゴシック"/>
      <family val="3"/>
      <charset val="128"/>
    </font>
    <font>
      <sz val="14"/>
      <name val="ＭＳ Ｐゴシック"/>
      <family val="3"/>
      <charset val="128"/>
    </font>
    <font>
      <sz val="12"/>
      <name val="ＭＳ Ｐゴシック"/>
      <family val="3"/>
      <charset val="128"/>
    </font>
    <font>
      <sz val="20"/>
      <name val="ＭＳ ゴシック"/>
      <family val="3"/>
      <charset val="128"/>
    </font>
    <font>
      <b/>
      <sz val="9"/>
      <name val="ＭＳ ゴシック"/>
      <family val="3"/>
      <charset val="128"/>
    </font>
    <font>
      <b/>
      <sz val="11"/>
      <name val="ＭＳ ゴシック"/>
      <family val="3"/>
      <charset val="128"/>
    </font>
    <font>
      <b/>
      <sz val="10"/>
      <name val="ＭＳ ゴシック"/>
      <family val="3"/>
      <charset val="128"/>
    </font>
    <font>
      <sz val="6"/>
      <name val="ＭＳ ゴシック"/>
      <family val="3"/>
      <charset val="128"/>
    </font>
    <font>
      <b/>
      <sz val="18"/>
      <name val="ＭＳ ゴシック"/>
      <family val="3"/>
      <charset val="128"/>
    </font>
    <font>
      <sz val="11"/>
      <name val="ＭＳ Ｐゴシック"/>
      <family val="3"/>
      <charset val="128"/>
    </font>
    <font>
      <sz val="20"/>
      <name val="ＭＳ Ｐゴシック"/>
      <family val="3"/>
      <charset val="128"/>
    </font>
    <font>
      <b/>
      <sz val="16"/>
      <name val="ＭＳ ゴシック"/>
      <family val="3"/>
      <charset val="128"/>
    </font>
    <font>
      <b/>
      <sz val="12"/>
      <name val="ＭＳ ゴシック"/>
      <family val="3"/>
      <charset val="128"/>
    </font>
    <font>
      <b/>
      <sz val="12"/>
      <color indexed="12"/>
      <name val="ＭＳ ゴシック"/>
      <family val="3"/>
      <charset val="128"/>
    </font>
    <font>
      <sz val="11"/>
      <color indexed="8"/>
      <name val="ＭＳ Ｐゴシック"/>
      <family val="3"/>
      <charset val="128"/>
    </font>
    <font>
      <b/>
      <sz val="9"/>
      <color indexed="12"/>
      <name val="ＭＳ ゴシック"/>
      <family val="3"/>
      <charset val="128"/>
    </font>
    <font>
      <sz val="9"/>
      <color indexed="12"/>
      <name val="ＭＳ ゴシック"/>
      <family val="3"/>
      <charset val="128"/>
    </font>
    <font>
      <sz val="10"/>
      <color indexed="12"/>
      <name val="ＭＳ ゴシック"/>
      <family val="3"/>
      <charset val="128"/>
    </font>
    <font>
      <b/>
      <sz val="11"/>
      <color indexed="12"/>
      <name val="ＭＳ ゴシック"/>
      <family val="3"/>
      <charset val="128"/>
    </font>
    <font>
      <sz val="6"/>
      <name val="ＭＳ 明朝"/>
      <family val="1"/>
      <charset val="128"/>
    </font>
    <font>
      <sz val="8"/>
      <color indexed="12"/>
      <name val="ＭＳ ゴシック"/>
      <family val="3"/>
      <charset val="128"/>
    </font>
    <font>
      <sz val="13"/>
      <name val="ＭＳ ゴシック"/>
      <family val="3"/>
      <charset val="128"/>
    </font>
    <font>
      <sz val="10"/>
      <name val="Wingdings"/>
      <charset val="2"/>
    </font>
    <font>
      <b/>
      <sz val="18"/>
      <color indexed="39"/>
      <name val="Wingdings"/>
      <charset val="2"/>
    </font>
    <font>
      <b/>
      <sz val="10"/>
      <color indexed="12"/>
      <name val="ＭＳ Ｐ明朝"/>
      <family val="1"/>
      <charset val="128"/>
    </font>
    <font>
      <b/>
      <sz val="32"/>
      <name val="ＭＳ ゴシック"/>
      <family val="3"/>
      <charset val="128"/>
    </font>
    <font>
      <sz val="7"/>
      <name val="ＭＳ ゴシック"/>
      <family val="3"/>
      <charset val="128"/>
    </font>
    <font>
      <sz val="18"/>
      <name val="ＭＳ ゴシック"/>
      <family val="3"/>
      <charset val="128"/>
    </font>
    <font>
      <sz val="9"/>
      <color indexed="10"/>
      <name val="ＭＳ ゴシック"/>
      <family val="3"/>
      <charset val="128"/>
    </font>
    <font>
      <b/>
      <sz val="12"/>
      <name val="ＭＳ 明朝"/>
      <family val="1"/>
      <charset val="128"/>
    </font>
    <font>
      <sz val="10"/>
      <color indexed="12"/>
      <name val="ＭＳ 明朝"/>
      <family val="1"/>
      <charset val="128"/>
    </font>
    <font>
      <b/>
      <sz val="10"/>
      <name val="ＭＳ 明朝"/>
      <family val="1"/>
      <charset val="128"/>
    </font>
    <font>
      <sz val="10"/>
      <color indexed="10"/>
      <name val="ＭＳ 明朝"/>
      <family val="1"/>
      <charset val="128"/>
    </font>
    <font>
      <sz val="10"/>
      <name val="ＭＳ Ｐゴシック"/>
      <family val="3"/>
      <charset val="128"/>
    </font>
    <font>
      <b/>
      <sz val="11"/>
      <color indexed="10"/>
      <name val="ＭＳ 明朝"/>
      <family val="1"/>
      <charset val="128"/>
    </font>
    <font>
      <b/>
      <sz val="11"/>
      <name val="ＭＳ Ｐゴシック"/>
      <family val="3"/>
      <charset val="128"/>
    </font>
    <font>
      <u/>
      <sz val="11"/>
      <name val="ＭＳ 明朝"/>
      <family val="1"/>
      <charset val="128"/>
    </font>
    <font>
      <b/>
      <sz val="12"/>
      <name val="ＭＳ Ｐゴシック"/>
      <family val="3"/>
      <charset val="128"/>
    </font>
    <font>
      <sz val="8"/>
      <name val="ＭＳ Ｐゴシック"/>
      <family val="3"/>
      <charset val="128"/>
    </font>
    <font>
      <b/>
      <sz val="22"/>
      <color indexed="12"/>
      <name val="ＭＳ ゴシック"/>
      <family val="3"/>
      <charset val="128"/>
    </font>
    <font>
      <b/>
      <sz val="10"/>
      <color indexed="12"/>
      <name val="ＭＳ ゴシック"/>
      <family val="3"/>
      <charset val="128"/>
    </font>
    <font>
      <b/>
      <sz val="10"/>
      <color indexed="12"/>
      <name val="ＭＳ 明朝"/>
      <family val="1"/>
      <charset val="128"/>
    </font>
    <font>
      <b/>
      <sz val="10"/>
      <name val="ＭＳ Ｐゴシック"/>
      <family val="3"/>
      <charset val="128"/>
    </font>
    <font>
      <b/>
      <sz val="11"/>
      <color indexed="10"/>
      <name val="ＭＳ ゴシック"/>
      <family val="3"/>
      <charset val="128"/>
    </font>
    <font>
      <sz val="11"/>
      <color indexed="10"/>
      <name val="ＭＳ ゴシック"/>
      <family val="3"/>
      <charset val="128"/>
    </font>
    <font>
      <sz val="10"/>
      <color indexed="10"/>
      <name val="ＭＳ ゴシック"/>
      <family val="3"/>
      <charset val="128"/>
    </font>
    <font>
      <b/>
      <sz val="14"/>
      <name val="ＭＳ Ｐゴシック"/>
      <family val="3"/>
      <charset val="128"/>
    </font>
    <font>
      <b/>
      <sz val="18"/>
      <name val="ＭＳ Ｐゴシック"/>
      <family val="3"/>
      <charset val="128"/>
    </font>
    <font>
      <b/>
      <sz val="12"/>
      <color indexed="12"/>
      <name val="ＭＳ Ｐゴシック"/>
      <family val="3"/>
      <charset val="128"/>
    </font>
    <font>
      <b/>
      <sz val="10"/>
      <color indexed="14"/>
      <name val="ＭＳ Ｐゴシック"/>
      <family val="3"/>
      <charset val="128"/>
    </font>
    <font>
      <sz val="9"/>
      <name val="ＭＳ Ｐゴシック"/>
      <family val="3"/>
      <charset val="128"/>
    </font>
    <font>
      <sz val="10"/>
      <color indexed="14"/>
      <name val="ＭＳ Ｐゴシック"/>
      <family val="3"/>
      <charset val="128"/>
    </font>
    <font>
      <sz val="10"/>
      <color indexed="10"/>
      <name val="ＭＳ Ｐゴシック"/>
      <family val="3"/>
      <charset val="128"/>
    </font>
    <font>
      <b/>
      <sz val="14"/>
      <color indexed="14"/>
      <name val="ＭＳ Ｐゴシック"/>
      <family val="3"/>
      <charset val="128"/>
    </font>
    <font>
      <sz val="8"/>
      <name val="ＭＳ Ｐ明朝"/>
      <family val="1"/>
      <charset val="128"/>
    </font>
    <font>
      <sz val="11"/>
      <name val="HG創英角ｺﾞｼｯｸUB"/>
      <family val="3"/>
      <charset val="128"/>
    </font>
    <font>
      <sz val="16"/>
      <name val="ＭＳ Ｐゴシック"/>
      <family val="3"/>
      <charset val="128"/>
    </font>
    <font>
      <sz val="9"/>
      <color indexed="8"/>
      <name val="ＭＳ Ｐゴシック"/>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20"/>
      <name val="HG丸ｺﾞｼｯｸM-PRO"/>
      <family val="3"/>
      <charset val="128"/>
    </font>
    <font>
      <b/>
      <sz val="28"/>
      <color indexed="10"/>
      <name val="HGP創英角ｺﾞｼｯｸUB"/>
      <family val="3"/>
      <charset val="128"/>
    </font>
    <font>
      <b/>
      <sz val="14"/>
      <name val="HG丸ｺﾞｼｯｸM-PRO"/>
      <family val="3"/>
      <charset val="128"/>
    </font>
    <font>
      <sz val="12"/>
      <name val="ＭＳ Ｐ明朝"/>
      <family val="1"/>
      <charset val="128"/>
    </font>
    <font>
      <sz val="16"/>
      <color indexed="10"/>
      <name val="HGS創英角ｺﾞｼｯｸUB"/>
      <family val="3"/>
      <charset val="128"/>
    </font>
    <font>
      <sz val="14"/>
      <color indexed="10"/>
      <name val="ＭＳ Ｐゴシック"/>
      <family val="3"/>
      <charset val="128"/>
    </font>
    <font>
      <sz val="9"/>
      <name val="ＭＳ Ｐ明朝"/>
      <family val="1"/>
      <charset val="128"/>
    </font>
    <font>
      <sz val="9"/>
      <name val="HG丸ｺﾞｼｯｸM-PRO"/>
      <family val="3"/>
      <charset val="128"/>
    </font>
    <font>
      <sz val="10"/>
      <color indexed="10"/>
      <name val="HG丸ｺﾞｼｯｸM-PRO"/>
      <family val="3"/>
      <charset val="128"/>
    </font>
    <font>
      <sz val="10"/>
      <color indexed="10"/>
      <name val="ＭＳ Ｐ明朝"/>
      <family val="1"/>
      <charset val="128"/>
    </font>
    <font>
      <sz val="8"/>
      <color indexed="10"/>
      <name val="ＭＳ Ｐ明朝"/>
      <family val="1"/>
      <charset val="128"/>
    </font>
    <font>
      <sz val="8"/>
      <name val="HG丸ｺﾞｼｯｸM-PRO"/>
      <family val="3"/>
      <charset val="128"/>
    </font>
    <font>
      <sz val="8"/>
      <color indexed="56"/>
      <name val="ＭＳ Ｐ明朝"/>
      <family val="1"/>
      <charset val="128"/>
    </font>
    <font>
      <sz val="11"/>
      <color indexed="12"/>
      <name val="ＭＳ 明朝"/>
      <family val="1"/>
      <charset val="128"/>
    </font>
    <font>
      <u val="double"/>
      <sz val="11"/>
      <color indexed="12"/>
      <name val="ＭＳ 明朝"/>
      <family val="1"/>
      <charset val="128"/>
    </font>
    <font>
      <sz val="6"/>
      <name val="ＭＳ Ｐゴシック"/>
      <family val="2"/>
      <charset val="128"/>
      <scheme val="minor"/>
    </font>
    <font>
      <sz val="9"/>
      <name val="ＭＳ Ｐゴシック"/>
      <family val="3"/>
      <charset val="128"/>
      <scheme val="minor"/>
    </font>
    <font>
      <b/>
      <sz val="16"/>
      <color theme="1"/>
      <name val="ＭＳ Ｐゴシック"/>
      <family val="3"/>
      <charset val="128"/>
      <scheme val="minor"/>
    </font>
    <font>
      <b/>
      <sz val="9"/>
      <color rgb="FFFF0000"/>
      <name val="ＭＳ ゴシック"/>
      <family val="3"/>
      <charset val="128"/>
    </font>
    <font>
      <b/>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13"/>
      <name val="ＭＳ ゴシック"/>
      <family val="3"/>
      <charset val="128"/>
    </font>
    <font>
      <b/>
      <sz val="11"/>
      <name val="ＭＳ 明朝"/>
      <family val="1"/>
      <charset val="128"/>
    </font>
    <font>
      <b/>
      <sz val="11"/>
      <color theme="1"/>
      <name val="ＭＳ ゴシック"/>
      <family val="3"/>
      <charset val="128"/>
    </font>
    <font>
      <b/>
      <sz val="10"/>
      <color rgb="FF0070C0"/>
      <name val="ＭＳ ゴシック"/>
      <family val="3"/>
      <charset val="128"/>
    </font>
    <font>
      <sz val="10"/>
      <color rgb="FF0000FF"/>
      <name val="ＭＳ ゴシック"/>
      <family val="3"/>
      <charset val="128"/>
    </font>
    <font>
      <sz val="8"/>
      <color rgb="FF0000FF"/>
      <name val="ＭＳ 明朝"/>
      <family val="1"/>
      <charset val="128"/>
    </font>
    <font>
      <b/>
      <sz val="11"/>
      <color rgb="FF0000FF"/>
      <name val="ＭＳ ゴシック"/>
      <family val="3"/>
      <charset val="128"/>
    </font>
    <font>
      <b/>
      <sz val="10"/>
      <color rgb="FF0000FF"/>
      <name val="ＭＳ ゴシック"/>
      <family val="3"/>
      <charset val="128"/>
    </font>
    <font>
      <sz val="14"/>
      <color rgb="FFFF0000"/>
      <name val="ＭＳ ゴシック"/>
      <family val="3"/>
      <charset val="128"/>
    </font>
    <font>
      <sz val="11"/>
      <name val="HGP創英角ｺﾞｼｯｸUB"/>
      <family val="3"/>
      <charset val="128"/>
    </font>
    <font>
      <sz val="11"/>
      <color indexed="18"/>
      <name val="HGP創英角ｺﾞｼｯｸUB"/>
      <family val="3"/>
      <charset val="128"/>
    </font>
    <font>
      <sz val="12"/>
      <color indexed="18"/>
      <name val="HGP創英角ｺﾞｼｯｸUB"/>
      <family val="3"/>
      <charset val="128"/>
    </font>
    <font>
      <b/>
      <sz val="12"/>
      <color rgb="FFFF0000"/>
      <name val="HGP創英角ｺﾞｼｯｸUB"/>
      <family val="3"/>
      <charset val="128"/>
    </font>
    <font>
      <sz val="11"/>
      <color indexed="18"/>
      <name val="ＭＳ Ｐゴシック"/>
      <family val="3"/>
      <charset val="128"/>
      <scheme val="minor"/>
    </font>
    <font>
      <sz val="6"/>
      <color indexed="18"/>
      <name val="ＭＳ Ｐゴシック"/>
      <family val="3"/>
      <charset val="128"/>
      <scheme val="minor"/>
    </font>
    <font>
      <u/>
      <sz val="11"/>
      <name val="HGP創英角ｺﾞｼｯｸUB"/>
      <family val="3"/>
      <charset val="128"/>
    </font>
    <font>
      <sz val="11"/>
      <color rgb="FFFF0000"/>
      <name val="HGP創英角ｺﾞｼｯｸUB"/>
      <family val="3"/>
      <charset val="128"/>
    </font>
    <font>
      <u/>
      <sz val="11"/>
      <color rgb="FFFF0000"/>
      <name val="HGP創英角ｺﾞｼｯｸUB"/>
      <family val="3"/>
      <charset val="128"/>
    </font>
    <font>
      <sz val="11"/>
      <color theme="1"/>
      <name val="ＭＳ Ｐゴシック"/>
      <family val="3"/>
      <charset val="128"/>
      <scheme val="minor"/>
    </font>
    <font>
      <sz val="11"/>
      <color theme="1"/>
      <name val="HGP創英角ｺﾞｼｯｸUB"/>
      <family val="3"/>
      <charset val="128"/>
    </font>
    <font>
      <b/>
      <sz val="11"/>
      <color rgb="FFFF0000"/>
      <name val="HGP創英角ｺﾞｼｯｸUB"/>
      <family val="3"/>
      <charset val="128"/>
    </font>
    <font>
      <sz val="9"/>
      <color rgb="FF000000"/>
      <name val="MS UI Gothic"/>
      <family val="3"/>
      <charset val="128"/>
    </font>
    <font>
      <b/>
      <sz val="10"/>
      <color rgb="FFFF0000"/>
      <name val="ＭＳ ゴシック"/>
      <family val="3"/>
      <charset val="128"/>
    </font>
    <font>
      <u/>
      <sz val="11"/>
      <color theme="10"/>
      <name val="ＭＳ Ｐゴシック"/>
      <family val="2"/>
      <charset val="128"/>
      <scheme val="minor"/>
    </font>
    <font>
      <sz val="12"/>
      <color rgb="FFFF0000"/>
      <name val="ＭＳ ゴシック"/>
      <family val="3"/>
      <charset val="128"/>
    </font>
  </fonts>
  <fills count="12">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4"/>
        <bgColor indexed="64"/>
      </patternFill>
    </fill>
    <fill>
      <patternFill patternType="solid">
        <fgColor indexed="22"/>
        <bgColor indexed="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244">
    <border>
      <left/>
      <right/>
      <top/>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thin">
        <color indexed="64"/>
      </left>
      <right style="medium">
        <color indexed="64"/>
      </right>
      <top/>
      <bottom style="double">
        <color indexed="64"/>
      </bottom>
      <diagonal/>
    </border>
    <border>
      <left style="medium">
        <color indexed="64"/>
      </left>
      <right style="dotted">
        <color indexed="64"/>
      </right>
      <top style="medium">
        <color indexed="64"/>
      </top>
      <bottom/>
      <diagonal/>
    </border>
    <border>
      <left/>
      <right style="dotted">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style="thin">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style="medium">
        <color indexed="64"/>
      </left>
      <right style="dotted">
        <color indexed="64"/>
      </right>
      <top style="double">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medium">
        <color indexed="64"/>
      </left>
      <right style="dotted">
        <color indexed="64"/>
      </right>
      <top/>
      <bottom style="double">
        <color indexed="64"/>
      </bottom>
      <diagonal/>
    </border>
    <border>
      <left style="medium">
        <color indexed="64"/>
      </left>
      <right style="dashed">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right/>
      <top style="dotted">
        <color indexed="64"/>
      </top>
      <bottom style="double">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bottom style="thin">
        <color indexed="64"/>
      </bottom>
      <diagonal/>
    </border>
    <border>
      <left/>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uble">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dotted">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style="medium">
        <color indexed="64"/>
      </right>
      <top style="double">
        <color indexed="64"/>
      </top>
      <bottom style="double">
        <color indexed="64"/>
      </bottom>
      <diagonal/>
    </border>
    <border>
      <left/>
      <right style="medium">
        <color indexed="12"/>
      </right>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ashed">
        <color indexed="64"/>
      </left>
      <right/>
      <top style="dotted">
        <color indexed="64"/>
      </top>
      <bottom style="dotted">
        <color indexed="64"/>
      </bottom>
      <diagonal/>
    </border>
    <border>
      <left style="dashed">
        <color indexed="64"/>
      </left>
      <right/>
      <top style="dotted">
        <color indexed="64"/>
      </top>
      <bottom style="medium">
        <color indexed="64"/>
      </bottom>
      <diagonal/>
    </border>
    <border>
      <left style="dotted">
        <color indexed="64"/>
      </left>
      <right/>
      <top style="dotted">
        <color indexed="64"/>
      </top>
      <bottom style="double">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style="double">
        <color indexed="64"/>
      </bottom>
      <diagonal/>
    </border>
    <border>
      <left style="dotted">
        <color indexed="64"/>
      </left>
      <right/>
      <top/>
      <bottom style="dotted">
        <color indexed="64"/>
      </bottom>
      <diagonal/>
    </border>
    <border>
      <left/>
      <right style="medium">
        <color rgb="FF0070C0"/>
      </right>
      <top style="medium">
        <color indexed="12"/>
      </top>
      <bottom/>
      <diagonal/>
    </border>
    <border>
      <left/>
      <right style="medium">
        <color rgb="FF0070C0"/>
      </right>
      <top/>
      <bottom style="medium">
        <color indexed="12"/>
      </bottom>
      <diagonal/>
    </border>
    <border>
      <left/>
      <right style="medium">
        <color indexed="64"/>
      </right>
      <top style="dotted">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16">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applyNumberFormat="0" applyFill="0" applyBorder="0" applyAlignment="0" applyProtection="0">
      <alignment vertical="center"/>
    </xf>
    <xf numFmtId="0" fontId="50" fillId="0" borderId="0"/>
  </cellStyleXfs>
  <cellXfs count="1729">
    <xf numFmtId="0" fontId="0" fillId="0" borderId="0" xfId="0">
      <alignment vertical="center"/>
    </xf>
    <xf numFmtId="0" fontId="47" fillId="0" borderId="0" xfId="1" applyFont="1" applyAlignment="1" applyProtection="1">
      <alignment vertical="center"/>
    </xf>
    <xf numFmtId="0" fontId="48" fillId="0" borderId="0" xfId="1" applyFont="1" applyAlignment="1" applyProtection="1">
      <alignment vertical="center"/>
    </xf>
    <xf numFmtId="0" fontId="49" fillId="0" borderId="0" xfId="1" applyFont="1" applyAlignment="1" applyProtection="1">
      <alignment vertical="center"/>
    </xf>
    <xf numFmtId="0" fontId="16" fillId="0" borderId="0" xfId="1" applyFont="1" applyAlignment="1">
      <alignment vertical="center"/>
    </xf>
    <xf numFmtId="0" fontId="2" fillId="0" borderId="0" xfId="1" applyFont="1" applyAlignment="1" applyProtection="1">
      <alignment vertical="center"/>
    </xf>
    <xf numFmtId="0" fontId="51" fillId="0" borderId="0" xfId="1" applyFont="1" applyAlignment="1" applyProtection="1">
      <alignment vertical="center"/>
    </xf>
    <xf numFmtId="0" fontId="2" fillId="0" borderId="0" xfId="5" applyFont="1" applyBorder="1" applyAlignment="1" applyProtection="1">
      <alignment horizontal="left" vertical="center"/>
    </xf>
    <xf numFmtId="0" fontId="26" fillId="0" borderId="0" xfId="1" applyFont="1" applyAlignment="1" applyProtection="1">
      <alignment vertical="center"/>
    </xf>
    <xf numFmtId="0" fontId="2" fillId="0" borderId="0" xfId="1" applyFont="1" applyBorder="1" applyAlignment="1" applyProtection="1">
      <alignment horizontal="center" vertical="center"/>
    </xf>
    <xf numFmtId="0" fontId="52" fillId="0" borderId="0" xfId="1" applyFont="1" applyBorder="1" applyAlignment="1" applyProtection="1">
      <alignment vertical="center"/>
    </xf>
    <xf numFmtId="0" fontId="52" fillId="0" borderId="0" xfId="1" applyFont="1" applyAlignment="1" applyProtection="1">
      <alignment vertical="center"/>
    </xf>
    <xf numFmtId="0" fontId="2" fillId="0" borderId="0" xfId="1" applyFont="1" applyBorder="1" applyAlignment="1">
      <alignment horizontal="left" vertical="center"/>
    </xf>
    <xf numFmtId="0" fontId="2" fillId="0" borderId="0" xfId="1" applyBorder="1" applyAlignment="1"/>
    <xf numFmtId="0" fontId="16" fillId="0" borderId="0" xfId="1" applyFont="1" applyBorder="1" applyAlignment="1" applyProtection="1">
      <alignment vertical="top"/>
    </xf>
    <xf numFmtId="0" fontId="16" fillId="0" borderId="0" xfId="1" applyFont="1" applyBorder="1" applyAlignment="1" applyProtection="1">
      <alignment horizontal="left" vertical="top"/>
    </xf>
    <xf numFmtId="0" fontId="2" fillId="0" borderId="62" xfId="1" applyBorder="1" applyAlignment="1">
      <alignment horizontal="centerContinuous" vertical="center" wrapText="1"/>
    </xf>
    <xf numFmtId="0" fontId="2" fillId="0" borderId="53" xfId="1" applyBorder="1" applyAlignment="1">
      <alignment horizontal="centerContinuous" vertical="center" wrapText="1"/>
    </xf>
    <xf numFmtId="0" fontId="2" fillId="0" borderId="62" xfId="1" applyFont="1" applyBorder="1" applyAlignment="1">
      <alignment horizontal="left" vertical="center"/>
    </xf>
    <xf numFmtId="0" fontId="2" fillId="0" borderId="78" xfId="1" applyFont="1" applyBorder="1" applyAlignment="1">
      <alignment horizontal="left" vertical="center"/>
    </xf>
    <xf numFmtId="0" fontId="46" fillId="0" borderId="0" xfId="1" applyFont="1" applyAlignment="1" applyProtection="1">
      <alignment horizontal="centerContinuous" vertical="center"/>
    </xf>
    <xf numFmtId="0" fontId="2" fillId="0" borderId="2" xfId="1" applyBorder="1" applyAlignment="1"/>
    <xf numFmtId="0" fontId="2" fillId="0" borderId="51" xfId="1" applyBorder="1" applyAlignment="1"/>
    <xf numFmtId="0" fontId="2" fillId="0" borderId="49" xfId="1" applyBorder="1" applyAlignment="1"/>
    <xf numFmtId="0" fontId="2" fillId="0" borderId="42" xfId="1" applyBorder="1" applyAlignment="1"/>
    <xf numFmtId="0" fontId="2" fillId="0" borderId="50" xfId="1" applyBorder="1" applyAlignment="1"/>
    <xf numFmtId="0" fontId="16" fillId="0" borderId="79" xfId="1" applyFont="1" applyBorder="1" applyAlignment="1" applyProtection="1">
      <alignment horizontal="centerContinuous" vertical="center"/>
    </xf>
    <xf numFmtId="0" fontId="16" fillId="0" borderId="28" xfId="1" applyFont="1" applyBorder="1" applyAlignment="1" applyProtection="1">
      <alignment horizontal="centerContinuous" vertical="center"/>
    </xf>
    <xf numFmtId="0" fontId="2" fillId="0" borderId="6" xfId="1" applyFont="1" applyBorder="1" applyAlignment="1" applyProtection="1">
      <alignment horizontal="left" vertical="center"/>
    </xf>
    <xf numFmtId="0" fontId="2" fillId="0" borderId="3" xfId="1" applyFont="1" applyBorder="1" applyAlignment="1">
      <alignment horizontal="left" vertical="center"/>
    </xf>
    <xf numFmtId="0" fontId="2" fillId="0" borderId="80" xfId="1" applyFont="1" applyBorder="1" applyAlignment="1">
      <alignment horizontal="left" vertical="center"/>
    </xf>
    <xf numFmtId="0" fontId="2" fillId="0" borderId="15" xfId="1" applyFont="1" applyBorder="1" applyAlignment="1">
      <alignment horizontal="left" vertical="center"/>
    </xf>
    <xf numFmtId="0" fontId="2" fillId="0" borderId="42" xfId="1" applyFont="1" applyBorder="1" applyAlignment="1">
      <alignment horizontal="left" vertical="center"/>
    </xf>
    <xf numFmtId="0" fontId="2" fillId="0" borderId="50" xfId="1" applyFont="1" applyBorder="1" applyAlignment="1">
      <alignment horizontal="left" vertical="center"/>
    </xf>
    <xf numFmtId="0" fontId="2" fillId="0" borderId="25" xfId="1" applyFont="1" applyBorder="1" applyAlignment="1" applyProtection="1">
      <alignment horizontal="left" vertical="center"/>
    </xf>
    <xf numFmtId="0" fontId="2" fillId="0" borderId="26" xfId="1" applyFont="1" applyBorder="1" applyAlignment="1" applyProtection="1">
      <alignment horizontal="left" vertical="center"/>
    </xf>
    <xf numFmtId="0" fontId="16" fillId="0" borderId="0" xfId="1" applyFont="1" applyFill="1" applyAlignment="1" applyProtection="1">
      <alignment vertical="center"/>
    </xf>
    <xf numFmtId="0" fontId="2" fillId="0" borderId="0" xfId="1" applyFont="1" applyFill="1" applyAlignment="1" applyProtection="1">
      <alignment vertical="center"/>
    </xf>
    <xf numFmtId="0" fontId="59" fillId="0" borderId="0" xfId="1" applyFont="1" applyFill="1" applyBorder="1" applyAlignment="1" applyProtection="1">
      <alignment vertical="center"/>
    </xf>
    <xf numFmtId="0" fontId="16" fillId="4" borderId="10" xfId="1" applyFont="1" applyFill="1" applyBorder="1" applyAlignment="1" applyProtection="1">
      <alignment horizontal="centerContinuous" vertical="center"/>
    </xf>
    <xf numFmtId="0" fontId="16" fillId="4" borderId="8" xfId="1" applyFont="1" applyFill="1" applyBorder="1" applyAlignment="1" applyProtection="1">
      <alignment horizontal="centerContinuous" vertical="center"/>
    </xf>
    <xf numFmtId="0" fontId="16" fillId="4" borderId="8" xfId="1" applyFont="1" applyFill="1" applyBorder="1" applyAlignment="1" applyProtection="1">
      <alignment horizontal="centerContinuous" vertical="center" wrapText="1"/>
    </xf>
    <xf numFmtId="0" fontId="16" fillId="4" borderId="10" xfId="1" applyFont="1" applyFill="1" applyBorder="1" applyAlignment="1" applyProtection="1">
      <alignment horizontal="centerContinuous" vertical="center" wrapText="1"/>
    </xf>
    <xf numFmtId="0" fontId="16" fillId="4" borderId="77" xfId="1" applyFont="1" applyFill="1" applyBorder="1" applyAlignment="1" applyProtection="1">
      <alignment horizontal="centerContinuous" vertical="center"/>
    </xf>
    <xf numFmtId="0" fontId="16" fillId="4" borderId="24" xfId="1" applyFont="1" applyFill="1" applyBorder="1" applyAlignment="1" applyProtection="1">
      <alignment horizontal="centerContinuous" vertical="center"/>
    </xf>
    <xf numFmtId="0" fontId="16" fillId="4" borderId="63" xfId="1" applyFont="1" applyFill="1" applyBorder="1" applyAlignment="1" applyProtection="1">
      <alignment horizontal="centerContinuous" vertical="center"/>
    </xf>
    <xf numFmtId="0" fontId="16" fillId="4" borderId="79" xfId="1" applyFont="1" applyFill="1" applyBorder="1" applyAlignment="1" applyProtection="1">
      <alignment horizontal="centerContinuous" vertical="center"/>
    </xf>
    <xf numFmtId="0" fontId="16" fillId="4" borderId="36" xfId="1" applyFont="1" applyFill="1" applyBorder="1" applyAlignment="1" applyProtection="1">
      <alignment horizontal="centerContinuous" vertical="center"/>
    </xf>
    <xf numFmtId="0" fontId="92" fillId="0" borderId="0" xfId="1" applyFont="1" applyAlignment="1" applyProtection="1">
      <alignment vertical="center"/>
    </xf>
    <xf numFmtId="0" fontId="2" fillId="0" borderId="74" xfId="1" applyFont="1" applyBorder="1" applyAlignment="1" applyProtection="1">
      <alignment vertical="center"/>
    </xf>
    <xf numFmtId="0" fontId="4" fillId="0" borderId="0" xfId="1" applyFont="1" applyProtection="1"/>
    <xf numFmtId="0" fontId="4" fillId="0" borderId="0" xfId="1" applyFont="1" applyBorder="1" applyProtection="1"/>
    <xf numFmtId="0" fontId="14" fillId="0" borderId="0" xfId="1" applyFont="1" applyProtection="1"/>
    <xf numFmtId="0" fontId="17" fillId="0" borderId="0" xfId="1" applyFont="1" applyProtection="1"/>
    <xf numFmtId="0" fontId="11" fillId="0" borderId="0" xfId="1" applyFont="1" applyAlignment="1" applyProtection="1"/>
    <xf numFmtId="0" fontId="11" fillId="0" borderId="0" xfId="1" quotePrefix="1" applyFont="1" applyAlignment="1" applyProtection="1">
      <alignment horizontal="left"/>
    </xf>
    <xf numFmtId="0" fontId="6" fillId="0" borderId="0" xfId="1" applyFont="1" applyProtection="1"/>
    <xf numFmtId="0" fontId="4" fillId="0" borderId="0" xfId="1" quotePrefix="1" applyFont="1" applyAlignment="1" applyProtection="1">
      <alignment horizontal="left"/>
    </xf>
    <xf numFmtId="0" fontId="4" fillId="0" borderId="0" xfId="1" quotePrefix="1" applyFont="1" applyAlignment="1" applyProtection="1">
      <alignment horizontal="center"/>
    </xf>
    <xf numFmtId="0" fontId="9" fillId="0" borderId="0" xfId="1" applyFont="1" applyAlignment="1" applyProtection="1">
      <alignment horizontal="center"/>
    </xf>
    <xf numFmtId="0" fontId="3" fillId="0" borderId="25" xfId="1" applyFont="1" applyBorder="1" applyAlignment="1" applyProtection="1">
      <alignment horizontal="center" vertical="center"/>
    </xf>
    <xf numFmtId="0" fontId="9" fillId="0" borderId="0" xfId="1" applyFont="1" applyAlignment="1" applyProtection="1">
      <alignment horizontal="left"/>
    </xf>
    <xf numFmtId="0" fontId="3" fillId="0" borderId="55" xfId="1" applyFont="1" applyBorder="1" applyAlignment="1" applyProtection="1">
      <alignment horizontal="center" vertical="center"/>
    </xf>
    <xf numFmtId="0" fontId="4" fillId="0" borderId="56" xfId="1" applyFont="1" applyBorder="1" applyAlignment="1" applyProtection="1">
      <alignment horizontal="center" vertical="center"/>
    </xf>
    <xf numFmtId="0" fontId="2" fillId="0" borderId="3" xfId="1" applyBorder="1" applyAlignment="1">
      <alignment vertical="center"/>
    </xf>
    <xf numFmtId="0" fontId="2" fillId="0" borderId="15" xfId="1" applyBorder="1" applyAlignment="1">
      <alignment vertical="center"/>
    </xf>
    <xf numFmtId="0" fontId="2" fillId="0" borderId="42" xfId="1" applyBorder="1" applyAlignment="1">
      <alignment vertical="center"/>
    </xf>
    <xf numFmtId="0" fontId="3" fillId="0" borderId="49" xfId="1" applyFont="1" applyFill="1" applyBorder="1" applyAlignment="1" applyProtection="1">
      <alignment horizontal="left" vertical="center"/>
    </xf>
    <xf numFmtId="0" fontId="34" fillId="0" borderId="0" xfId="1" applyFont="1" applyFill="1" applyBorder="1" applyAlignment="1" applyProtection="1">
      <alignment vertical="center"/>
    </xf>
    <xf numFmtId="0" fontId="34" fillId="0" borderId="0" xfId="1" applyFont="1" applyFill="1" applyBorder="1" applyProtection="1"/>
    <xf numFmtId="0" fontId="27" fillId="0" borderId="7" xfId="1" applyNumberFormat="1" applyFont="1" applyFill="1" applyBorder="1" applyAlignment="1" applyProtection="1">
      <alignment horizontal="center" vertical="center"/>
    </xf>
    <xf numFmtId="0" fontId="27" fillId="0" borderId="9" xfId="1" applyNumberFormat="1" applyFont="1" applyFill="1" applyBorder="1" applyAlignment="1" applyProtection="1">
      <alignment horizontal="center" vertical="center"/>
    </xf>
    <xf numFmtId="0" fontId="4" fillId="0" borderId="0" xfId="1" applyFont="1" applyAlignment="1" applyProtection="1">
      <alignment horizontal="left"/>
    </xf>
    <xf numFmtId="0" fontId="28" fillId="0" borderId="0" xfId="1" applyFont="1" applyAlignment="1" applyProtection="1">
      <alignment horizontal="left"/>
    </xf>
    <xf numFmtId="0" fontId="31" fillId="8" borderId="106" xfId="7" applyFont="1" applyFill="1" applyBorder="1" applyAlignment="1">
      <alignment horizontal="center"/>
    </xf>
    <xf numFmtId="0" fontId="31" fillId="0" borderId="1" xfId="7" applyFont="1" applyFill="1" applyBorder="1" applyAlignment="1">
      <alignment wrapText="1"/>
    </xf>
    <xf numFmtId="0" fontId="31" fillId="0" borderId="1" xfId="7" applyFont="1" applyFill="1" applyBorder="1" applyAlignment="1">
      <alignment horizontal="right" wrapText="1"/>
    </xf>
    <xf numFmtId="0" fontId="2" fillId="0" borderId="0" xfId="1"/>
    <xf numFmtId="0" fontId="4" fillId="0" borderId="0" xfId="1" applyNumberFormat="1" applyFont="1" applyFill="1" applyBorder="1" applyAlignment="1" applyProtection="1">
      <alignment vertical="center"/>
    </xf>
    <xf numFmtId="0" fontId="10" fillId="0" borderId="0" xfId="1" applyFont="1" applyBorder="1" applyAlignment="1" applyProtection="1">
      <alignment vertical="center"/>
    </xf>
    <xf numFmtId="0" fontId="9" fillId="0" borderId="0" xfId="1" quotePrefix="1" applyNumberFormat="1" applyFont="1" applyAlignment="1" applyProtection="1">
      <alignment horizontal="left" vertical="center"/>
    </xf>
    <xf numFmtId="0" fontId="9" fillId="0" borderId="0" xfId="1" quotePrefix="1" applyNumberFormat="1" applyFont="1" applyBorder="1" applyAlignment="1" applyProtection="1">
      <alignment horizontal="left" vertical="center"/>
    </xf>
    <xf numFmtId="0" fontId="10" fillId="0" borderId="0" xfId="1" quotePrefix="1" applyNumberFormat="1" applyFont="1" applyAlignment="1" applyProtection="1">
      <alignment vertical="center"/>
    </xf>
    <xf numFmtId="0" fontId="13" fillId="0" borderId="0" xfId="1" applyFont="1" applyAlignment="1" applyProtection="1">
      <alignment vertical="center"/>
    </xf>
    <xf numFmtId="0" fontId="13" fillId="0" borderId="0" xfId="1" quotePrefix="1" applyFont="1" applyAlignment="1" applyProtection="1">
      <alignment vertical="center"/>
    </xf>
    <xf numFmtId="0" fontId="2" fillId="0" borderId="0" xfId="1" applyBorder="1" applyAlignment="1" applyProtection="1">
      <alignment vertical="center"/>
    </xf>
    <xf numFmtId="0" fontId="10" fillId="0" borderId="0" xfId="1" applyFont="1" applyAlignment="1" applyProtection="1">
      <alignment vertical="center"/>
    </xf>
    <xf numFmtId="38" fontId="10" fillId="0" borderId="0" xfId="3" applyFont="1" applyFill="1" applyBorder="1" applyAlignment="1" applyProtection="1">
      <alignment vertical="center"/>
    </xf>
    <xf numFmtId="0" fontId="2" fillId="0" borderId="0" xfId="1" applyAlignment="1" applyProtection="1">
      <alignment horizontal="right" vertical="center"/>
    </xf>
    <xf numFmtId="0" fontId="2" fillId="0" borderId="0" xfId="1" applyNumberFormat="1" applyAlignment="1" applyProtection="1">
      <alignment vertical="center"/>
    </xf>
    <xf numFmtId="0" fontId="5" fillId="0" borderId="0" xfId="1" applyNumberFormat="1" applyFont="1" applyBorder="1" applyAlignment="1" applyProtection="1">
      <alignment horizontal="left" vertical="center"/>
    </xf>
    <xf numFmtId="38" fontId="12" fillId="0" borderId="0" xfId="3" applyFont="1" applyFill="1" applyBorder="1" applyAlignment="1" applyProtection="1">
      <alignment vertical="center"/>
    </xf>
    <xf numFmtId="38" fontId="33" fillId="0" borderId="0" xfId="3" applyFont="1" applyFill="1" applyBorder="1" applyAlignment="1" applyProtection="1">
      <alignment vertical="center"/>
    </xf>
    <xf numFmtId="0" fontId="3" fillId="0" borderId="0" xfId="1" applyNumberFormat="1" applyFont="1" applyAlignment="1" applyProtection="1">
      <alignment vertical="center"/>
    </xf>
    <xf numFmtId="0" fontId="4" fillId="0" borderId="0" xfId="1" applyNumberFormat="1" applyFont="1" applyAlignment="1" applyProtection="1">
      <alignment vertical="center"/>
    </xf>
    <xf numFmtId="0" fontId="56" fillId="5" borderId="86" xfId="1" applyNumberFormat="1" applyFont="1" applyFill="1" applyBorder="1" applyAlignment="1" applyProtection="1">
      <alignment vertical="center"/>
    </xf>
    <xf numFmtId="0" fontId="30" fillId="5" borderId="89" xfId="1" quotePrefix="1" applyNumberFormat="1" applyFont="1" applyFill="1" applyBorder="1" applyAlignment="1" applyProtection="1">
      <alignment horizontal="left" vertical="center"/>
    </xf>
    <xf numFmtId="0" fontId="57" fillId="0" borderId="0" xfId="1" applyNumberFormat="1" applyFont="1" applyFill="1" applyBorder="1" applyAlignment="1" applyProtection="1">
      <alignment horizontal="left" vertical="center"/>
    </xf>
    <xf numFmtId="0" fontId="2" fillId="0" borderId="0" xfId="1"/>
    <xf numFmtId="0" fontId="4" fillId="0" borderId="0" xfId="1" applyFont="1" applyBorder="1" applyAlignment="1" applyProtection="1">
      <alignment vertical="center"/>
    </xf>
    <xf numFmtId="0" fontId="3" fillId="0" borderId="0" xfId="1" applyFont="1" applyBorder="1" applyAlignment="1" applyProtection="1">
      <alignment vertical="center"/>
    </xf>
    <xf numFmtId="0" fontId="4" fillId="0" borderId="11" xfId="1" applyFont="1" applyBorder="1" applyAlignment="1" applyProtection="1">
      <alignment vertical="center"/>
    </xf>
    <xf numFmtId="0" fontId="9" fillId="0" borderId="0" xfId="1" applyNumberFormat="1" applyFont="1" applyFill="1" applyBorder="1" applyAlignment="1" applyProtection="1">
      <alignment vertical="center"/>
    </xf>
    <xf numFmtId="0" fontId="4"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4" fillId="0" borderId="0" xfId="1" applyNumberFormat="1" applyFont="1" applyBorder="1" applyAlignment="1" applyProtection="1">
      <alignment horizontal="center" vertical="center"/>
    </xf>
    <xf numFmtId="0" fontId="33" fillId="0" borderId="0" xfId="1" quotePrefix="1" applyFont="1" applyBorder="1" applyAlignment="1" applyProtection="1">
      <alignment horizontal="left" vertical="center"/>
    </xf>
    <xf numFmtId="0" fontId="10" fillId="0" borderId="0" xfId="1" applyFont="1" applyBorder="1" applyAlignment="1" applyProtection="1">
      <alignment vertical="center"/>
    </xf>
    <xf numFmtId="0" fontId="9" fillId="0" borderId="0" xfId="1" quotePrefix="1" applyNumberFormat="1" applyFont="1" applyAlignment="1" applyProtection="1">
      <alignment horizontal="left" vertical="center"/>
    </xf>
    <xf numFmtId="0" fontId="2" fillId="0" borderId="2" xfId="1" applyBorder="1" applyAlignment="1" applyProtection="1">
      <alignment vertical="center"/>
    </xf>
    <xf numFmtId="0" fontId="4" fillId="0" borderId="0" xfId="1" applyFont="1" applyAlignment="1" applyProtection="1">
      <alignment vertical="center"/>
    </xf>
    <xf numFmtId="0" fontId="8" fillId="0" borderId="0" xfId="1" applyFont="1" applyAlignment="1" applyProtection="1">
      <alignment vertical="center"/>
    </xf>
    <xf numFmtId="0" fontId="10" fillId="0" borderId="0" xfId="1" quotePrefix="1" applyFont="1" applyBorder="1" applyAlignment="1" applyProtection="1">
      <alignment horizontal="left" vertical="center"/>
    </xf>
    <xf numFmtId="0" fontId="14" fillId="0" borderId="0" xfId="1" applyFont="1" applyAlignment="1" applyProtection="1">
      <alignment vertical="center"/>
    </xf>
    <xf numFmtId="0" fontId="12" fillId="0" borderId="0" xfId="1" applyFont="1" applyAlignment="1" applyProtection="1">
      <alignment vertical="center"/>
    </xf>
    <xf numFmtId="0" fontId="33" fillId="0" borderId="0" xfId="1" applyNumberFormat="1" applyFont="1" applyBorder="1" applyAlignment="1" applyProtection="1">
      <alignment vertical="center"/>
    </xf>
    <xf numFmtId="0" fontId="2" fillId="0" borderId="0" xfId="1" applyBorder="1" applyAlignment="1">
      <alignment vertical="center"/>
    </xf>
    <xf numFmtId="0" fontId="5" fillId="0" borderId="0" xfId="1" applyFont="1" applyBorder="1" applyAlignment="1" applyProtection="1">
      <alignment vertical="center"/>
    </xf>
    <xf numFmtId="0" fontId="10" fillId="0" borderId="0" xfId="1" applyFont="1" applyBorder="1" applyAlignment="1" applyProtection="1">
      <alignment horizontal="left" vertical="center"/>
    </xf>
    <xf numFmtId="0" fontId="57" fillId="5" borderId="89" xfId="1" applyNumberFormat="1" applyFont="1" applyFill="1" applyBorder="1" applyAlignment="1" applyProtection="1">
      <alignment horizontal="left" vertical="center"/>
    </xf>
    <xf numFmtId="0" fontId="2" fillId="0" borderId="0" xfId="1" applyProtection="1"/>
    <xf numFmtId="0" fontId="14" fillId="0" borderId="0" xfId="1" applyNumberFormat="1" applyFont="1" applyProtection="1"/>
    <xf numFmtId="0" fontId="4" fillId="0" borderId="0" xfId="5" applyFont="1" applyBorder="1" applyProtection="1"/>
    <xf numFmtId="176" fontId="9" fillId="0" borderId="28" xfId="5" quotePrefix="1" applyNumberFormat="1" applyFont="1" applyBorder="1" applyAlignment="1" applyProtection="1">
      <alignment horizontal="right" vertical="center"/>
    </xf>
    <xf numFmtId="176" fontId="9" fillId="0" borderId="32" xfId="5" quotePrefix="1" applyNumberFormat="1" applyFont="1" applyBorder="1" applyAlignment="1" applyProtection="1">
      <alignment horizontal="right" vertical="center"/>
    </xf>
    <xf numFmtId="176" fontId="9" fillId="0" borderId="33" xfId="5" quotePrefix="1" applyNumberFormat="1" applyFont="1" applyBorder="1" applyAlignment="1" applyProtection="1">
      <alignment horizontal="right" vertical="center"/>
    </xf>
    <xf numFmtId="176" fontId="9" fillId="0" borderId="34" xfId="5" quotePrefix="1" applyNumberFormat="1" applyFont="1" applyBorder="1" applyAlignment="1" applyProtection="1">
      <alignment horizontal="right" vertical="center"/>
    </xf>
    <xf numFmtId="176" fontId="9" fillId="0" borderId="35" xfId="5" quotePrefix="1" applyNumberFormat="1" applyFont="1" applyBorder="1" applyAlignment="1" applyProtection="1">
      <alignment horizontal="right" vertical="center"/>
    </xf>
    <xf numFmtId="0" fontId="12" fillId="0" borderId="18" xfId="5" quotePrefix="1" applyFont="1" applyBorder="1" applyAlignment="1" applyProtection="1">
      <alignment horizontal="left" vertical="center"/>
    </xf>
    <xf numFmtId="0" fontId="4" fillId="0" borderId="19" xfId="5" applyFont="1" applyBorder="1" applyAlignment="1" applyProtection="1">
      <alignment vertical="center"/>
    </xf>
    <xf numFmtId="176" fontId="9" fillId="0" borderId="37" xfId="5" quotePrefix="1" applyNumberFormat="1" applyFont="1" applyBorder="1" applyAlignment="1" applyProtection="1">
      <alignment horizontal="right" vertical="center"/>
    </xf>
    <xf numFmtId="176" fontId="9" fillId="0" borderId="38" xfId="5" quotePrefix="1" applyNumberFormat="1" applyFont="1" applyBorder="1" applyAlignment="1" applyProtection="1">
      <alignment horizontal="right" vertical="center"/>
    </xf>
    <xf numFmtId="176" fontId="9" fillId="0" borderId="39" xfId="5" quotePrefix="1" applyNumberFormat="1" applyFont="1" applyBorder="1" applyAlignment="1" applyProtection="1">
      <alignment horizontal="right" vertical="center"/>
    </xf>
    <xf numFmtId="0" fontId="4" fillId="0" borderId="0" xfId="5" applyFont="1" applyProtection="1"/>
    <xf numFmtId="0" fontId="9" fillId="0" borderId="0" xfId="5" applyFont="1" applyBorder="1" applyProtection="1"/>
    <xf numFmtId="0" fontId="4" fillId="0" borderId="0" xfId="5" quotePrefix="1" applyFont="1" applyBorder="1" applyAlignment="1" applyProtection="1">
      <alignment horizontal="left"/>
    </xf>
    <xf numFmtId="0" fontId="35" fillId="0" borderId="0" xfId="5" quotePrefix="1" applyFont="1" applyAlignment="1" applyProtection="1">
      <alignment horizontal="right" vertical="center"/>
    </xf>
    <xf numFmtId="0" fontId="18" fillId="0" borderId="42" xfId="1" applyNumberFormat="1" applyFont="1" applyFill="1" applyBorder="1" applyAlignment="1" applyProtection="1">
      <alignment vertical="center"/>
    </xf>
    <xf numFmtId="0" fontId="4" fillId="0" borderId="42" xfId="1" applyNumberFormat="1" applyFont="1" applyFill="1" applyBorder="1" applyAlignment="1" applyProtection="1">
      <alignment vertical="center"/>
    </xf>
    <xf numFmtId="0" fontId="35" fillId="0" borderId="0" xfId="5" applyFont="1" applyAlignment="1" applyProtection="1">
      <alignment horizontal="right" vertical="center"/>
    </xf>
    <xf numFmtId="0" fontId="57" fillId="3" borderId="0" xfId="1" applyNumberFormat="1" applyFont="1" applyFill="1" applyBorder="1" applyAlignment="1" applyProtection="1">
      <alignment horizontal="left" vertical="center"/>
    </xf>
    <xf numFmtId="0" fontId="2" fillId="3" borderId="0" xfId="5" applyFill="1" applyBorder="1" applyProtection="1"/>
    <xf numFmtId="0" fontId="2" fillId="3" borderId="0" xfId="5" applyFont="1" applyFill="1" applyBorder="1" applyProtection="1"/>
    <xf numFmtId="0" fontId="2" fillId="0" borderId="0" xfId="5" applyFont="1" applyProtection="1"/>
    <xf numFmtId="0" fontId="52" fillId="0" borderId="0" xfId="1" applyFont="1" applyFill="1" applyAlignment="1" applyProtection="1">
      <alignment vertical="center"/>
    </xf>
    <xf numFmtId="0" fontId="26" fillId="0" borderId="0" xfId="1" applyFont="1" applyFill="1" applyBorder="1" applyAlignment="1" applyProtection="1">
      <alignment vertical="center" wrapText="1"/>
    </xf>
    <xf numFmtId="0" fontId="26" fillId="0" borderId="0" xfId="1" applyFont="1" applyFill="1" applyAlignment="1" applyProtection="1">
      <alignment vertical="center"/>
    </xf>
    <xf numFmtId="0" fontId="26" fillId="0" borderId="0" xfId="1" applyFont="1" applyFill="1" applyBorder="1" applyAlignment="1" applyProtection="1">
      <alignment horizontal="center" vertical="center" wrapText="1"/>
    </xf>
    <xf numFmtId="0" fontId="26" fillId="0" borderId="47" xfId="1" applyFont="1" applyFill="1" applyBorder="1" applyAlignment="1" applyProtection="1">
      <alignment horizontal="centerContinuous" vertical="center" wrapText="1"/>
    </xf>
    <xf numFmtId="0" fontId="26" fillId="0" borderId="0" xfId="1" applyFont="1" applyFill="1" applyBorder="1" applyAlignment="1" applyProtection="1">
      <alignment vertical="center"/>
    </xf>
    <xf numFmtId="0" fontId="26" fillId="0" borderId="0" xfId="1" applyFont="1" applyFill="1" applyBorder="1" applyAlignment="1" applyProtection="1">
      <alignment horizontal="right" vertical="center" wrapText="1"/>
    </xf>
    <xf numFmtId="0" fontId="67" fillId="0" borderId="0" xfId="1" applyFont="1" applyFill="1" applyBorder="1" applyAlignment="1" applyProtection="1">
      <alignment horizontal="left" vertical="center"/>
    </xf>
    <xf numFmtId="176" fontId="26" fillId="0" borderId="0" xfId="1" applyNumberFormat="1" applyFont="1" applyFill="1" applyBorder="1" applyAlignment="1" applyProtection="1">
      <alignment horizontal="center" vertical="center" wrapText="1"/>
    </xf>
    <xf numFmtId="0" fontId="70" fillId="0" borderId="0" xfId="1" applyFont="1" applyFill="1" applyBorder="1" applyAlignment="1" applyProtection="1">
      <alignment horizontal="right" vertical="center" textRotation="90" shrinkToFit="1"/>
    </xf>
    <xf numFmtId="0" fontId="26" fillId="0" borderId="0" xfId="1" applyFont="1" applyFill="1" applyBorder="1" applyAlignment="1" applyProtection="1">
      <alignment horizontal="left" vertical="center"/>
    </xf>
    <xf numFmtId="0" fontId="67" fillId="0" borderId="0" xfId="1" applyFont="1" applyFill="1" applyAlignment="1" applyProtection="1">
      <alignment vertical="center"/>
    </xf>
    <xf numFmtId="0" fontId="50" fillId="0" borderId="8" xfId="1" applyFont="1" applyFill="1" applyBorder="1" applyAlignment="1" applyProtection="1">
      <alignment vertical="top" shrinkToFit="1"/>
    </xf>
    <xf numFmtId="0" fontId="50" fillId="0" borderId="56" xfId="1" applyFont="1" applyFill="1" applyBorder="1" applyAlignment="1" applyProtection="1">
      <alignment vertical="top" shrinkToFit="1"/>
    </xf>
    <xf numFmtId="0" fontId="50" fillId="0" borderId="3" xfId="1" applyFont="1" applyFill="1" applyBorder="1" applyAlignment="1" applyProtection="1">
      <alignment vertical="top" shrinkToFit="1"/>
    </xf>
    <xf numFmtId="0" fontId="50" fillId="0" borderId="66" xfId="1" applyFont="1" applyFill="1" applyBorder="1" applyAlignment="1" applyProtection="1">
      <alignment vertical="top" shrinkToFit="1"/>
    </xf>
    <xf numFmtId="0" fontId="50" fillId="0" borderId="29" xfId="1" applyFont="1" applyFill="1" applyBorder="1" applyAlignment="1" applyProtection="1">
      <alignment vertical="top" shrinkToFit="1"/>
    </xf>
    <xf numFmtId="0" fontId="2" fillId="0" borderId="0" xfId="1"/>
    <xf numFmtId="0" fontId="3" fillId="0" borderId="0" xfId="1" applyFont="1" applyBorder="1" applyAlignment="1" applyProtection="1">
      <alignment vertical="center"/>
    </xf>
    <xf numFmtId="0" fontId="3" fillId="0" borderId="2" xfId="1" applyFont="1" applyBorder="1" applyAlignment="1" applyProtection="1">
      <alignment vertical="center"/>
    </xf>
    <xf numFmtId="0" fontId="3" fillId="0" borderId="0" xfId="1" quotePrefix="1" applyNumberFormat="1" applyFont="1" applyBorder="1" applyAlignment="1" applyProtection="1">
      <alignment horizontal="left" vertical="center"/>
    </xf>
    <xf numFmtId="0" fontId="3" fillId="0" borderId="0" xfId="1" applyNumberFormat="1" applyFont="1" applyBorder="1" applyAlignment="1" applyProtection="1">
      <alignment vertical="center"/>
    </xf>
    <xf numFmtId="0" fontId="17" fillId="0" borderId="0" xfId="1" applyFont="1" applyAlignment="1" applyProtection="1">
      <alignment vertical="center"/>
    </xf>
    <xf numFmtId="0" fontId="25" fillId="0" borderId="0" xfId="1" applyFont="1" applyAlignment="1" applyProtection="1">
      <alignment vertical="center"/>
    </xf>
    <xf numFmtId="0" fontId="24" fillId="0" borderId="18"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44" xfId="1" applyFont="1" applyBorder="1" applyAlignment="1" applyProtection="1">
      <alignment horizontal="center" vertical="center"/>
    </xf>
    <xf numFmtId="0" fontId="4" fillId="0" borderId="45" xfId="1" applyFont="1" applyBorder="1" applyAlignment="1" applyProtection="1">
      <alignment horizontal="center" vertical="center"/>
    </xf>
    <xf numFmtId="0" fontId="41" fillId="0" borderId="11" xfId="1" applyFont="1" applyBorder="1" applyAlignment="1" applyProtection="1">
      <alignment vertical="center"/>
    </xf>
    <xf numFmtId="0" fontId="40" fillId="2" borderId="11" xfId="1" applyFont="1" applyFill="1" applyBorder="1" applyAlignment="1" applyProtection="1">
      <alignment horizontal="center" vertical="center"/>
    </xf>
    <xf numFmtId="0" fontId="3" fillId="0" borderId="11" xfId="1" applyFont="1" applyBorder="1" applyAlignment="1" applyProtection="1">
      <alignment vertical="center"/>
    </xf>
    <xf numFmtId="176" fontId="3" fillId="2" borderId="23" xfId="1" applyNumberFormat="1" applyFont="1" applyFill="1" applyBorder="1" applyAlignment="1" applyProtection="1">
      <alignment vertical="center"/>
    </xf>
    <xf numFmtId="0" fontId="3" fillId="0" borderId="46" xfId="1" quotePrefix="1" applyFont="1" applyBorder="1" applyAlignment="1" applyProtection="1">
      <alignment horizontal="center" vertical="center"/>
    </xf>
    <xf numFmtId="176" fontId="3" fillId="2" borderId="47" xfId="1" applyNumberFormat="1" applyFont="1" applyFill="1" applyBorder="1" applyAlignment="1" applyProtection="1">
      <alignment vertical="center"/>
    </xf>
    <xf numFmtId="0" fontId="3" fillId="0" borderId="0" xfId="1" applyFont="1" applyBorder="1" applyAlignment="1" applyProtection="1">
      <alignment horizontal="left" vertical="center"/>
    </xf>
    <xf numFmtId="0" fontId="3" fillId="0" borderId="11" xfId="1" applyFont="1" applyBorder="1" applyAlignment="1" applyProtection="1">
      <alignment horizontal="right" vertical="center"/>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0" fontId="40" fillId="2" borderId="15" xfId="1" applyFont="1" applyFill="1" applyBorder="1" applyAlignment="1" applyProtection="1">
      <alignment horizontal="center" vertical="center"/>
    </xf>
    <xf numFmtId="0" fontId="3" fillId="0" borderId="42" xfId="1" applyFont="1" applyBorder="1" applyAlignment="1" applyProtection="1">
      <alignment vertical="center"/>
    </xf>
    <xf numFmtId="176" fontId="3" fillId="0" borderId="42" xfId="1" applyNumberFormat="1" applyFont="1" applyBorder="1" applyAlignment="1" applyProtection="1">
      <alignment vertical="center"/>
    </xf>
    <xf numFmtId="0" fontId="3" fillId="0" borderId="48" xfId="1" applyFont="1" applyBorder="1" applyAlignment="1" applyProtection="1">
      <alignment vertical="center"/>
    </xf>
    <xf numFmtId="0" fontId="3" fillId="0" borderId="5" xfId="1" applyFont="1" applyBorder="1" applyAlignment="1" applyProtection="1">
      <alignment vertical="center"/>
    </xf>
    <xf numFmtId="0" fontId="3" fillId="0" borderId="49" xfId="1" applyFont="1" applyBorder="1" applyAlignment="1" applyProtection="1">
      <alignment vertical="center"/>
    </xf>
    <xf numFmtId="0" fontId="3" fillId="0" borderId="15" xfId="1" applyFont="1" applyBorder="1" applyAlignment="1" applyProtection="1">
      <alignment vertical="center"/>
    </xf>
    <xf numFmtId="0" fontId="3" fillId="0" borderId="50" xfId="1" applyFont="1" applyBorder="1" applyAlignment="1" applyProtection="1">
      <alignment vertical="center"/>
    </xf>
    <xf numFmtId="0" fontId="3" fillId="0" borderId="51" xfId="1" applyFont="1" applyBorder="1" applyAlignment="1" applyProtection="1">
      <alignment vertical="center"/>
    </xf>
    <xf numFmtId="0" fontId="3" fillId="0" borderId="11" xfId="1" applyFont="1" applyBorder="1" applyAlignment="1" applyProtection="1">
      <alignment horizontal="left" vertical="center"/>
    </xf>
    <xf numFmtId="176" fontId="3" fillId="0" borderId="0" xfId="1" applyNumberFormat="1" applyFont="1" applyBorder="1" applyAlignment="1" applyProtection="1">
      <alignment vertical="center"/>
    </xf>
    <xf numFmtId="0" fontId="3" fillId="0" borderId="46" xfId="1" applyFont="1" applyBorder="1" applyAlignment="1" applyProtection="1">
      <alignment vertical="center"/>
    </xf>
    <xf numFmtId="0" fontId="3" fillId="0" borderId="49" xfId="1" applyFont="1" applyBorder="1" applyAlignment="1" applyProtection="1">
      <alignment horizontal="left" vertical="center"/>
    </xf>
    <xf numFmtId="0" fontId="3" fillId="0" borderId="46" xfId="1" applyFont="1" applyBorder="1" applyAlignment="1" applyProtection="1">
      <alignment horizontal="center" vertical="center"/>
    </xf>
    <xf numFmtId="0" fontId="5" fillId="0" borderId="42" xfId="1" applyFont="1" applyBorder="1" applyAlignment="1" applyProtection="1">
      <alignment vertical="center"/>
    </xf>
    <xf numFmtId="0" fontId="3" fillId="0" borderId="31" xfId="1" applyFont="1" applyBorder="1" applyAlignment="1" applyProtection="1">
      <alignment vertical="center"/>
    </xf>
    <xf numFmtId="176" fontId="3" fillId="0" borderId="0" xfId="1" applyNumberFormat="1" applyFont="1" applyAlignment="1" applyProtection="1">
      <alignment vertical="center"/>
    </xf>
    <xf numFmtId="0" fontId="12" fillId="0" borderId="42" xfId="1" applyNumberFormat="1" applyFont="1" applyBorder="1" applyAlignment="1" applyProtection="1">
      <alignment horizontal="center" vertical="center"/>
    </xf>
    <xf numFmtId="0" fontId="3" fillId="0" borderId="0" xfId="1" applyNumberFormat="1" applyFont="1" applyBorder="1" applyAlignment="1" applyProtection="1">
      <alignment horizontal="left" vertical="center"/>
    </xf>
    <xf numFmtId="0" fontId="4" fillId="0" borderId="18" xfId="1" applyFont="1" applyBorder="1" applyAlignment="1" applyProtection="1">
      <alignment horizontal="center" vertical="center"/>
    </xf>
    <xf numFmtId="0" fontId="3" fillId="0" borderId="42" xfId="1" applyFont="1" applyBorder="1" applyAlignment="1" applyProtection="1">
      <alignment horizontal="left" vertical="center"/>
    </xf>
    <xf numFmtId="0" fontId="23" fillId="0" borderId="0" xfId="1" applyFont="1" applyBorder="1" applyAlignment="1" applyProtection="1">
      <alignment vertical="center"/>
    </xf>
    <xf numFmtId="0" fontId="39" fillId="0" borderId="42" xfId="1" applyFont="1" applyBorder="1" applyAlignment="1" applyProtection="1">
      <alignment vertical="center"/>
    </xf>
    <xf numFmtId="0" fontId="4" fillId="0" borderId="65" xfId="1" applyFont="1" applyBorder="1" applyAlignment="1" applyProtection="1">
      <alignment vertical="center"/>
    </xf>
    <xf numFmtId="0" fontId="34" fillId="0" borderId="11" xfId="1" applyFont="1" applyBorder="1" applyAlignment="1" applyProtection="1">
      <alignment horizontal="center" vertical="center"/>
    </xf>
    <xf numFmtId="176" fontId="3" fillId="0" borderId="66" xfId="1" applyNumberFormat="1" applyFont="1" applyBorder="1" applyAlignment="1" applyProtection="1">
      <alignment vertical="center"/>
    </xf>
    <xf numFmtId="0" fontId="3" fillId="0" borderId="29" xfId="1" applyFont="1" applyBorder="1" applyAlignment="1" applyProtection="1">
      <alignment vertical="center"/>
    </xf>
    <xf numFmtId="0" fontId="3" fillId="0" borderId="42" xfId="1" applyFont="1" applyBorder="1" applyAlignment="1" applyProtection="1">
      <alignment vertical="top" wrapText="1"/>
    </xf>
    <xf numFmtId="176" fontId="3" fillId="2" borderId="56" xfId="1" applyNumberFormat="1" applyFont="1" applyFill="1" applyBorder="1" applyAlignment="1" applyProtection="1">
      <alignment vertical="center"/>
    </xf>
    <xf numFmtId="176" fontId="3" fillId="2" borderId="67" xfId="1" applyNumberFormat="1" applyFont="1" applyFill="1" applyBorder="1" applyAlignment="1" applyProtection="1">
      <alignment vertical="center"/>
    </xf>
    <xf numFmtId="0" fontId="3" fillId="0" borderId="5" xfId="1" applyFont="1" applyBorder="1" applyAlignment="1" applyProtection="1">
      <alignment horizontal="right" vertical="center"/>
    </xf>
    <xf numFmtId="0" fontId="3" fillId="0" borderId="2" xfId="1" applyFont="1" applyBorder="1" applyAlignment="1" applyProtection="1">
      <alignment horizontal="center" vertical="center"/>
    </xf>
    <xf numFmtId="176" fontId="3" fillId="2" borderId="68" xfId="1" applyNumberFormat="1" applyFont="1" applyFill="1" applyBorder="1" applyAlignment="1" applyProtection="1">
      <alignment vertical="center"/>
    </xf>
    <xf numFmtId="0" fontId="3" fillId="0" borderId="69" xfId="1" quotePrefix="1" applyFont="1" applyBorder="1" applyAlignment="1" applyProtection="1">
      <alignment horizontal="center" vertical="center"/>
    </xf>
    <xf numFmtId="0" fontId="3" fillId="0" borderId="2" xfId="1" applyFont="1" applyBorder="1" applyAlignment="1" applyProtection="1">
      <alignment horizontal="right" vertical="center"/>
    </xf>
    <xf numFmtId="0" fontId="4" fillId="0" borderId="70" xfId="1" applyFont="1" applyBorder="1" applyAlignment="1" applyProtection="1">
      <alignment horizontal="center" vertical="center"/>
    </xf>
    <xf numFmtId="0" fontId="40" fillId="2" borderId="70" xfId="1" applyFont="1" applyFill="1" applyBorder="1" applyAlignment="1" applyProtection="1">
      <alignment horizontal="center" vertical="center"/>
    </xf>
    <xf numFmtId="0" fontId="3" fillId="0" borderId="2" xfId="1" applyNumberFormat="1" applyFont="1" applyBorder="1" applyAlignment="1" applyProtection="1">
      <alignment vertical="center"/>
    </xf>
    <xf numFmtId="176" fontId="3" fillId="2" borderId="71" xfId="1" applyNumberFormat="1" applyFont="1" applyFill="1" applyBorder="1" applyAlignment="1" applyProtection="1">
      <alignment vertical="center"/>
    </xf>
    <xf numFmtId="38" fontId="3" fillId="0" borderId="2" xfId="1" applyNumberFormat="1" applyFont="1" applyBorder="1" applyAlignment="1" applyProtection="1">
      <alignment vertical="center"/>
    </xf>
    <xf numFmtId="0" fontId="3" fillId="0" borderId="2" xfId="1" applyFont="1" applyBorder="1" applyAlignment="1" applyProtection="1">
      <alignment horizontal="left" vertical="center" wrapText="1"/>
    </xf>
    <xf numFmtId="0" fontId="3" fillId="0" borderId="0" xfId="1" applyFont="1" applyBorder="1" applyAlignment="1" applyProtection="1">
      <alignment horizontal="left" vertical="center" wrapText="1"/>
    </xf>
    <xf numFmtId="0" fontId="4" fillId="0" borderId="19" xfId="1" applyFont="1" applyBorder="1" applyAlignment="1" applyProtection="1">
      <alignment horizontal="centerContinuous" vertical="center"/>
    </xf>
    <xf numFmtId="0" fontId="4" fillId="0" borderId="84" xfId="1" applyFont="1" applyBorder="1" applyAlignment="1" applyProtection="1">
      <alignment horizontal="centerContinuous" vertical="center"/>
    </xf>
    <xf numFmtId="0" fontId="4" fillId="0" borderId="18" xfId="1" applyFont="1" applyBorder="1" applyAlignment="1" applyProtection="1">
      <alignment horizontal="centerContinuous" vertical="center"/>
    </xf>
    <xf numFmtId="0" fontId="3" fillId="0" borderId="2" xfId="1" applyFont="1" applyBorder="1" applyAlignment="1" applyProtection="1">
      <alignment horizontal="left" vertical="center"/>
    </xf>
    <xf numFmtId="0" fontId="3" fillId="0" borderId="5" xfId="1" applyFont="1" applyBorder="1" applyAlignment="1" applyProtection="1">
      <alignment horizontal="left" vertical="center"/>
    </xf>
    <xf numFmtId="0" fontId="40" fillId="2" borderId="85" xfId="1" applyFont="1" applyFill="1" applyBorder="1" applyAlignment="1" applyProtection="1">
      <alignment horizontal="center" vertical="center"/>
    </xf>
    <xf numFmtId="0" fontId="2" fillId="0" borderId="0" xfId="1"/>
    <xf numFmtId="0" fontId="50" fillId="0" borderId="0" xfId="1" applyFont="1" applyAlignment="1" applyProtection="1">
      <alignment vertical="center"/>
    </xf>
    <xf numFmtId="0" fontId="2" fillId="0" borderId="0" xfId="1" applyFont="1" applyBorder="1" applyAlignment="1" applyProtection="1">
      <alignment vertical="center"/>
    </xf>
    <xf numFmtId="0" fontId="63" fillId="0" borderId="0" xfId="1" applyFont="1" applyAlignment="1" applyProtection="1">
      <alignment vertical="center"/>
    </xf>
    <xf numFmtId="0" fontId="64" fillId="0" borderId="0" xfId="1" applyFont="1" applyAlignment="1" applyProtection="1">
      <alignment vertical="center"/>
    </xf>
    <xf numFmtId="0" fontId="50" fillId="0" borderId="0" xfId="1" applyFont="1" applyProtection="1"/>
    <xf numFmtId="0" fontId="18" fillId="0" borderId="18" xfId="1" applyFont="1" applyBorder="1" applyAlignment="1" applyProtection="1">
      <alignment horizontal="center" vertical="center"/>
    </xf>
    <xf numFmtId="0" fontId="50" fillId="0" borderId="18" xfId="1" applyFont="1" applyBorder="1" applyAlignment="1" applyProtection="1">
      <alignment horizontal="centerContinuous" vertical="center"/>
    </xf>
    <xf numFmtId="0" fontId="50" fillId="0" borderId="84" xfId="1" applyFont="1" applyBorder="1" applyAlignment="1" applyProtection="1">
      <alignment horizontal="centerContinuous" vertical="center"/>
    </xf>
    <xf numFmtId="0" fontId="50" fillId="0" borderId="96" xfId="1" applyFont="1" applyBorder="1" applyAlignment="1" applyProtection="1">
      <alignment horizontal="centerContinuous" vertical="center"/>
    </xf>
    <xf numFmtId="0" fontId="26" fillId="0" borderId="13" xfId="1" applyFont="1" applyBorder="1" applyAlignment="1" applyProtection="1">
      <alignment horizontal="centerContinuous" vertical="center"/>
    </xf>
    <xf numFmtId="0" fontId="26" fillId="0" borderId="51" xfId="1" applyFont="1" applyBorder="1" applyAlignment="1" applyProtection="1">
      <alignment horizontal="left" vertical="center" wrapText="1"/>
    </xf>
    <xf numFmtId="0" fontId="26" fillId="0" borderId="50" xfId="1" applyFont="1" applyBorder="1" applyAlignment="1" applyProtection="1">
      <alignment horizontal="left" vertical="center" wrapText="1"/>
    </xf>
    <xf numFmtId="0" fontId="26" fillId="0" borderId="49" xfId="1" applyFont="1" applyBorder="1" applyAlignment="1" applyProtection="1">
      <alignment horizontal="left" vertical="center" wrapText="1"/>
    </xf>
    <xf numFmtId="0" fontId="65" fillId="0" borderId="30" xfId="1" applyFont="1" applyBorder="1" applyAlignment="1" applyProtection="1">
      <alignment vertical="center" wrapText="1"/>
    </xf>
    <xf numFmtId="0" fontId="26" fillId="0" borderId="21" xfId="1" applyFont="1" applyBorder="1" applyAlignment="1" applyProtection="1">
      <alignment vertical="center" wrapText="1"/>
    </xf>
    <xf numFmtId="0" fontId="65" fillId="0" borderId="21" xfId="1" applyFont="1" applyBorder="1" applyAlignment="1" applyProtection="1">
      <alignment vertical="center" wrapText="1"/>
    </xf>
    <xf numFmtId="0" fontId="67" fillId="0" borderId="51" xfId="1" applyFont="1" applyBorder="1" applyAlignment="1" applyProtection="1">
      <alignment horizontal="left" vertical="center" wrapText="1"/>
    </xf>
    <xf numFmtId="0" fontId="65" fillId="0" borderId="97" xfId="1" applyFont="1" applyBorder="1" applyAlignment="1" applyProtection="1">
      <alignment vertical="center"/>
    </xf>
    <xf numFmtId="0" fontId="67" fillId="0" borderId="50" xfId="1" applyFont="1" applyBorder="1" applyAlignment="1" applyProtection="1">
      <alignment horizontal="left" vertical="center" wrapText="1"/>
    </xf>
    <xf numFmtId="0" fontId="65" fillId="0" borderId="22" xfId="1" applyFont="1" applyBorder="1" applyAlignment="1" applyProtection="1">
      <alignment vertical="center"/>
    </xf>
    <xf numFmtId="0" fontId="65" fillId="0" borderId="5" xfId="1" applyFont="1" applyBorder="1" applyAlignment="1" applyProtection="1">
      <alignment vertical="center"/>
    </xf>
    <xf numFmtId="0" fontId="65" fillId="0" borderId="18" xfId="1" applyFont="1" applyBorder="1" applyAlignment="1" applyProtection="1">
      <alignment vertical="center" shrinkToFit="1"/>
    </xf>
    <xf numFmtId="0" fontId="67" fillId="0" borderId="49" xfId="1" applyFont="1" applyBorder="1" applyAlignment="1" applyProtection="1">
      <alignment horizontal="left" vertical="center" wrapText="1"/>
    </xf>
    <xf numFmtId="0" fontId="50" fillId="0" borderId="19" xfId="1" applyFont="1" applyFill="1" applyBorder="1" applyAlignment="1" applyProtection="1">
      <alignment horizontal="center" vertical="center"/>
    </xf>
    <xf numFmtId="177" fontId="18" fillId="0" borderId="26" xfId="1" applyNumberFormat="1" applyFont="1" applyFill="1" applyBorder="1" applyAlignment="1" applyProtection="1">
      <alignment horizontal="right" vertical="center"/>
    </xf>
    <xf numFmtId="177" fontId="18" fillId="0" borderId="76" xfId="1" applyNumberFormat="1" applyFont="1" applyFill="1" applyBorder="1" applyAlignment="1" applyProtection="1">
      <alignment horizontal="right" vertical="center"/>
    </xf>
    <xf numFmtId="177" fontId="18" fillId="0" borderId="63" xfId="1" applyNumberFormat="1" applyFont="1" applyFill="1" applyBorder="1" applyAlignment="1" applyProtection="1">
      <alignment horizontal="right" vertical="center"/>
    </xf>
    <xf numFmtId="177" fontId="18" fillId="0" borderId="67" xfId="1" applyNumberFormat="1" applyFont="1" applyFill="1" applyBorder="1" applyAlignment="1" applyProtection="1">
      <alignment horizontal="right" vertical="center"/>
    </xf>
    <xf numFmtId="177" fontId="18" fillId="0" borderId="68" xfId="1" applyNumberFormat="1" applyFont="1" applyFill="1" applyBorder="1" applyAlignment="1" applyProtection="1">
      <alignment horizontal="right" vertical="center"/>
    </xf>
    <xf numFmtId="177" fontId="18" fillId="0" borderId="98" xfId="1" applyNumberFormat="1" applyFont="1" applyFill="1" applyBorder="1" applyAlignment="1" applyProtection="1">
      <alignment horizontal="right" vertical="center"/>
    </xf>
    <xf numFmtId="177" fontId="18" fillId="0" borderId="76" xfId="2" applyNumberFormat="1" applyFont="1" applyFill="1" applyBorder="1" applyAlignment="1" applyProtection="1">
      <alignment horizontal="right" vertical="center"/>
    </xf>
    <xf numFmtId="0" fontId="2" fillId="0" borderId="0" xfId="1"/>
    <xf numFmtId="0" fontId="9" fillId="0" borderId="0" xfId="1" quotePrefix="1" applyFont="1" applyAlignment="1" applyProtection="1">
      <alignment horizontal="left"/>
    </xf>
    <xf numFmtId="0" fontId="4" fillId="0" borderId="0" xfId="1" applyFont="1" applyBorder="1" applyAlignment="1" applyProtection="1">
      <alignment vertical="center"/>
    </xf>
    <xf numFmtId="0" fontId="9" fillId="0" borderId="0" xfId="1" quotePrefix="1" applyNumberFormat="1" applyFont="1" applyAlignment="1" applyProtection="1">
      <alignment horizontal="left"/>
    </xf>
    <xf numFmtId="0" fontId="3" fillId="0" borderId="0" xfId="1" applyFont="1" applyBorder="1" applyAlignment="1" applyProtection="1">
      <alignment vertical="center"/>
    </xf>
    <xf numFmtId="0" fontId="4" fillId="0" borderId="11" xfId="1" applyFont="1" applyBorder="1" applyAlignment="1" applyProtection="1">
      <alignment vertical="center"/>
    </xf>
    <xf numFmtId="0" fontId="4" fillId="0" borderId="0" xfId="1" applyNumberFormat="1" applyFont="1" applyFill="1" applyBorder="1" applyAlignment="1" applyProtection="1">
      <alignment vertical="center"/>
    </xf>
    <xf numFmtId="0" fontId="3" fillId="0" borderId="0" xfId="1" applyFont="1" applyAlignment="1" applyProtection="1">
      <alignment horizontal="left"/>
    </xf>
    <xf numFmtId="0" fontId="3" fillId="0" borderId="0" xfId="1" applyNumberFormat="1" applyFont="1" applyBorder="1" applyAlignment="1" applyProtection="1">
      <alignment vertical="center"/>
    </xf>
    <xf numFmtId="0" fontId="26" fillId="0" borderId="0" xfId="1" applyNumberFormat="1" applyFont="1" applyFill="1" applyBorder="1" applyAlignment="1" applyProtection="1">
      <alignment vertical="center"/>
    </xf>
    <xf numFmtId="0" fontId="25" fillId="0" borderId="0" xfId="1" applyFont="1" applyAlignment="1" applyProtection="1">
      <alignment vertical="center"/>
    </xf>
    <xf numFmtId="0" fontId="15" fillId="0" borderId="0" xfId="1" applyFont="1" applyProtection="1"/>
    <xf numFmtId="0" fontId="37" fillId="0" borderId="0" xfId="1" quotePrefix="1" applyFont="1" applyBorder="1" applyAlignment="1" applyProtection="1">
      <alignment horizontal="left" vertical="center"/>
    </xf>
    <xf numFmtId="0" fontId="5" fillId="0" borderId="0" xfId="1" quotePrefix="1" applyFont="1" applyBorder="1" applyAlignment="1" applyProtection="1">
      <alignment horizontal="left" vertical="center"/>
    </xf>
    <xf numFmtId="0" fontId="37" fillId="0" borderId="0" xfId="1" applyNumberFormat="1" applyFont="1" applyBorder="1" applyAlignment="1" applyProtection="1">
      <alignment vertical="center"/>
    </xf>
    <xf numFmtId="0" fontId="16" fillId="0" borderId="0" xfId="1" applyFont="1" applyBorder="1" applyAlignment="1" applyProtection="1">
      <alignment vertical="center"/>
    </xf>
    <xf numFmtId="0" fontId="2" fillId="0" borderId="0" xfId="1" applyAlignment="1" applyProtection="1">
      <alignment vertical="center"/>
    </xf>
    <xf numFmtId="0" fontId="4" fillId="0" borderId="0" xfId="1" quotePrefix="1" applyFont="1" applyAlignment="1" applyProtection="1">
      <alignment horizontal="left" vertical="center"/>
    </xf>
    <xf numFmtId="0" fontId="7" fillId="0" borderId="0" xfId="1" applyFont="1" applyAlignment="1" applyProtection="1">
      <alignment vertical="center"/>
    </xf>
    <xf numFmtId="0" fontId="9" fillId="0" borderId="0" xfId="1" quotePrefix="1" applyFont="1" applyAlignment="1" applyProtection="1">
      <alignment horizontal="left" vertical="center"/>
    </xf>
    <xf numFmtId="0" fontId="9" fillId="0" borderId="0" xfId="1" quotePrefix="1" applyNumberFormat="1" applyFont="1" applyAlignment="1" applyProtection="1">
      <alignment horizontal="left" vertical="center"/>
    </xf>
    <xf numFmtId="0" fontId="9" fillId="0" borderId="0" xfId="1" quotePrefix="1" applyNumberFormat="1" applyFont="1" applyBorder="1" applyAlignment="1" applyProtection="1">
      <alignment horizontal="left" vertical="center"/>
    </xf>
    <xf numFmtId="0" fontId="2" fillId="0" borderId="0" xfId="1" applyFill="1" applyBorder="1" applyAlignment="1" applyProtection="1">
      <alignment vertical="center"/>
    </xf>
    <xf numFmtId="0" fontId="2" fillId="0" borderId="60" xfId="1" applyBorder="1" applyAlignment="1" applyProtection="1">
      <alignment vertical="center"/>
    </xf>
    <xf numFmtId="0" fontId="2" fillId="0" borderId="49" xfId="1" applyBorder="1" applyAlignment="1" applyProtection="1">
      <alignment vertical="center"/>
    </xf>
    <xf numFmtId="0" fontId="4" fillId="0" borderId="0" xfId="1" applyFont="1" applyAlignment="1" applyProtection="1">
      <alignment vertical="center"/>
    </xf>
    <xf numFmtId="0" fontId="10" fillId="0" borderId="0" xfId="1" quotePrefix="1" applyNumberFormat="1" applyFont="1" applyAlignment="1" applyProtection="1">
      <alignment vertical="center"/>
    </xf>
    <xf numFmtId="0" fontId="5" fillId="0" borderId="0" xfId="1" applyNumberFormat="1" applyFont="1" applyAlignment="1" applyProtection="1">
      <alignment vertical="center"/>
    </xf>
    <xf numFmtId="0" fontId="5" fillId="0" borderId="0" xfId="1" applyFont="1" applyAlignment="1" applyProtection="1">
      <alignment vertical="center"/>
    </xf>
    <xf numFmtId="0" fontId="13" fillId="0" borderId="0" xfId="1" applyFont="1" applyAlignment="1" applyProtection="1">
      <alignment vertical="center"/>
    </xf>
    <xf numFmtId="0" fontId="13" fillId="0" borderId="0" xfId="1" quotePrefix="1" applyFont="1" applyAlignment="1" applyProtection="1">
      <alignment vertical="center"/>
    </xf>
    <xf numFmtId="38" fontId="43" fillId="0" borderId="0" xfId="3" applyFont="1" applyFill="1" applyBorder="1" applyAlignment="1" applyProtection="1">
      <alignment vertical="center"/>
    </xf>
    <xf numFmtId="0" fontId="8" fillId="0" borderId="0" xfId="1" applyFont="1" applyAlignment="1" applyProtection="1">
      <alignment vertical="center"/>
    </xf>
    <xf numFmtId="0" fontId="43" fillId="0" borderId="0" xfId="1" quotePrefix="1" applyFont="1" applyAlignment="1" applyProtection="1">
      <alignment vertical="center"/>
    </xf>
    <xf numFmtId="0" fontId="2" fillId="0" borderId="0" xfId="1" applyBorder="1" applyAlignment="1" applyProtection="1">
      <alignment vertical="center"/>
    </xf>
    <xf numFmtId="0" fontId="10" fillId="0" borderId="0" xfId="1" quotePrefix="1" applyFont="1" applyBorder="1" applyAlignment="1" applyProtection="1">
      <alignment horizontal="left" vertical="center"/>
    </xf>
    <xf numFmtId="0" fontId="12" fillId="0" borderId="0" xfId="1" quotePrefix="1" applyFont="1" applyAlignment="1" applyProtection="1">
      <alignment horizontal="left" vertical="center"/>
    </xf>
    <xf numFmtId="0" fontId="10" fillId="0" borderId="0" xfId="1" quotePrefix="1" applyNumberFormat="1" applyFont="1" applyAlignment="1" applyProtection="1">
      <alignment horizontal="left" vertical="center"/>
    </xf>
    <xf numFmtId="0" fontId="10" fillId="0" borderId="0" xfId="1" applyFont="1" applyAlignment="1" applyProtection="1">
      <alignment vertical="center"/>
    </xf>
    <xf numFmtId="0" fontId="10" fillId="0" borderId="0" xfId="1" applyFont="1" applyAlignment="1" applyProtection="1">
      <alignment horizontal="left" vertical="center"/>
    </xf>
    <xf numFmtId="0" fontId="10" fillId="0" borderId="0" xfId="1" quotePrefix="1" applyFont="1" applyAlignment="1" applyProtection="1">
      <alignment horizontal="left" vertical="center"/>
    </xf>
    <xf numFmtId="0" fontId="10" fillId="0" borderId="0" xfId="1" quotePrefix="1" applyFont="1" applyAlignment="1" applyProtection="1">
      <alignment vertical="center"/>
    </xf>
    <xf numFmtId="0" fontId="14" fillId="0" borderId="0" xfId="1" applyNumberFormat="1" applyFont="1" applyAlignment="1" applyProtection="1">
      <alignment vertical="center"/>
    </xf>
    <xf numFmtId="0" fontId="20" fillId="0" borderId="0" xfId="1" applyNumberFormat="1" applyFont="1" applyAlignment="1" applyProtection="1">
      <alignment horizontal="right" vertical="center"/>
    </xf>
    <xf numFmtId="0" fontId="2" fillId="0" borderId="0" xfId="1" applyAlignment="1" applyProtection="1">
      <alignment horizontal="right" vertical="center"/>
    </xf>
    <xf numFmtId="0" fontId="2" fillId="0" borderId="0" xfId="1" applyNumberFormat="1" applyAlignment="1" applyProtection="1">
      <alignment vertical="center"/>
    </xf>
    <xf numFmtId="0" fontId="2" fillId="0" borderId="0" xfId="1" applyNumberFormat="1" applyBorder="1" applyAlignment="1" applyProtection="1">
      <alignment vertical="center"/>
    </xf>
    <xf numFmtId="0" fontId="5" fillId="0" borderId="11" xfId="1" applyNumberFormat="1" applyFont="1" applyBorder="1" applyAlignment="1" applyProtection="1">
      <alignment horizontal="left" vertical="center"/>
    </xf>
    <xf numFmtId="0" fontId="5" fillId="0" borderId="0" xfId="1" applyNumberFormat="1" applyFont="1" applyBorder="1" applyAlignment="1" applyProtection="1">
      <alignment horizontal="left" vertical="center"/>
    </xf>
    <xf numFmtId="38" fontId="12" fillId="0" borderId="11" xfId="3" applyFont="1" applyFill="1" applyBorder="1" applyAlignment="1" applyProtection="1">
      <alignment vertical="center"/>
    </xf>
    <xf numFmtId="38" fontId="12" fillId="0" borderId="0" xfId="3" applyFont="1" applyFill="1" applyBorder="1" applyAlignment="1" applyProtection="1">
      <alignment vertical="center"/>
    </xf>
    <xf numFmtId="0" fontId="16" fillId="0" borderId="0" xfId="1" applyFont="1" applyBorder="1" applyAlignment="1" applyProtection="1">
      <alignment horizontal="left" vertical="center"/>
    </xf>
    <xf numFmtId="0" fontId="16" fillId="0" borderId="47" xfId="1" applyFont="1" applyBorder="1" applyAlignment="1" applyProtection="1">
      <alignment horizontal="centerContinuous" vertical="center"/>
    </xf>
    <xf numFmtId="0" fontId="16" fillId="0" borderId="72" xfId="1" applyFont="1" applyBorder="1" applyAlignment="1" applyProtection="1">
      <alignment horizontal="centerContinuous" vertical="center"/>
    </xf>
    <xf numFmtId="0" fontId="57" fillId="5" borderId="87" xfId="1" applyNumberFormat="1" applyFont="1" applyFill="1" applyBorder="1" applyAlignment="1" applyProtection="1">
      <alignment horizontal="left" vertical="center"/>
    </xf>
    <xf numFmtId="0" fontId="57" fillId="5" borderId="88" xfId="1" applyNumberFormat="1" applyFont="1" applyFill="1" applyBorder="1" applyAlignment="1" applyProtection="1">
      <alignment horizontal="left" vertical="center"/>
    </xf>
    <xf numFmtId="0" fontId="57" fillId="5" borderId="90" xfId="1" quotePrefix="1" applyNumberFormat="1" applyFont="1" applyFill="1" applyBorder="1" applyAlignment="1" applyProtection="1">
      <alignment horizontal="left" vertical="center"/>
    </xf>
    <xf numFmtId="0" fontId="58" fillId="5" borderId="91" xfId="1" applyNumberFormat="1" applyFont="1" applyFill="1" applyBorder="1" applyAlignment="1" applyProtection="1">
      <alignment horizontal="left" vertical="center"/>
    </xf>
    <xf numFmtId="0" fontId="57" fillId="5" borderId="86" xfId="1" applyNumberFormat="1" applyFont="1" applyFill="1" applyBorder="1" applyAlignment="1" applyProtection="1">
      <alignment horizontal="left" vertical="center"/>
    </xf>
    <xf numFmtId="49" fontId="2" fillId="0" borderId="0" xfId="4" applyNumberFormat="1"/>
    <xf numFmtId="0" fontId="84" fillId="0" borderId="8" xfId="1" applyFont="1" applyBorder="1" applyAlignment="1" applyProtection="1">
      <alignment horizontal="right" vertical="center" shrinkToFit="1"/>
    </xf>
    <xf numFmtId="0" fontId="84" fillId="0" borderId="10" xfId="1" applyFont="1" applyBorder="1" applyAlignment="1" applyProtection="1">
      <alignment horizontal="left" vertical="center" shrinkToFit="1"/>
    </xf>
    <xf numFmtId="0" fontId="85" fillId="6" borderId="47" xfId="1" applyFont="1" applyFill="1" applyBorder="1" applyAlignment="1" applyProtection="1">
      <alignment horizontal="center" vertical="center" shrinkToFit="1"/>
    </xf>
    <xf numFmtId="0" fontId="85" fillId="6" borderId="101" xfId="1" applyFont="1" applyFill="1" applyBorder="1" applyAlignment="1" applyProtection="1">
      <alignment horizontal="center" vertical="center" shrinkToFit="1"/>
    </xf>
    <xf numFmtId="0" fontId="85" fillId="0" borderId="0" xfId="1" applyFont="1" applyAlignment="1" applyProtection="1">
      <alignment vertical="center" shrinkToFit="1"/>
    </xf>
    <xf numFmtId="0" fontId="76" fillId="6" borderId="47" xfId="1" applyFont="1" applyFill="1" applyBorder="1" applyAlignment="1" applyProtection="1">
      <alignment horizontal="left" vertical="center" shrinkToFit="1"/>
    </xf>
    <xf numFmtId="9" fontId="76" fillId="0" borderId="47" xfId="2" applyFont="1" applyBorder="1" applyAlignment="1" applyProtection="1">
      <alignment vertical="center" shrinkToFit="1"/>
    </xf>
    <xf numFmtId="0" fontId="76" fillId="0" borderId="47" xfId="1" applyFont="1" applyBorder="1" applyAlignment="1" applyProtection="1">
      <alignment vertical="center" shrinkToFit="1"/>
    </xf>
    <xf numFmtId="0" fontId="76" fillId="6" borderId="47" xfId="1" applyFont="1" applyFill="1" applyBorder="1" applyAlignment="1" applyProtection="1">
      <alignment vertical="center" shrinkToFit="1"/>
    </xf>
    <xf numFmtId="177" fontId="87" fillId="0" borderId="47" xfId="2" applyNumberFormat="1" applyFont="1" applyBorder="1" applyAlignment="1" applyProtection="1">
      <alignment vertical="center" shrinkToFit="1"/>
    </xf>
    <xf numFmtId="0" fontId="71" fillId="0" borderId="8" xfId="1" applyFont="1" applyBorder="1" applyAlignment="1" applyProtection="1">
      <alignment horizontal="center" vertical="center" shrinkToFit="1"/>
    </xf>
    <xf numFmtId="0" fontId="71" fillId="0" borderId="79" xfId="1" applyFont="1" applyBorder="1" applyAlignment="1" applyProtection="1">
      <alignment horizontal="center" vertical="center" shrinkToFit="1"/>
    </xf>
    <xf numFmtId="0" fontId="71" fillId="0" borderId="102" xfId="1" quotePrefix="1" applyFont="1" applyBorder="1" applyAlignment="1" applyProtection="1">
      <alignment horizontal="center" vertical="center" shrinkToFit="1"/>
    </xf>
    <xf numFmtId="0" fontId="71" fillId="0" borderId="79" xfId="1" quotePrefix="1" applyFont="1" applyBorder="1" applyAlignment="1" applyProtection="1">
      <alignment horizontal="center" vertical="center" shrinkToFit="1"/>
    </xf>
    <xf numFmtId="177" fontId="88" fillId="0" borderId="56" xfId="1" applyNumberFormat="1" applyFont="1" applyFill="1" applyBorder="1" applyAlignment="1" applyProtection="1">
      <alignment horizontal="center" vertical="center" shrinkToFit="1"/>
    </xf>
    <xf numFmtId="177" fontId="88" fillId="0" borderId="67" xfId="1" applyNumberFormat="1" applyFont="1" applyFill="1" applyBorder="1" applyAlignment="1" applyProtection="1">
      <alignment horizontal="center" vertical="center" shrinkToFit="1"/>
    </xf>
    <xf numFmtId="177" fontId="88" fillId="0" borderId="103" xfId="1" applyNumberFormat="1" applyFont="1" applyFill="1" applyBorder="1" applyAlignment="1" applyProtection="1">
      <alignment horizontal="center" vertical="center" shrinkToFit="1"/>
    </xf>
    <xf numFmtId="0" fontId="86" fillId="0" borderId="47" xfId="1" applyFont="1" applyBorder="1" applyAlignment="1" applyProtection="1">
      <alignment vertical="center" shrinkToFit="1"/>
    </xf>
    <xf numFmtId="0" fontId="86" fillId="0" borderId="0" xfId="1" applyFont="1" applyFill="1" applyBorder="1" applyAlignment="1" applyProtection="1">
      <alignment horizontal="center" vertical="center" shrinkToFit="1"/>
    </xf>
    <xf numFmtId="9" fontId="86" fillId="0" borderId="0" xfId="2" applyFont="1" applyFill="1" applyBorder="1" applyAlignment="1" applyProtection="1">
      <alignment vertical="center" shrinkToFit="1"/>
    </xf>
    <xf numFmtId="0" fontId="86" fillId="0" borderId="0" xfId="1" applyFont="1" applyFill="1" applyBorder="1" applyAlignment="1" applyProtection="1">
      <alignment vertical="center" shrinkToFit="1"/>
    </xf>
    <xf numFmtId="0" fontId="85" fillId="0" borderId="3" xfId="1" applyFont="1" applyFill="1" applyBorder="1" applyAlignment="1" applyProtection="1">
      <alignment horizontal="center" vertical="center" shrinkToFit="1"/>
    </xf>
    <xf numFmtId="0" fontId="85" fillId="0" borderId="10" xfId="1" applyFont="1" applyFill="1" applyBorder="1" applyAlignment="1" applyProtection="1">
      <alignment horizontal="center" vertical="center" shrinkToFit="1"/>
    </xf>
    <xf numFmtId="9" fontId="76" fillId="0" borderId="47" xfId="1" applyNumberFormat="1" applyFont="1" applyBorder="1" applyAlignment="1" applyProtection="1">
      <alignment vertical="center" shrinkToFit="1"/>
    </xf>
    <xf numFmtId="177" fontId="87" fillId="0" borderId="0" xfId="2" applyNumberFormat="1" applyFont="1" applyBorder="1" applyAlignment="1" applyProtection="1">
      <alignment vertical="center" shrinkToFit="1"/>
    </xf>
    <xf numFmtId="0" fontId="86" fillId="0" borderId="0" xfId="1" applyFont="1" applyBorder="1" applyAlignment="1" applyProtection="1">
      <alignment vertical="center" shrinkToFit="1"/>
    </xf>
    <xf numFmtId="0" fontId="71" fillId="0" borderId="0" xfId="1" applyFont="1" applyFill="1" applyBorder="1" applyAlignment="1" applyProtection="1">
      <alignment horizontal="center" vertical="center" shrinkToFit="1"/>
    </xf>
    <xf numFmtId="0" fontId="71" fillId="0" borderId="0" xfId="1" quotePrefix="1" applyFont="1" applyFill="1" applyBorder="1" applyAlignment="1" applyProtection="1">
      <alignment horizontal="center" vertical="center" shrinkToFit="1"/>
    </xf>
    <xf numFmtId="0" fontId="71" fillId="0" borderId="14" xfId="1" quotePrefix="1" applyFont="1" applyFill="1" applyBorder="1" applyAlignment="1" applyProtection="1">
      <alignment horizontal="center" vertical="center" shrinkToFit="1"/>
    </xf>
    <xf numFmtId="177" fontId="88" fillId="0" borderId="66" xfId="1" applyNumberFormat="1" applyFont="1" applyFill="1" applyBorder="1" applyAlignment="1" applyProtection="1">
      <alignment horizontal="center" vertical="center" shrinkToFit="1"/>
    </xf>
    <xf numFmtId="177" fontId="88" fillId="0" borderId="73" xfId="1" applyNumberFormat="1" applyFont="1" applyFill="1" applyBorder="1" applyAlignment="1" applyProtection="1">
      <alignment horizontal="center" vertical="center" shrinkToFit="1"/>
    </xf>
    <xf numFmtId="9" fontId="85" fillId="0" borderId="0" xfId="2" applyFont="1" applyFill="1" applyBorder="1" applyAlignment="1" applyProtection="1">
      <alignment vertical="center" shrinkToFit="1"/>
    </xf>
    <xf numFmtId="0" fontId="86" fillId="0" borderId="0" xfId="1" applyFont="1" applyAlignment="1" applyProtection="1">
      <alignment vertical="center" shrinkToFit="1"/>
    </xf>
    <xf numFmtId="9" fontId="85" fillId="6" borderId="8" xfId="2" applyFont="1" applyFill="1" applyBorder="1" applyAlignment="1" applyProtection="1">
      <alignment horizontal="center" vertical="center" shrinkToFit="1"/>
    </xf>
    <xf numFmtId="9" fontId="85" fillId="6" borderId="79" xfId="2" applyFont="1" applyFill="1" applyBorder="1" applyAlignment="1" applyProtection="1">
      <alignment horizontal="center" vertical="center" shrinkToFit="1"/>
    </xf>
    <xf numFmtId="0" fontId="85" fillId="0" borderId="0" xfId="1" applyFont="1" applyFill="1" applyBorder="1" applyAlignment="1" applyProtection="1">
      <alignment vertical="center" shrinkToFit="1"/>
    </xf>
    <xf numFmtId="0" fontId="71" fillId="0" borderId="79" xfId="1" applyFont="1" applyFill="1" applyBorder="1" applyAlignment="1" applyProtection="1">
      <alignment vertical="top" wrapText="1"/>
    </xf>
    <xf numFmtId="0" fontId="71" fillId="0" borderId="79" xfId="1" applyFont="1" applyFill="1" applyBorder="1" applyAlignment="1" applyProtection="1">
      <alignment vertical="center" shrinkToFit="1"/>
    </xf>
    <xf numFmtId="0" fontId="71" fillId="0" borderId="0" xfId="1" applyFont="1" applyAlignment="1" applyProtection="1">
      <alignment vertical="center" shrinkToFit="1"/>
    </xf>
    <xf numFmtId="0" fontId="90" fillId="0" borderId="0" xfId="1" applyFont="1" applyAlignment="1" applyProtection="1">
      <alignment vertical="center" shrinkToFit="1"/>
    </xf>
    <xf numFmtId="0" fontId="90" fillId="0" borderId="0" xfId="1" applyFont="1" applyBorder="1" applyAlignment="1" applyProtection="1">
      <alignment vertical="center" shrinkToFit="1"/>
    </xf>
    <xf numFmtId="0" fontId="71" fillId="0" borderId="79" xfId="4" applyFont="1" applyFill="1" applyBorder="1" applyAlignment="1" applyProtection="1">
      <alignment vertical="center" shrinkToFit="1"/>
    </xf>
    <xf numFmtId="0" fontId="71" fillId="0" borderId="0" xfId="4" applyFont="1" applyFill="1" applyAlignment="1" applyProtection="1">
      <alignment vertical="center" shrinkToFit="1"/>
    </xf>
    <xf numFmtId="0" fontId="90" fillId="0" borderId="0" xfId="4" applyFont="1" applyFill="1" applyAlignment="1" applyProtection="1">
      <alignment vertical="center" shrinkToFit="1"/>
    </xf>
    <xf numFmtId="38" fontId="89" fillId="0" borderId="75" xfId="1" applyNumberFormat="1" applyFont="1" applyFill="1" applyBorder="1" applyAlignment="1" applyProtection="1">
      <alignment horizontal="right" vertical="top" wrapText="1"/>
    </xf>
    <xf numFmtId="0" fontId="55" fillId="0" borderId="75" xfId="1" applyFont="1" applyFill="1" applyBorder="1" applyAlignment="1" applyProtection="1">
      <alignment horizontal="right" vertical="center" shrinkToFit="1"/>
    </xf>
    <xf numFmtId="0" fontId="55" fillId="0" borderId="67" xfId="1" applyFont="1" applyFill="1" applyBorder="1" applyAlignment="1" applyProtection="1">
      <alignment horizontal="right" vertical="center" shrinkToFit="1"/>
    </xf>
    <xf numFmtId="0" fontId="55" fillId="0" borderId="67" xfId="4" applyFont="1" applyFill="1" applyBorder="1" applyAlignment="1" applyProtection="1">
      <alignment horizontal="right" vertical="center" shrinkToFit="1"/>
    </xf>
    <xf numFmtId="38" fontId="89" fillId="0" borderId="75" xfId="1" applyNumberFormat="1" applyFont="1" applyFill="1" applyBorder="1" applyAlignment="1" applyProtection="1">
      <alignment vertical="top" wrapText="1"/>
    </xf>
    <xf numFmtId="176" fontId="91" fillId="0" borderId="75" xfId="1" applyNumberFormat="1" applyFont="1" applyFill="1" applyBorder="1" applyAlignment="1" applyProtection="1">
      <alignment vertical="center" shrinkToFit="1"/>
    </xf>
    <xf numFmtId="0" fontId="71" fillId="0" borderId="75" xfId="1" applyFont="1" applyFill="1" applyBorder="1" applyAlignment="1" applyProtection="1">
      <alignment vertical="center" shrinkToFit="1"/>
    </xf>
    <xf numFmtId="176" fontId="91" fillId="0" borderId="67" xfId="1" applyNumberFormat="1" applyFont="1" applyFill="1" applyBorder="1" applyAlignment="1" applyProtection="1">
      <alignment vertical="center" shrinkToFit="1"/>
    </xf>
    <xf numFmtId="0" fontId="71" fillId="0" borderId="0" xfId="1" applyFont="1" applyFill="1" applyAlignment="1" applyProtection="1">
      <alignment vertical="center" shrinkToFit="1"/>
    </xf>
    <xf numFmtId="0" fontId="90" fillId="0" borderId="0" xfId="1" applyFont="1" applyFill="1" applyAlignment="1" applyProtection="1">
      <alignment vertical="center" shrinkToFit="1"/>
    </xf>
    <xf numFmtId="0" fontId="71" fillId="0" borderId="79" xfId="1" applyFont="1" applyFill="1" applyBorder="1" applyAlignment="1" applyProtection="1">
      <alignment vertical="top" shrinkToFit="1"/>
    </xf>
    <xf numFmtId="0" fontId="71" fillId="0" borderId="79" xfId="4" applyFont="1" applyFill="1" applyBorder="1" applyAlignment="1" applyProtection="1">
      <alignment vertical="top" shrinkToFit="1"/>
    </xf>
    <xf numFmtId="0" fontId="55" fillId="0" borderId="104" xfId="1" applyFont="1" applyFill="1" applyBorder="1" applyAlignment="1" applyProtection="1">
      <alignment horizontal="right" vertical="center" shrinkToFit="1"/>
    </xf>
    <xf numFmtId="38" fontId="89" fillId="0" borderId="67" xfId="1" applyNumberFormat="1" applyFont="1" applyFill="1" applyBorder="1" applyAlignment="1" applyProtection="1">
      <alignment vertical="top" shrinkToFit="1"/>
    </xf>
    <xf numFmtId="38" fontId="89" fillId="0" borderId="67" xfId="4" applyNumberFormat="1" applyFont="1" applyFill="1" applyBorder="1" applyAlignment="1" applyProtection="1">
      <alignment vertical="top" shrinkToFit="1"/>
    </xf>
    <xf numFmtId="0" fontId="71" fillId="0" borderId="29" xfId="1" applyFont="1" applyFill="1" applyBorder="1" applyAlignment="1" applyProtection="1">
      <alignment vertical="top" wrapText="1"/>
    </xf>
    <xf numFmtId="38" fontId="89" fillId="0" borderId="75" xfId="1" applyNumberFormat="1" applyFont="1" applyFill="1" applyBorder="1" applyAlignment="1" applyProtection="1">
      <alignment vertical="top" shrinkToFit="1"/>
    </xf>
    <xf numFmtId="0" fontId="71" fillId="0" borderId="10" xfId="1" applyFont="1" applyFill="1" applyBorder="1" applyAlignment="1" applyProtection="1">
      <alignment vertical="center" shrinkToFit="1"/>
    </xf>
    <xf numFmtId="38" fontId="91" fillId="0" borderId="75" xfId="1" applyNumberFormat="1" applyFont="1" applyFill="1" applyBorder="1" applyAlignment="1" applyProtection="1">
      <alignment vertical="top" shrinkToFit="1"/>
    </xf>
    <xf numFmtId="0" fontId="71" fillId="0" borderId="75" xfId="1" applyFont="1" applyFill="1" applyBorder="1" applyAlignment="1" applyProtection="1">
      <alignment vertical="top" shrinkToFit="1"/>
    </xf>
    <xf numFmtId="0" fontId="71" fillId="0" borderId="75" xfId="4" applyFont="1" applyFill="1" applyBorder="1" applyAlignment="1" applyProtection="1">
      <alignment vertical="top" shrinkToFit="1"/>
    </xf>
    <xf numFmtId="38" fontId="91" fillId="0" borderId="67" xfId="1" applyNumberFormat="1" applyFont="1" applyFill="1" applyBorder="1" applyAlignment="1" applyProtection="1">
      <alignment vertical="top" shrinkToFit="1"/>
    </xf>
    <xf numFmtId="38" fontId="91" fillId="0" borderId="0" xfId="3" applyFont="1" applyFill="1" applyBorder="1" applyAlignment="1" applyProtection="1">
      <alignment vertical="center" shrinkToFit="1"/>
    </xf>
    <xf numFmtId="0" fontId="76" fillId="0" borderId="0" xfId="1" applyFont="1" applyFill="1" applyBorder="1" applyAlignment="1" applyProtection="1">
      <alignment vertical="center" shrinkToFit="1"/>
    </xf>
    <xf numFmtId="9" fontId="76" fillId="0" borderId="3" xfId="1" applyNumberFormat="1" applyFont="1" applyBorder="1" applyAlignment="1" applyProtection="1">
      <alignment vertical="center" shrinkToFit="1"/>
    </xf>
    <xf numFmtId="0" fontId="86" fillId="0" borderId="3" xfId="1" applyFont="1" applyBorder="1" applyAlignment="1" applyProtection="1">
      <alignment vertical="center" shrinkToFit="1"/>
    </xf>
    <xf numFmtId="0" fontId="90" fillId="6" borderId="8" xfId="1" applyFont="1" applyFill="1" applyBorder="1" applyAlignment="1" applyProtection="1">
      <alignment horizontal="left" vertical="center"/>
    </xf>
    <xf numFmtId="0" fontId="86" fillId="0" borderId="0" xfId="1" applyFont="1" applyBorder="1" applyAlignment="1" applyProtection="1">
      <alignment horizontal="left" vertical="center"/>
    </xf>
    <xf numFmtId="0" fontId="86" fillId="0" borderId="0" xfId="1" applyFont="1" applyAlignment="1" applyProtection="1">
      <alignment horizontal="left" vertical="center"/>
    </xf>
    <xf numFmtId="0" fontId="86" fillId="0" borderId="0" xfId="1" applyFont="1" applyFill="1" applyBorder="1" applyAlignment="1" applyProtection="1">
      <alignment horizontal="left" vertical="center"/>
    </xf>
    <xf numFmtId="0" fontId="16" fillId="4" borderId="53" xfId="1" applyFont="1" applyFill="1" applyBorder="1" applyAlignment="1" applyProtection="1">
      <alignment horizontal="centerContinuous" vertical="center"/>
    </xf>
    <xf numFmtId="0" fontId="16" fillId="4" borderId="23" xfId="1" applyFont="1" applyFill="1" applyBorder="1" applyAlignment="1" applyProtection="1">
      <alignment horizontal="centerContinuous" vertical="center"/>
    </xf>
    <xf numFmtId="0" fontId="16" fillId="4" borderId="47" xfId="1" applyFont="1" applyFill="1" applyBorder="1" applyAlignment="1" applyProtection="1">
      <alignment horizontal="centerContinuous" vertical="center"/>
    </xf>
    <xf numFmtId="0" fontId="16" fillId="4" borderId="72" xfId="1" applyFont="1" applyFill="1" applyBorder="1" applyAlignment="1" applyProtection="1">
      <alignment horizontal="centerContinuous" vertical="center"/>
    </xf>
    <xf numFmtId="0" fontId="16" fillId="4" borderId="23" xfId="1" applyFont="1" applyFill="1" applyBorder="1" applyAlignment="1" applyProtection="1">
      <alignment horizontal="centerContinuous" vertical="center" wrapText="1"/>
    </xf>
    <xf numFmtId="0" fontId="16" fillId="4" borderId="53" xfId="1" applyFont="1" applyFill="1" applyBorder="1" applyAlignment="1" applyProtection="1">
      <alignment horizontal="centerContinuous" vertical="center" wrapText="1"/>
    </xf>
    <xf numFmtId="0" fontId="13" fillId="4" borderId="23" xfId="1" applyFont="1" applyFill="1" applyBorder="1" applyAlignment="1" applyProtection="1">
      <alignment horizontal="centerContinuous" vertical="center" wrapText="1"/>
    </xf>
    <xf numFmtId="0" fontId="13" fillId="4" borderId="53" xfId="1" applyFont="1" applyFill="1" applyBorder="1" applyAlignment="1" applyProtection="1">
      <alignment horizontal="centerContinuous" vertical="center" wrapText="1"/>
    </xf>
    <xf numFmtId="0" fontId="0" fillId="0" borderId="0" xfId="0" applyBorder="1">
      <alignment vertical="center"/>
    </xf>
    <xf numFmtId="176" fontId="9" fillId="0" borderId="107" xfId="5" quotePrefix="1" applyNumberFormat="1" applyFont="1" applyBorder="1" applyAlignment="1" applyProtection="1">
      <alignment horizontal="right" vertical="center"/>
    </xf>
    <xf numFmtId="176" fontId="9" fillId="0" borderId="63" xfId="5" quotePrefix="1" applyNumberFormat="1" applyFont="1" applyBorder="1" applyAlignment="1" applyProtection="1">
      <alignment horizontal="right" vertical="center"/>
    </xf>
    <xf numFmtId="0" fontId="21" fillId="0" borderId="0" xfId="1" applyFont="1" applyAlignment="1" applyProtection="1">
      <alignment horizontal="left" vertical="center"/>
    </xf>
    <xf numFmtId="0" fontId="21" fillId="0" borderId="0" xfId="1" quotePrefix="1" applyFont="1" applyBorder="1" applyAlignment="1" applyProtection="1">
      <alignment horizontal="left" vertical="center"/>
    </xf>
    <xf numFmtId="0" fontId="58" fillId="5" borderId="90" xfId="1" applyNumberFormat="1" applyFont="1" applyFill="1" applyBorder="1" applyAlignment="1" applyProtection="1">
      <alignment horizontal="left" vertical="center"/>
    </xf>
    <xf numFmtId="0" fontId="22" fillId="10" borderId="5" xfId="1" applyNumberFormat="1" applyFont="1" applyFill="1" applyBorder="1" applyAlignment="1" applyProtection="1">
      <alignment vertical="center"/>
    </xf>
    <xf numFmtId="0" fontId="22" fillId="10" borderId="11" xfId="1" applyNumberFormat="1" applyFont="1" applyFill="1" applyBorder="1" applyAlignment="1" applyProtection="1">
      <alignment vertical="center"/>
    </xf>
    <xf numFmtId="0" fontId="3" fillId="0" borderId="140" xfId="1" applyNumberFormat="1" applyFont="1" applyBorder="1" applyAlignment="1" applyProtection="1">
      <alignment vertical="center"/>
    </xf>
    <xf numFmtId="0" fontId="22" fillId="10" borderId="143" xfId="1" applyNumberFormat="1" applyFont="1" applyFill="1" applyBorder="1" applyAlignment="1" applyProtection="1">
      <alignment vertical="center"/>
    </xf>
    <xf numFmtId="0" fontId="4" fillId="10" borderId="144" xfId="1" applyNumberFormat="1" applyFont="1" applyFill="1" applyBorder="1" applyAlignment="1" applyProtection="1">
      <alignment vertical="center"/>
    </xf>
    <xf numFmtId="0" fontId="4" fillId="10" borderId="145" xfId="1" quotePrefix="1" applyNumberFormat="1" applyFont="1" applyFill="1" applyBorder="1" applyAlignment="1" applyProtection="1">
      <alignment horizontal="left" vertical="center"/>
    </xf>
    <xf numFmtId="0" fontId="22" fillId="10" borderId="93" xfId="1" applyNumberFormat="1" applyFont="1" applyFill="1" applyBorder="1" applyAlignment="1" applyProtection="1">
      <alignment vertical="center"/>
    </xf>
    <xf numFmtId="0" fontId="22" fillId="10" borderId="144" xfId="1" applyNumberFormat="1" applyFont="1" applyFill="1" applyBorder="1" applyAlignment="1" applyProtection="1">
      <alignment vertical="center"/>
    </xf>
    <xf numFmtId="0" fontId="22" fillId="10" borderId="145" xfId="1" applyNumberFormat="1" applyFont="1" applyFill="1" applyBorder="1" applyAlignment="1" applyProtection="1">
      <alignment vertical="center"/>
    </xf>
    <xf numFmtId="0" fontId="4" fillId="10" borderId="144" xfId="1" quotePrefix="1" applyNumberFormat="1" applyFont="1" applyFill="1" applyBorder="1" applyAlignment="1" applyProtection="1">
      <alignment horizontal="left" vertical="center"/>
    </xf>
    <xf numFmtId="0" fontId="4" fillId="10" borderId="145" xfId="1" applyNumberFormat="1" applyFont="1" applyFill="1" applyBorder="1" applyAlignment="1" applyProtection="1">
      <alignment vertical="center"/>
    </xf>
    <xf numFmtId="0" fontId="22" fillId="10" borderId="146" xfId="1" quotePrefix="1" applyNumberFormat="1" applyFont="1" applyFill="1" applyBorder="1" applyAlignment="1" applyProtection="1">
      <alignment horizontal="left" vertical="center"/>
    </xf>
    <xf numFmtId="0" fontId="22" fillId="10" borderId="147" xfId="1" quotePrefix="1" applyNumberFormat="1" applyFont="1" applyFill="1" applyBorder="1" applyAlignment="1" applyProtection="1">
      <alignment horizontal="left" vertical="center"/>
    </xf>
    <xf numFmtId="0" fontId="22" fillId="10" borderId="148" xfId="1" quotePrefix="1" applyNumberFormat="1" applyFont="1" applyFill="1" applyBorder="1" applyAlignment="1" applyProtection="1">
      <alignment horizontal="left" vertical="center"/>
    </xf>
    <xf numFmtId="0" fontId="4" fillId="10" borderId="149" xfId="1" applyNumberFormat="1" applyFont="1" applyFill="1" applyBorder="1" applyAlignment="1" applyProtection="1">
      <alignment vertical="center"/>
    </xf>
    <xf numFmtId="0" fontId="98" fillId="10" borderId="93" xfId="1" applyNumberFormat="1" applyFont="1" applyFill="1" applyBorder="1" applyAlignment="1" applyProtection="1">
      <alignment vertical="center"/>
    </xf>
    <xf numFmtId="0" fontId="99" fillId="10" borderId="144" xfId="1" applyNumberFormat="1" applyFont="1" applyFill="1" applyBorder="1" applyAlignment="1" applyProtection="1">
      <alignment vertical="center"/>
    </xf>
    <xf numFmtId="0" fontId="99" fillId="10" borderId="145" xfId="1" applyNumberFormat="1" applyFont="1" applyFill="1" applyBorder="1" applyAlignment="1" applyProtection="1">
      <alignment vertical="center"/>
    </xf>
    <xf numFmtId="0" fontId="22" fillId="10" borderId="150" xfId="1" applyNumberFormat="1" applyFont="1" applyFill="1" applyBorder="1" applyAlignment="1" applyProtection="1">
      <alignment vertical="center"/>
    </xf>
    <xf numFmtId="0" fontId="22" fillId="10" borderId="147" xfId="1" applyNumberFormat="1" applyFont="1" applyFill="1" applyBorder="1" applyAlignment="1" applyProtection="1">
      <alignment vertical="center"/>
    </xf>
    <xf numFmtId="0" fontId="22" fillId="10" borderId="148" xfId="1" applyNumberFormat="1" applyFont="1" applyFill="1" applyBorder="1" applyAlignment="1" applyProtection="1">
      <alignment vertical="center"/>
    </xf>
    <xf numFmtId="0" fontId="60" fillId="10" borderId="93" xfId="1" applyNumberFormat="1" applyFont="1" applyFill="1" applyBorder="1" applyAlignment="1" applyProtection="1">
      <alignment vertical="center"/>
    </xf>
    <xf numFmtId="0" fontId="61" fillId="10" borderId="144" xfId="1" applyNumberFormat="1" applyFont="1" applyFill="1" applyBorder="1" applyAlignment="1" applyProtection="1">
      <alignment vertical="center"/>
    </xf>
    <xf numFmtId="0" fontId="61" fillId="10" borderId="145" xfId="1" applyNumberFormat="1" applyFont="1" applyFill="1" applyBorder="1" applyAlignment="1" applyProtection="1">
      <alignment vertical="center"/>
    </xf>
    <xf numFmtId="0" fontId="29" fillId="10" borderId="2" xfId="1" applyNumberFormat="1" applyFont="1" applyFill="1" applyBorder="1" applyAlignment="1" applyProtection="1">
      <alignment vertical="center"/>
    </xf>
    <xf numFmtId="0" fontId="29" fillId="10" borderId="132" xfId="1" applyNumberFormat="1" applyFont="1" applyFill="1" applyBorder="1" applyAlignment="1" applyProtection="1">
      <alignment vertical="center"/>
    </xf>
    <xf numFmtId="0" fontId="29" fillId="0" borderId="133" xfId="1" applyNumberFormat="1" applyFont="1" applyBorder="1" applyAlignment="1" applyProtection="1">
      <alignment vertical="center"/>
    </xf>
    <xf numFmtId="0" fontId="29" fillId="0" borderId="134" xfId="1" applyNumberFormat="1" applyFont="1" applyBorder="1" applyAlignment="1" applyProtection="1">
      <alignment vertical="center"/>
    </xf>
    <xf numFmtId="0" fontId="29" fillId="10" borderId="94" xfId="1" applyNumberFormat="1" applyFont="1" applyFill="1" applyBorder="1" applyAlignment="1" applyProtection="1">
      <alignment vertical="center"/>
    </xf>
    <xf numFmtId="0" fontId="29" fillId="10" borderId="151" xfId="1" applyNumberFormat="1" applyFont="1" applyFill="1" applyBorder="1" applyAlignment="1" applyProtection="1">
      <alignment vertical="center"/>
    </xf>
    <xf numFmtId="0" fontId="29" fillId="10" borderId="152" xfId="1" applyNumberFormat="1" applyFont="1" applyFill="1" applyBorder="1" applyAlignment="1" applyProtection="1">
      <alignment vertical="center"/>
    </xf>
    <xf numFmtId="0" fontId="29" fillId="10" borderId="19" xfId="1" applyNumberFormat="1" applyFont="1" applyFill="1" applyBorder="1" applyAlignment="1" applyProtection="1">
      <alignment vertical="center"/>
    </xf>
    <xf numFmtId="0" fontId="3" fillId="10" borderId="132" xfId="1" applyFont="1" applyFill="1" applyBorder="1" applyAlignment="1" applyProtection="1">
      <alignment vertical="center"/>
    </xf>
    <xf numFmtId="0" fontId="21" fillId="10" borderId="93" xfId="1" applyFont="1" applyFill="1" applyBorder="1" applyAlignment="1" applyProtection="1">
      <alignment vertical="center"/>
    </xf>
    <xf numFmtId="0" fontId="10" fillId="10" borderId="144" xfId="1" applyFont="1" applyFill="1" applyBorder="1" applyAlignment="1" applyProtection="1">
      <alignment vertical="center"/>
    </xf>
    <xf numFmtId="0" fontId="10" fillId="10" borderId="145" xfId="1" applyFont="1" applyFill="1" applyBorder="1" applyAlignment="1" applyProtection="1">
      <alignment vertical="center"/>
    </xf>
    <xf numFmtId="0" fontId="21" fillId="10" borderId="5" xfId="1" applyFont="1" applyFill="1" applyBorder="1" applyAlignment="1" applyProtection="1">
      <alignment vertical="center"/>
    </xf>
    <xf numFmtId="0" fontId="3" fillId="10" borderId="2" xfId="1" applyFont="1" applyFill="1" applyBorder="1" applyAlignment="1" applyProtection="1">
      <alignment vertical="center"/>
    </xf>
    <xf numFmtId="0" fontId="10" fillId="0" borderId="153" xfId="1" applyFont="1" applyBorder="1" applyAlignment="1" applyProtection="1">
      <alignment vertical="center"/>
    </xf>
    <xf numFmtId="0" fontId="10" fillId="0" borderId="154" xfId="1" applyFont="1" applyBorder="1" applyAlignment="1" applyProtection="1">
      <alignment vertical="center"/>
    </xf>
    <xf numFmtId="0" fontId="10" fillId="0" borderId="155" xfId="1" applyFont="1" applyBorder="1" applyAlignment="1" applyProtection="1">
      <alignment vertical="center"/>
    </xf>
    <xf numFmtId="0" fontId="10" fillId="10" borderId="2" xfId="1" applyFont="1" applyFill="1" applyBorder="1" applyAlignment="1" applyProtection="1">
      <alignment vertical="center"/>
    </xf>
    <xf numFmtId="0" fontId="21" fillId="10" borderId="18" xfId="1" applyFont="1" applyFill="1" applyBorder="1" applyAlignment="1" applyProtection="1">
      <alignment vertical="center"/>
    </xf>
    <xf numFmtId="0" fontId="3" fillId="10" borderId="19" xfId="1" applyFont="1" applyFill="1" applyBorder="1" applyAlignment="1" applyProtection="1">
      <alignment vertical="center"/>
    </xf>
    <xf numFmtId="0" fontId="21" fillId="10" borderId="11" xfId="1" applyFont="1" applyFill="1" applyBorder="1" applyAlignment="1" applyProtection="1">
      <alignment vertical="center"/>
    </xf>
    <xf numFmtId="0" fontId="10" fillId="10" borderId="132" xfId="1" applyFont="1" applyFill="1" applyBorder="1" applyAlignment="1" applyProtection="1">
      <alignment vertical="center"/>
    </xf>
    <xf numFmtId="0" fontId="10" fillId="0" borderId="134" xfId="1" applyFont="1" applyBorder="1" applyAlignment="1" applyProtection="1">
      <alignment vertical="center"/>
    </xf>
    <xf numFmtId="0" fontId="2" fillId="10" borderId="144" xfId="1" applyFill="1" applyBorder="1" applyAlignment="1" applyProtection="1">
      <alignment vertical="center"/>
    </xf>
    <xf numFmtId="0" fontId="2" fillId="10" borderId="145" xfId="1" applyFill="1" applyBorder="1" applyAlignment="1" applyProtection="1">
      <alignment vertical="center"/>
    </xf>
    <xf numFmtId="0" fontId="10" fillId="10" borderId="11" xfId="1" applyNumberFormat="1" applyFont="1" applyFill="1" applyBorder="1" applyAlignment="1" applyProtection="1">
      <alignment vertical="center"/>
    </xf>
    <xf numFmtId="0" fontId="10" fillId="10" borderId="11" xfId="1" quotePrefix="1" applyNumberFormat="1" applyFont="1" applyFill="1" applyBorder="1" applyAlignment="1" applyProtection="1">
      <alignment horizontal="left" vertical="center"/>
    </xf>
    <xf numFmtId="0" fontId="10" fillId="10" borderId="15" xfId="1" applyNumberFormat="1" applyFont="1" applyFill="1" applyBorder="1" applyAlignment="1" applyProtection="1">
      <alignment vertical="center"/>
    </xf>
    <xf numFmtId="0" fontId="45" fillId="0" borderId="133" xfId="1" applyFont="1" applyBorder="1" applyAlignment="1" applyProtection="1">
      <alignment vertical="center"/>
    </xf>
    <xf numFmtId="0" fontId="10" fillId="10" borderId="144" xfId="1" quotePrefix="1" applyFont="1" applyFill="1" applyBorder="1" applyAlignment="1" applyProtection="1">
      <alignment horizontal="left" vertical="center"/>
    </xf>
    <xf numFmtId="0" fontId="3" fillId="0" borderId="133" xfId="1" applyFont="1" applyBorder="1" applyAlignment="1" applyProtection="1">
      <alignment vertical="center"/>
    </xf>
    <xf numFmtId="0" fontId="3" fillId="0" borderId="156" xfId="1" applyFont="1" applyBorder="1" applyAlignment="1" applyProtection="1">
      <alignment vertical="center"/>
    </xf>
    <xf numFmtId="0" fontId="21" fillId="10" borderId="93" xfId="1" quotePrefix="1" applyFont="1" applyFill="1" applyBorder="1" applyAlignment="1" applyProtection="1">
      <alignment horizontal="left" vertical="center"/>
    </xf>
    <xf numFmtId="0" fontId="21" fillId="10" borderId="144" xfId="1" quotePrefix="1" applyFont="1" applyFill="1" applyBorder="1" applyAlignment="1" applyProtection="1">
      <alignment horizontal="left" vertical="center"/>
    </xf>
    <xf numFmtId="0" fontId="21" fillId="10" borderId="149" xfId="1" quotePrefix="1" applyFont="1" applyFill="1" applyBorder="1" applyAlignment="1" applyProtection="1">
      <alignment horizontal="left" vertical="center"/>
    </xf>
    <xf numFmtId="0" fontId="3" fillId="10" borderId="0" xfId="1" applyFont="1" applyFill="1" applyBorder="1" applyAlignment="1" applyProtection="1">
      <alignment vertical="center"/>
    </xf>
    <xf numFmtId="0" fontId="3" fillId="10" borderId="120" xfId="1" applyFont="1" applyFill="1" applyBorder="1" applyAlignment="1" applyProtection="1">
      <alignment vertical="center"/>
    </xf>
    <xf numFmtId="0" fontId="3" fillId="10" borderId="17" xfId="1" applyFont="1" applyFill="1" applyBorder="1" applyAlignment="1" applyProtection="1">
      <alignment vertical="center"/>
    </xf>
    <xf numFmtId="0" fontId="21" fillId="10" borderId="7" xfId="1" applyFont="1" applyFill="1" applyBorder="1" applyAlignment="1" applyProtection="1">
      <alignment vertical="center"/>
    </xf>
    <xf numFmtId="0" fontId="10" fillId="10" borderId="160" xfId="1" applyFont="1" applyFill="1" applyBorder="1" applyAlignment="1" applyProtection="1">
      <alignment vertical="center"/>
    </xf>
    <xf numFmtId="0" fontId="21" fillId="10" borderId="32" xfId="1" applyFont="1" applyFill="1" applyBorder="1" applyAlignment="1" applyProtection="1">
      <alignment vertical="center"/>
    </xf>
    <xf numFmtId="0" fontId="10" fillId="10" borderId="149" xfId="1" applyFont="1" applyFill="1" applyBorder="1" applyAlignment="1" applyProtection="1">
      <alignment vertical="center"/>
    </xf>
    <xf numFmtId="0" fontId="21" fillId="10" borderId="6" xfId="1" applyFont="1" applyFill="1" applyBorder="1" applyAlignment="1" applyProtection="1">
      <alignment vertical="center"/>
    </xf>
    <xf numFmtId="0" fontId="10" fillId="10" borderId="11" xfId="1" applyFont="1" applyFill="1" applyBorder="1" applyAlignment="1" applyProtection="1">
      <alignment vertical="center"/>
    </xf>
    <xf numFmtId="0" fontId="10" fillId="10" borderId="119" xfId="1" applyFont="1" applyFill="1" applyBorder="1" applyAlignment="1" applyProtection="1">
      <alignment vertical="center"/>
    </xf>
    <xf numFmtId="0" fontId="21" fillId="10" borderId="144" xfId="1" applyFont="1" applyFill="1" applyBorder="1" applyAlignment="1" applyProtection="1">
      <alignment vertical="center"/>
    </xf>
    <xf numFmtId="0" fontId="12" fillId="10" borderId="2" xfId="1" applyFont="1" applyFill="1" applyBorder="1" applyAlignment="1" applyProtection="1">
      <alignment horizontal="centerContinuous" vertical="center"/>
    </xf>
    <xf numFmtId="0" fontId="17" fillId="10" borderId="5" xfId="1" applyFont="1" applyFill="1" applyBorder="1" applyAlignment="1" applyProtection="1">
      <alignment horizontal="centerContinuous" vertical="center"/>
    </xf>
    <xf numFmtId="0" fontId="22" fillId="10" borderId="5" xfId="5" applyFont="1" applyFill="1" applyBorder="1" applyProtection="1"/>
    <xf numFmtId="0" fontId="22" fillId="10" borderId="2" xfId="5" applyFont="1" applyFill="1" applyBorder="1" applyProtection="1"/>
    <xf numFmtId="0" fontId="29" fillId="10" borderId="25" xfId="5" quotePrefix="1" applyFont="1" applyFill="1" applyBorder="1" applyAlignment="1" applyProtection="1">
      <alignment horizontal="left" vertical="center"/>
    </xf>
    <xf numFmtId="0" fontId="22" fillId="10" borderId="26" xfId="5" applyFont="1" applyFill="1" applyBorder="1" applyProtection="1"/>
    <xf numFmtId="0" fontId="22" fillId="10" borderId="27" xfId="5" applyFont="1" applyFill="1" applyBorder="1" applyProtection="1"/>
    <xf numFmtId="0" fontId="29" fillId="10" borderId="26" xfId="5" quotePrefix="1" applyFont="1" applyFill="1" applyBorder="1" applyAlignment="1" applyProtection="1">
      <alignment horizontal="left" vertical="center"/>
    </xf>
    <xf numFmtId="0" fontId="29" fillId="10" borderId="26" xfId="5" applyFont="1" applyFill="1" applyBorder="1" applyProtection="1"/>
    <xf numFmtId="0" fontId="46" fillId="10" borderId="26" xfId="5" applyFont="1" applyFill="1" applyBorder="1" applyProtection="1"/>
    <xf numFmtId="0" fontId="46" fillId="10" borderId="27" xfId="5" applyFont="1" applyFill="1" applyBorder="1" applyProtection="1"/>
    <xf numFmtId="0" fontId="17" fillId="10" borderId="11" xfId="5" quotePrefix="1" applyFont="1" applyFill="1" applyBorder="1" applyAlignment="1" applyProtection="1">
      <alignment horizontal="left" vertical="center"/>
    </xf>
    <xf numFmtId="0" fontId="22" fillId="10" borderId="0" xfId="5" applyFont="1" applyFill="1" applyBorder="1" applyProtection="1"/>
    <xf numFmtId="0" fontId="29" fillId="10" borderId="6" xfId="5" quotePrefix="1" applyFont="1" applyFill="1" applyBorder="1" applyAlignment="1" applyProtection="1">
      <alignment horizontal="center" vertical="center"/>
    </xf>
    <xf numFmtId="0" fontId="29" fillId="10" borderId="8" xfId="5" quotePrefix="1" applyFont="1" applyFill="1" applyBorder="1" applyAlignment="1" applyProtection="1">
      <alignment horizontal="center" vertical="center"/>
    </xf>
    <xf numFmtId="0" fontId="29" fillId="10" borderId="28" xfId="5" quotePrefix="1" applyFont="1" applyFill="1" applyBorder="1" applyAlignment="1" applyProtection="1">
      <alignment horizontal="center" vertical="center"/>
    </xf>
    <xf numFmtId="0" fontId="29" fillId="10" borderId="3" xfId="5" quotePrefix="1" applyFont="1" applyFill="1" applyBorder="1" applyAlignment="1" applyProtection="1">
      <alignment horizontal="center" vertical="center"/>
    </xf>
    <xf numFmtId="0" fontId="29" fillId="10" borderId="8" xfId="5" applyFont="1" applyFill="1" applyBorder="1" applyAlignment="1" applyProtection="1">
      <alignment horizontal="center" vertical="center"/>
    </xf>
    <xf numFmtId="0" fontId="29" fillId="10" borderId="79" xfId="5" applyFont="1" applyFill="1" applyBorder="1" applyAlignment="1" applyProtection="1">
      <alignment horizontal="center" vertical="center"/>
    </xf>
    <xf numFmtId="0" fontId="29" fillId="10" borderId="80" xfId="5" applyFont="1" applyFill="1" applyBorder="1" applyAlignment="1" applyProtection="1">
      <alignment horizontal="center" vertical="center"/>
    </xf>
    <xf numFmtId="0" fontId="22" fillId="10" borderId="119" xfId="5" applyFont="1" applyFill="1" applyBorder="1" applyProtection="1"/>
    <xf numFmtId="0" fontId="22" fillId="10" borderId="41" xfId="5" applyFont="1" applyFill="1" applyBorder="1" applyProtection="1"/>
    <xf numFmtId="0" fontId="23" fillId="10" borderId="119" xfId="5" quotePrefix="1" applyFont="1" applyFill="1" applyBorder="1" applyAlignment="1" applyProtection="1">
      <alignment horizontal="center" vertical="center"/>
    </xf>
    <xf numFmtId="0" fontId="23" fillId="10" borderId="116" xfId="5" quotePrefix="1" applyFont="1" applyFill="1" applyBorder="1" applyAlignment="1" applyProtection="1">
      <alignment horizontal="center" vertical="center"/>
    </xf>
    <xf numFmtId="0" fontId="46" fillId="10" borderId="41" xfId="5" quotePrefix="1" applyFont="1" applyFill="1" applyBorder="1" applyProtection="1"/>
    <xf numFmtId="0" fontId="46" fillId="10" borderId="116" xfId="5" quotePrefix="1" applyFont="1" applyFill="1" applyBorder="1" applyProtection="1"/>
    <xf numFmtId="0" fontId="29" fillId="10" borderId="116" xfId="5" quotePrefix="1" applyFont="1" applyFill="1" applyBorder="1" applyAlignment="1" applyProtection="1">
      <alignment horizontal="left" vertical="center"/>
    </xf>
    <xf numFmtId="0" fontId="29" fillId="10" borderId="116" xfId="5" applyFont="1" applyFill="1" applyBorder="1" applyAlignment="1" applyProtection="1">
      <alignment horizontal="center" vertical="center"/>
    </xf>
    <xf numFmtId="0" fontId="29" fillId="10" borderId="173" xfId="5" applyFont="1" applyFill="1" applyBorder="1" applyAlignment="1" applyProtection="1">
      <alignment horizontal="left" vertical="center"/>
    </xf>
    <xf numFmtId="0" fontId="29" fillId="10" borderId="174" xfId="5" applyFont="1" applyFill="1" applyBorder="1" applyAlignment="1" applyProtection="1">
      <alignment horizontal="center" vertical="center"/>
    </xf>
    <xf numFmtId="176" fontId="9" fillId="4" borderId="175" xfId="5" quotePrefix="1" applyNumberFormat="1" applyFont="1" applyFill="1" applyBorder="1" applyAlignment="1" applyProtection="1">
      <alignment horizontal="right" vertical="center"/>
      <protection locked="0"/>
    </xf>
    <xf numFmtId="176" fontId="9" fillId="4" borderId="176" xfId="5" quotePrefix="1" applyNumberFormat="1" applyFont="1" applyFill="1" applyBorder="1" applyAlignment="1" applyProtection="1">
      <alignment horizontal="right" vertical="center"/>
      <protection locked="0"/>
    </xf>
    <xf numFmtId="176" fontId="9" fillId="0" borderId="127" xfId="5" quotePrefix="1" applyNumberFormat="1" applyFont="1" applyBorder="1" applyAlignment="1" applyProtection="1">
      <alignment horizontal="right" vertical="center"/>
    </xf>
    <xf numFmtId="176" fontId="9" fillId="4" borderId="177" xfId="5" quotePrefix="1" applyNumberFormat="1" applyFont="1" applyFill="1" applyBorder="1" applyAlignment="1" applyProtection="1">
      <alignment horizontal="right" vertical="center"/>
      <protection locked="0"/>
    </xf>
    <xf numFmtId="176" fontId="9" fillId="4" borderId="126" xfId="5" quotePrefix="1" applyNumberFormat="1" applyFont="1" applyFill="1" applyBorder="1" applyAlignment="1" applyProtection="1">
      <alignment horizontal="right" vertical="center"/>
      <protection locked="0"/>
    </xf>
    <xf numFmtId="176" fontId="9" fillId="4" borderId="178" xfId="5" quotePrefix="1" applyNumberFormat="1" applyFont="1" applyFill="1" applyBorder="1" applyAlignment="1" applyProtection="1">
      <alignment horizontal="right" vertical="center"/>
      <protection locked="0"/>
    </xf>
    <xf numFmtId="176" fontId="9" fillId="4" borderId="165" xfId="5" quotePrefix="1" applyNumberFormat="1" applyFont="1" applyFill="1" applyBorder="1" applyAlignment="1" applyProtection="1">
      <alignment horizontal="right" vertical="center"/>
      <protection locked="0"/>
    </xf>
    <xf numFmtId="176" fontId="9" fillId="4" borderId="179" xfId="5" quotePrefix="1" applyNumberFormat="1" applyFont="1" applyFill="1" applyBorder="1" applyAlignment="1" applyProtection="1">
      <alignment horizontal="right" vertical="center"/>
      <protection locked="0"/>
    </xf>
    <xf numFmtId="176" fontId="9" fillId="4" borderId="180" xfId="5" quotePrefix="1" applyNumberFormat="1" applyFont="1" applyFill="1" applyBorder="1" applyAlignment="1" applyProtection="1">
      <alignment horizontal="right" vertical="center"/>
      <protection locked="0"/>
    </xf>
    <xf numFmtId="176" fontId="9" fillId="0" borderId="129" xfId="5" quotePrefix="1" applyNumberFormat="1" applyFont="1" applyBorder="1" applyAlignment="1" applyProtection="1">
      <alignment horizontal="right" vertical="center"/>
    </xf>
    <xf numFmtId="176" fontId="9" fillId="4" borderId="181" xfId="5" quotePrefix="1" applyNumberFormat="1" applyFont="1" applyFill="1" applyBorder="1" applyAlignment="1" applyProtection="1">
      <alignment horizontal="right" vertical="center"/>
      <protection locked="0"/>
    </xf>
    <xf numFmtId="176" fontId="9" fillId="4" borderId="128" xfId="5" quotePrefix="1" applyNumberFormat="1" applyFont="1" applyFill="1" applyBorder="1" applyAlignment="1" applyProtection="1">
      <alignment horizontal="right" vertical="center"/>
      <protection locked="0"/>
    </xf>
    <xf numFmtId="176" fontId="9" fillId="4" borderId="162" xfId="5" quotePrefix="1" applyNumberFormat="1" applyFont="1" applyFill="1" applyBorder="1" applyAlignment="1" applyProtection="1">
      <alignment horizontal="right" vertical="center"/>
      <protection locked="0"/>
    </xf>
    <xf numFmtId="176" fontId="9" fillId="4" borderId="182" xfId="5" quotePrefix="1" applyNumberFormat="1" applyFont="1" applyFill="1" applyBorder="1" applyAlignment="1" applyProtection="1">
      <alignment horizontal="right" vertical="center"/>
      <protection locked="0"/>
    </xf>
    <xf numFmtId="176" fontId="9" fillId="4" borderId="183" xfId="5" quotePrefix="1" applyNumberFormat="1" applyFont="1" applyFill="1" applyBorder="1" applyAlignment="1" applyProtection="1">
      <alignment horizontal="right" vertical="center"/>
      <protection locked="0"/>
    </xf>
    <xf numFmtId="176" fontId="9" fillId="4" borderId="184" xfId="5" quotePrefix="1" applyNumberFormat="1" applyFont="1" applyFill="1" applyBorder="1" applyAlignment="1" applyProtection="1">
      <alignment horizontal="right" vertical="center"/>
      <protection locked="0"/>
    </xf>
    <xf numFmtId="176" fontId="9" fillId="0" borderId="159" xfId="5" quotePrefix="1" applyNumberFormat="1" applyFont="1" applyBorder="1" applyAlignment="1" applyProtection="1">
      <alignment horizontal="right" vertical="center"/>
    </xf>
    <xf numFmtId="176" fontId="9" fillId="4" borderId="185" xfId="5" quotePrefix="1" applyNumberFormat="1" applyFont="1" applyFill="1" applyBorder="1" applyAlignment="1" applyProtection="1">
      <alignment horizontal="right" vertical="center"/>
      <protection locked="0"/>
    </xf>
    <xf numFmtId="176" fontId="9" fillId="4" borderId="164" xfId="5" quotePrefix="1" applyNumberFormat="1" applyFont="1" applyFill="1" applyBorder="1" applyAlignment="1" applyProtection="1">
      <alignment horizontal="right" vertical="center"/>
      <protection locked="0"/>
    </xf>
    <xf numFmtId="176" fontId="9" fillId="4" borderId="163" xfId="5" quotePrefix="1" applyNumberFormat="1" applyFont="1" applyFill="1" applyBorder="1" applyAlignment="1" applyProtection="1">
      <alignment horizontal="right" vertical="center"/>
      <protection locked="0"/>
    </xf>
    <xf numFmtId="176" fontId="9" fillId="4" borderId="186" xfId="5" quotePrefix="1" applyNumberFormat="1" applyFont="1" applyFill="1" applyBorder="1" applyAlignment="1" applyProtection="1">
      <alignment horizontal="right" vertical="center"/>
      <protection locked="0"/>
    </xf>
    <xf numFmtId="176" fontId="9" fillId="4" borderId="187" xfId="5" quotePrefix="1" applyNumberFormat="1" applyFont="1" applyFill="1" applyBorder="1" applyAlignment="1" applyProtection="1">
      <alignment horizontal="right" vertical="center"/>
      <protection locked="0"/>
    </xf>
    <xf numFmtId="176" fontId="9" fillId="4" borderId="188" xfId="5" quotePrefix="1" applyNumberFormat="1" applyFont="1" applyFill="1" applyBorder="1" applyAlignment="1" applyProtection="1">
      <alignment horizontal="right" vertical="center"/>
      <protection locked="0"/>
    </xf>
    <xf numFmtId="176" fontId="9" fillId="0" borderId="131" xfId="5" quotePrefix="1" applyNumberFormat="1" applyFont="1" applyBorder="1" applyAlignment="1" applyProtection="1">
      <alignment horizontal="right" vertical="center"/>
    </xf>
    <xf numFmtId="176" fontId="9" fillId="4" borderId="157" xfId="5" quotePrefix="1" applyNumberFormat="1" applyFont="1" applyFill="1" applyBorder="1" applyAlignment="1" applyProtection="1">
      <alignment horizontal="right" vertical="center"/>
      <protection locked="0"/>
    </xf>
    <xf numFmtId="0" fontId="22" fillId="10" borderId="161" xfId="5" quotePrefix="1" applyFont="1" applyFill="1" applyBorder="1" applyAlignment="1" applyProtection="1">
      <alignment horizontal="left" vertical="center"/>
    </xf>
    <xf numFmtId="0" fontId="22" fillId="10" borderId="133" xfId="5" quotePrefix="1" applyFont="1" applyFill="1" applyBorder="1" applyAlignment="1" applyProtection="1">
      <alignment horizontal="left" vertical="center"/>
    </xf>
    <xf numFmtId="0" fontId="22" fillId="10" borderId="189" xfId="5" quotePrefix="1" applyFont="1" applyFill="1" applyBorder="1" applyAlignment="1" applyProtection="1">
      <alignment horizontal="left" vertical="center"/>
    </xf>
    <xf numFmtId="0" fontId="22" fillId="10" borderId="3" xfId="5" quotePrefix="1" applyFont="1" applyFill="1" applyBorder="1" applyAlignment="1" applyProtection="1">
      <alignment horizontal="center" vertical="center"/>
    </xf>
    <xf numFmtId="0" fontId="22" fillId="10" borderId="132" xfId="5" quotePrefix="1" applyFont="1" applyFill="1" applyBorder="1" applyAlignment="1" applyProtection="1">
      <alignment horizontal="left" vertical="center"/>
    </xf>
    <xf numFmtId="0" fontId="21" fillId="10" borderId="189" xfId="5" quotePrefix="1" applyFont="1" applyFill="1" applyBorder="1" applyAlignment="1" applyProtection="1">
      <alignment vertical="center" wrapText="1"/>
    </xf>
    <xf numFmtId="0" fontId="22" fillId="10" borderId="143" xfId="5" applyFont="1" applyFill="1" applyBorder="1" applyAlignment="1" applyProtection="1">
      <alignment vertical="center"/>
    </xf>
    <xf numFmtId="0" fontId="22" fillId="10" borderId="144" xfId="5" quotePrefix="1" applyFont="1" applyFill="1" applyBorder="1" applyAlignment="1" applyProtection="1">
      <alignment horizontal="left" vertical="center"/>
    </xf>
    <xf numFmtId="0" fontId="22" fillId="10" borderId="93" xfId="5" applyFont="1" applyFill="1" applyBorder="1" applyAlignment="1" applyProtection="1">
      <alignment vertical="center"/>
    </xf>
    <xf numFmtId="0" fontId="22" fillId="10" borderId="145" xfId="5" applyFont="1" applyFill="1" applyBorder="1" applyAlignment="1" applyProtection="1">
      <alignment vertical="center"/>
    </xf>
    <xf numFmtId="0" fontId="17" fillId="10" borderId="82" xfId="1" applyFont="1" applyFill="1" applyBorder="1" applyAlignment="1" applyProtection="1">
      <alignment horizontal="centerContinuous" vertical="center"/>
    </xf>
    <xf numFmtId="0" fontId="7" fillId="10" borderId="17" xfId="1" applyFont="1" applyFill="1" applyBorder="1" applyAlignment="1" applyProtection="1">
      <alignment horizontal="centerContinuous" vertical="center"/>
    </xf>
    <xf numFmtId="0" fontId="7" fillId="10" borderId="191" xfId="1" applyFont="1" applyFill="1" applyBorder="1" applyAlignment="1" applyProtection="1">
      <alignment horizontal="centerContinuous" vertical="center"/>
    </xf>
    <xf numFmtId="0" fontId="9" fillId="0" borderId="5" xfId="1" applyFont="1" applyBorder="1" applyAlignment="1" applyProtection="1">
      <alignment horizontal="left" vertical="center"/>
    </xf>
    <xf numFmtId="0" fontId="2" fillId="0" borderId="2" xfId="1" applyBorder="1" applyAlignment="1">
      <alignment vertical="center"/>
    </xf>
    <xf numFmtId="0" fontId="22" fillId="10" borderId="82" xfId="1" applyNumberFormat="1" applyFont="1" applyFill="1" applyBorder="1" applyAlignment="1" applyProtection="1">
      <alignment horizontal="left" vertical="center"/>
    </xf>
    <xf numFmtId="0" fontId="22" fillId="10" borderId="18" xfId="1" applyNumberFormat="1" applyFont="1" applyFill="1" applyBorder="1" applyAlignment="1" applyProtection="1">
      <alignment vertical="center"/>
    </xf>
    <xf numFmtId="176" fontId="9" fillId="0" borderId="41" xfId="1" quotePrefix="1" applyNumberFormat="1" applyFont="1" applyFill="1" applyBorder="1" applyAlignment="1" applyProtection="1">
      <alignment horizontal="right" vertical="center"/>
    </xf>
    <xf numFmtId="0" fontId="10" fillId="10" borderId="141" xfId="1" applyFont="1" applyFill="1" applyBorder="1" applyAlignment="1" applyProtection="1">
      <alignment vertical="center"/>
    </xf>
    <xf numFmtId="0" fontId="10" fillId="10" borderId="190" xfId="1" applyFont="1" applyFill="1" applyBorder="1" applyAlignment="1" applyProtection="1">
      <alignment vertical="center"/>
    </xf>
    <xf numFmtId="0" fontId="21" fillId="10" borderId="166" xfId="1" applyFont="1" applyFill="1" applyBorder="1" applyAlignment="1" applyProtection="1">
      <alignment vertical="center"/>
    </xf>
    <xf numFmtId="0" fontId="10" fillId="10" borderId="0" xfId="1" applyFont="1" applyFill="1" applyBorder="1" applyAlignment="1" applyProtection="1">
      <alignment vertical="center"/>
    </xf>
    <xf numFmtId="0" fontId="10" fillId="10" borderId="166" xfId="1" applyFont="1" applyFill="1" applyBorder="1" applyAlignment="1" applyProtection="1">
      <alignment vertical="center"/>
    </xf>
    <xf numFmtId="0" fontId="10" fillId="10" borderId="168" xfId="1" applyFont="1" applyFill="1" applyBorder="1" applyAlignment="1" applyProtection="1">
      <alignment vertical="center"/>
    </xf>
    <xf numFmtId="0" fontId="21" fillId="10" borderId="167" xfId="1" applyFont="1" applyFill="1" applyBorder="1" applyAlignment="1" applyProtection="1">
      <alignment vertical="center"/>
    </xf>
    <xf numFmtId="0" fontId="10" fillId="10" borderId="3" xfId="1" applyFont="1" applyFill="1" applyBorder="1" applyAlignment="1" applyProtection="1">
      <alignment vertical="center"/>
    </xf>
    <xf numFmtId="0" fontId="10" fillId="10" borderId="171" xfId="1" applyFont="1" applyFill="1" applyBorder="1" applyAlignment="1" applyProtection="1">
      <alignment vertical="center"/>
    </xf>
    <xf numFmtId="0" fontId="10" fillId="0" borderId="172" xfId="1" applyFont="1" applyBorder="1" applyAlignment="1" applyProtection="1">
      <alignment vertical="center"/>
    </xf>
    <xf numFmtId="0" fontId="10" fillId="10" borderId="11" xfId="1" quotePrefix="1" applyFont="1" applyFill="1" applyBorder="1" applyAlignment="1" applyProtection="1">
      <alignment horizontal="left" vertical="center"/>
    </xf>
    <xf numFmtId="0" fontId="10" fillId="10" borderId="15" xfId="1" applyFont="1" applyFill="1" applyBorder="1" applyAlignment="1" applyProtection="1">
      <alignment vertical="center"/>
    </xf>
    <xf numFmtId="0" fontId="21" fillId="10" borderId="5" xfId="1" quotePrefix="1" applyFont="1" applyFill="1" applyBorder="1" applyAlignment="1" applyProtection="1">
      <alignment horizontal="left" vertical="center"/>
    </xf>
    <xf numFmtId="0" fontId="13" fillId="10" borderId="11" xfId="1" applyFont="1" applyFill="1" applyBorder="1" applyAlignment="1" applyProtection="1">
      <alignment vertical="center"/>
    </xf>
    <xf numFmtId="0" fontId="21" fillId="10" borderId="15" xfId="1" quotePrefix="1" applyFont="1" applyFill="1" applyBorder="1" applyAlignment="1" applyProtection="1">
      <alignment horizontal="left" vertical="center"/>
    </xf>
    <xf numFmtId="0" fontId="21" fillId="10" borderId="18" xfId="1" quotePrefix="1" applyFont="1" applyFill="1" applyBorder="1" applyAlignment="1" applyProtection="1">
      <alignment horizontal="left" vertical="center"/>
    </xf>
    <xf numFmtId="0" fontId="10" fillId="10" borderId="19" xfId="1" applyFont="1" applyFill="1" applyBorder="1" applyAlignment="1" applyProtection="1">
      <alignment vertical="center"/>
    </xf>
    <xf numFmtId="0" fontId="44" fillId="0" borderId="0" xfId="1" applyFont="1" applyFill="1" applyBorder="1" applyAlignment="1" applyProtection="1">
      <alignment horizontal="center" vertical="center" shrinkToFit="1"/>
    </xf>
    <xf numFmtId="0" fontId="15" fillId="0" borderId="0" xfId="1" applyFont="1" applyFill="1" applyBorder="1" applyAlignment="1" applyProtection="1">
      <alignment vertical="center"/>
    </xf>
    <xf numFmtId="0" fontId="12" fillId="0" borderId="0" xfId="1" applyNumberFormat="1" applyFont="1" applyFill="1" applyBorder="1" applyAlignment="1" applyProtection="1">
      <alignment horizontal="left" vertical="center" shrinkToFit="1"/>
    </xf>
    <xf numFmtId="0" fontId="4" fillId="0" borderId="0" xfId="1" applyNumberFormat="1" applyFont="1" applyBorder="1" applyAlignment="1" applyProtection="1">
      <alignment horizontal="distributed" vertical="center"/>
    </xf>
    <xf numFmtId="0" fontId="18" fillId="0" borderId="49" xfId="1" applyNumberFormat="1" applyFont="1" applyFill="1" applyBorder="1" applyAlignment="1" applyProtection="1">
      <alignment vertical="center" shrinkToFit="1"/>
    </xf>
    <xf numFmtId="0" fontId="17" fillId="10" borderId="43" xfId="1" applyNumberFormat="1" applyFont="1" applyFill="1" applyBorder="1" applyAlignment="1" applyProtection="1">
      <alignment horizontal="center" vertical="center"/>
    </xf>
    <xf numFmtId="0" fontId="17" fillId="10" borderId="9" xfId="1" applyNumberFormat="1" applyFont="1" applyFill="1" applyBorder="1" applyAlignment="1" applyProtection="1">
      <alignment horizontal="center" vertical="center"/>
    </xf>
    <xf numFmtId="0" fontId="35" fillId="0" borderId="192" xfId="1" applyNumberFormat="1" applyFont="1" applyFill="1" applyBorder="1" applyAlignment="1" applyProtection="1">
      <alignment horizontal="left" vertical="center" shrinkToFit="1"/>
    </xf>
    <xf numFmtId="0" fontId="4" fillId="10" borderId="0" xfId="1" applyNumberFormat="1" applyFont="1" applyFill="1" applyBorder="1" applyAlignment="1" applyProtection="1">
      <alignment vertical="center"/>
    </xf>
    <xf numFmtId="0" fontId="22" fillId="0" borderId="11"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center" vertical="center"/>
    </xf>
    <xf numFmtId="0" fontId="12" fillId="0" borderId="11" xfId="1" applyNumberFormat="1" applyFont="1" applyFill="1" applyBorder="1" applyAlignment="1" applyProtection="1">
      <alignment horizontal="left" vertical="center" shrinkToFit="1"/>
    </xf>
    <xf numFmtId="0" fontId="57" fillId="5" borderId="89" xfId="1" quotePrefix="1" applyNumberFormat="1" applyFont="1" applyFill="1" applyBorder="1" applyAlignment="1" applyProtection="1">
      <alignment horizontal="left" vertical="center"/>
    </xf>
    <xf numFmtId="0" fontId="101" fillId="10" borderId="2" xfId="1" applyNumberFormat="1" applyFont="1" applyFill="1" applyBorder="1" applyAlignment="1" applyProtection="1">
      <alignment horizontal="centerContinuous" vertical="center"/>
    </xf>
    <xf numFmtId="0" fontId="4" fillId="10" borderId="161" xfId="1" applyNumberFormat="1" applyFont="1" applyFill="1" applyBorder="1" applyAlignment="1" applyProtection="1">
      <alignment vertical="center"/>
    </xf>
    <xf numFmtId="0" fontId="4" fillId="10" borderId="2" xfId="1" applyNumberFormat="1" applyFont="1" applyFill="1" applyBorder="1" applyAlignment="1" applyProtection="1">
      <alignment vertical="center"/>
    </xf>
    <xf numFmtId="0" fontId="4" fillId="10" borderId="132" xfId="1" applyNumberFormat="1" applyFont="1" applyFill="1" applyBorder="1" applyAlignment="1" applyProtection="1">
      <alignment vertical="center"/>
    </xf>
    <xf numFmtId="0" fontId="3" fillId="0" borderId="134" xfId="1" applyNumberFormat="1" applyFont="1" applyBorder="1" applyAlignment="1" applyProtection="1">
      <alignment vertical="center"/>
    </xf>
    <xf numFmtId="0" fontId="4" fillId="10" borderId="132" xfId="1" quotePrefix="1" applyNumberFormat="1" applyFont="1" applyFill="1" applyBorder="1" applyAlignment="1" applyProtection="1">
      <alignment horizontal="left" vertical="center"/>
    </xf>
    <xf numFmtId="0" fontId="15" fillId="10" borderId="17" xfId="1" applyNumberFormat="1" applyFont="1" applyFill="1" applyBorder="1" applyAlignment="1" applyProtection="1">
      <alignment horizontal="centerContinuous" vertical="center"/>
    </xf>
    <xf numFmtId="0" fontId="99" fillId="10" borderId="132" xfId="1" applyNumberFormat="1" applyFont="1" applyFill="1" applyBorder="1" applyAlignment="1" applyProtection="1">
      <alignment vertical="center"/>
    </xf>
    <xf numFmtId="0" fontId="4" fillId="10" borderId="19" xfId="1" applyNumberFormat="1" applyFont="1" applyFill="1" applyBorder="1" applyAlignment="1" applyProtection="1">
      <alignment vertical="center"/>
    </xf>
    <xf numFmtId="0" fontId="105" fillId="0" borderId="0" xfId="1" applyNumberFormat="1" applyFont="1" applyAlignment="1" applyProtection="1">
      <alignment vertical="center"/>
    </xf>
    <xf numFmtId="0" fontId="106" fillId="0" borderId="0" xfId="1" applyFont="1"/>
    <xf numFmtId="0" fontId="101" fillId="10" borderId="5" xfId="1" applyNumberFormat="1" applyFont="1" applyFill="1" applyBorder="1" applyAlignment="1" applyProtection="1">
      <alignment horizontal="centerContinuous" vertical="center" wrapText="1"/>
    </xf>
    <xf numFmtId="0" fontId="101" fillId="10" borderId="121" xfId="1" applyNumberFormat="1" applyFont="1" applyFill="1" applyBorder="1" applyAlignment="1" applyProtection="1">
      <alignment horizontal="centerContinuous" vertical="center" wrapText="1"/>
    </xf>
    <xf numFmtId="0" fontId="10" fillId="10" borderId="202" xfId="1" applyFont="1" applyFill="1" applyBorder="1" applyAlignment="1" applyProtection="1">
      <alignment vertical="center"/>
    </xf>
    <xf numFmtId="0" fontId="10" fillId="10" borderId="202" xfId="1" applyFont="1" applyFill="1" applyBorder="1" applyAlignment="1" applyProtection="1">
      <alignment vertical="center" shrinkToFit="1"/>
    </xf>
    <xf numFmtId="0" fontId="4" fillId="0" borderId="0" xfId="1" applyNumberFormat="1" applyFont="1" applyFill="1" applyBorder="1" applyAlignment="1" applyProtection="1">
      <alignment horizontal="left" vertical="center" shrinkToFit="1"/>
    </xf>
    <xf numFmtId="0" fontId="3" fillId="10" borderId="190" xfId="1" applyFont="1" applyFill="1" applyBorder="1" applyAlignment="1" applyProtection="1">
      <alignment vertical="center"/>
    </xf>
    <xf numFmtId="0" fontId="101" fillId="10" borderId="121" xfId="1" applyFont="1" applyFill="1" applyBorder="1" applyAlignment="1" applyProtection="1">
      <alignment horizontal="centerContinuous" vertical="center" wrapText="1"/>
    </xf>
    <xf numFmtId="0" fontId="23" fillId="10" borderId="117" xfId="1" applyFont="1" applyFill="1" applyBorder="1" applyAlignment="1" applyProtection="1">
      <alignment horizontal="centerContinuous" vertical="center"/>
    </xf>
    <xf numFmtId="0" fontId="101" fillId="10" borderId="118" xfId="1" applyFont="1" applyFill="1" applyBorder="1" applyAlignment="1" applyProtection="1">
      <alignment horizontal="centerContinuous" vertical="center" wrapText="1"/>
    </xf>
    <xf numFmtId="0" fontId="29" fillId="10" borderId="190" xfId="1" applyNumberFormat="1" applyFont="1" applyFill="1" applyBorder="1" applyAlignment="1" applyProtection="1">
      <alignment vertical="center"/>
    </xf>
    <xf numFmtId="0" fontId="12" fillId="0" borderId="0" xfId="1" quotePrefix="1" applyNumberFormat="1" applyFont="1" applyFill="1" applyBorder="1" applyAlignment="1" applyProtection="1">
      <alignment vertical="center"/>
    </xf>
    <xf numFmtId="0" fontId="44" fillId="0" borderId="0" xfId="1" applyFont="1" applyFill="1" applyBorder="1" applyAlignment="1" applyProtection="1">
      <alignment horizontal="left" vertical="center" shrinkToFit="1"/>
    </xf>
    <xf numFmtId="0" fontId="44" fillId="0" borderId="0" xfId="1" applyFont="1" applyFill="1" applyBorder="1" applyAlignment="1" applyProtection="1">
      <alignment horizontal="left" vertical="center"/>
    </xf>
    <xf numFmtId="0" fontId="32" fillId="5" borderId="89" xfId="1" applyNumberFormat="1" applyFont="1" applyFill="1" applyBorder="1" applyAlignment="1" applyProtection="1">
      <alignment vertical="center"/>
    </xf>
    <xf numFmtId="0" fontId="32" fillId="5" borderId="86" xfId="1" applyNumberFormat="1" applyFont="1" applyFill="1" applyBorder="1" applyAlignment="1" applyProtection="1">
      <alignment horizontal="left" vertical="center"/>
    </xf>
    <xf numFmtId="0" fontId="32" fillId="5" borderId="88" xfId="1" applyNumberFormat="1" applyFont="1" applyFill="1" applyBorder="1" applyAlignment="1" applyProtection="1">
      <alignment horizontal="left" vertical="center"/>
    </xf>
    <xf numFmtId="0" fontId="57" fillId="5" borderId="90" xfId="1" applyNumberFormat="1" applyFont="1" applyFill="1" applyBorder="1" applyAlignment="1" applyProtection="1">
      <alignment horizontal="left" vertical="center"/>
    </xf>
    <xf numFmtId="0" fontId="17" fillId="10" borderId="2" xfId="1" applyFont="1" applyFill="1" applyBorder="1" applyAlignment="1" applyProtection="1">
      <alignment horizontal="centerContinuous" vertical="center"/>
    </xf>
    <xf numFmtId="0" fontId="32" fillId="5" borderId="90" xfId="1" applyNumberFormat="1" applyFont="1" applyFill="1" applyBorder="1" applyAlignment="1" applyProtection="1">
      <alignment vertical="center"/>
    </xf>
    <xf numFmtId="0" fontId="101" fillId="10" borderId="117" xfId="1" applyFont="1" applyFill="1" applyBorder="1" applyAlignment="1" applyProtection="1">
      <alignment horizontal="centerContinuous" vertical="center"/>
    </xf>
    <xf numFmtId="0" fontId="10" fillId="0" borderId="202" xfId="1" applyFont="1" applyBorder="1" applyAlignment="1" applyProtection="1">
      <alignment vertical="center"/>
    </xf>
    <xf numFmtId="0" fontId="10" fillId="10" borderId="4" xfId="1" applyFont="1" applyFill="1" applyBorder="1" applyAlignment="1" applyProtection="1">
      <alignment vertical="center"/>
    </xf>
    <xf numFmtId="0" fontId="45" fillId="0" borderId="169" xfId="1" applyFont="1" applyBorder="1" applyAlignment="1" applyProtection="1">
      <alignment vertical="center"/>
    </xf>
    <xf numFmtId="0" fontId="10" fillId="0" borderId="154" xfId="1" applyFont="1" applyBorder="1" applyAlignment="1" applyProtection="1">
      <alignment horizontal="left" vertical="center"/>
    </xf>
    <xf numFmtId="0" fontId="3" fillId="0" borderId="169" xfId="1" applyFont="1" applyBorder="1" applyAlignment="1" applyProtection="1">
      <alignment vertical="center"/>
    </xf>
    <xf numFmtId="0" fontId="3" fillId="0" borderId="201" xfId="1" applyFont="1" applyBorder="1" applyAlignment="1" applyProtection="1">
      <alignment vertical="center"/>
    </xf>
    <xf numFmtId="0" fontId="32" fillId="5" borderId="87" xfId="1" applyNumberFormat="1" applyFont="1" applyFill="1" applyBorder="1" applyAlignment="1" applyProtection="1">
      <alignment horizontal="left" vertical="center"/>
    </xf>
    <xf numFmtId="0" fontId="9" fillId="10" borderId="190" xfId="1" applyNumberFormat="1" applyFont="1" applyFill="1" applyBorder="1" applyAlignment="1" applyProtection="1">
      <alignment vertical="center"/>
    </xf>
    <xf numFmtId="0" fontId="9" fillId="0" borderId="133" xfId="1" applyNumberFormat="1" applyFont="1" applyBorder="1" applyAlignment="1" applyProtection="1">
      <alignment vertical="center"/>
    </xf>
    <xf numFmtId="0" fontId="9" fillId="0" borderId="133" xfId="1" quotePrefix="1" applyNumberFormat="1" applyFont="1" applyBorder="1" applyAlignment="1" applyProtection="1">
      <alignment horizontal="left" vertical="center"/>
    </xf>
    <xf numFmtId="0" fontId="9" fillId="0" borderId="134" xfId="1" applyNumberFormat="1" applyFont="1" applyBorder="1" applyAlignment="1" applyProtection="1">
      <alignment vertical="center"/>
    </xf>
    <xf numFmtId="0" fontId="9" fillId="10" borderId="132" xfId="1" applyNumberFormat="1" applyFont="1" applyFill="1" applyBorder="1" applyAlignment="1" applyProtection="1">
      <alignment vertical="center"/>
    </xf>
    <xf numFmtId="0" fontId="9" fillId="0" borderId="133" xfId="1" applyNumberFormat="1" applyFont="1" applyBorder="1" applyAlignment="1" applyProtection="1">
      <alignment horizontal="left" vertical="center"/>
    </xf>
    <xf numFmtId="0" fontId="9" fillId="10" borderId="19" xfId="1" applyNumberFormat="1" applyFont="1" applyFill="1" applyBorder="1" applyAlignment="1" applyProtection="1">
      <alignment vertical="center"/>
    </xf>
    <xf numFmtId="0" fontId="29" fillId="0" borderId="11" xfId="1" applyNumberFormat="1" applyFont="1" applyFill="1" applyBorder="1" applyAlignment="1" applyProtection="1">
      <alignment horizontal="left" vertical="center"/>
    </xf>
    <xf numFmtId="0" fontId="44" fillId="0" borderId="0" xfId="1" quotePrefix="1" applyNumberFormat="1" applyFont="1" applyBorder="1" applyAlignment="1" applyProtection="1">
      <alignment horizontal="center" vertical="center"/>
    </xf>
    <xf numFmtId="0" fontId="44" fillId="0" borderId="49" xfId="1" quotePrefix="1" applyNumberFormat="1" applyFont="1" applyBorder="1" applyAlignment="1" applyProtection="1">
      <alignment horizontal="center" vertical="center"/>
    </xf>
    <xf numFmtId="0" fontId="29" fillId="0" borderId="0" xfId="1" applyNumberFormat="1" applyFont="1" applyFill="1" applyBorder="1" applyAlignment="1" applyProtection="1">
      <alignment horizontal="center" vertical="center"/>
    </xf>
    <xf numFmtId="0" fontId="29" fillId="0" borderId="49" xfId="1" applyNumberFormat="1" applyFont="1" applyFill="1" applyBorder="1" applyAlignment="1" applyProtection="1">
      <alignment horizontal="center" vertical="center"/>
    </xf>
    <xf numFmtId="0" fontId="44" fillId="0" borderId="0" xfId="1" quotePrefix="1" applyNumberFormat="1" applyFont="1" applyFill="1" applyBorder="1" applyAlignment="1" applyProtection="1">
      <alignment horizontal="center" vertical="center"/>
    </xf>
    <xf numFmtId="0" fontId="44" fillId="0" borderId="49" xfId="1" quotePrefix="1" applyNumberFormat="1" applyFont="1" applyFill="1" applyBorder="1" applyAlignment="1" applyProtection="1">
      <alignment horizontal="center" vertical="center"/>
    </xf>
    <xf numFmtId="0" fontId="20" fillId="0" borderId="0" xfId="1" applyNumberFormat="1" applyFont="1" applyFill="1" applyBorder="1" applyAlignment="1" applyProtection="1">
      <alignment horizontal="center" vertical="center"/>
    </xf>
    <xf numFmtId="0" fontId="20" fillId="0" borderId="49" xfId="1" applyNumberFormat="1" applyFont="1" applyFill="1" applyBorder="1" applyAlignment="1" applyProtection="1">
      <alignment horizontal="center" vertical="center"/>
    </xf>
    <xf numFmtId="0" fontId="38" fillId="10" borderId="117" xfId="1" applyNumberFormat="1" applyFont="1" applyFill="1" applyBorder="1" applyAlignment="1" applyProtection="1">
      <alignment horizontal="centerContinuous" vertical="center"/>
    </xf>
    <xf numFmtId="0" fontId="2" fillId="10" borderId="2" xfId="1" applyNumberFormat="1" applyFont="1" applyFill="1" applyBorder="1" applyAlignment="1" applyProtection="1">
      <alignment vertical="center"/>
    </xf>
    <xf numFmtId="0" fontId="2" fillId="10" borderId="132" xfId="1" applyNumberFormat="1" applyFont="1" applyFill="1" applyBorder="1" applyAlignment="1" applyProtection="1">
      <alignment vertical="center"/>
    </xf>
    <xf numFmtId="0" fontId="61" fillId="10" borderId="132" xfId="1" applyNumberFormat="1" applyFont="1" applyFill="1" applyBorder="1" applyAlignment="1" applyProtection="1">
      <alignment vertical="center"/>
    </xf>
    <xf numFmtId="0" fontId="21" fillId="0" borderId="0" xfId="1" quotePrefix="1" applyFont="1" applyFill="1" applyBorder="1" applyAlignment="1" applyProtection="1">
      <alignment horizontal="left" vertical="center"/>
    </xf>
    <xf numFmtId="0" fontId="3" fillId="0" borderId="0" xfId="1" applyFont="1" applyFill="1" applyBorder="1" applyAlignment="1" applyProtection="1">
      <alignment vertical="center"/>
    </xf>
    <xf numFmtId="0" fontId="21" fillId="0" borderId="190" xfId="1" quotePrefix="1" applyFont="1" applyFill="1" applyBorder="1" applyAlignment="1" applyProtection="1">
      <alignment horizontal="left" vertical="center"/>
    </xf>
    <xf numFmtId="0" fontId="3" fillId="0" borderId="190" xfId="1" applyFont="1" applyFill="1" applyBorder="1" applyAlignment="1" applyProtection="1">
      <alignment vertical="center"/>
    </xf>
    <xf numFmtId="176" fontId="9" fillId="0" borderId="190" xfId="1" quotePrefix="1" applyNumberFormat="1" applyFont="1" applyFill="1" applyBorder="1" applyAlignment="1" applyProtection="1">
      <alignment horizontal="right" vertical="center"/>
    </xf>
    <xf numFmtId="0" fontId="2" fillId="0" borderId="190" xfId="1" applyFill="1" applyBorder="1" applyAlignment="1" applyProtection="1">
      <alignment vertical="center"/>
    </xf>
    <xf numFmtId="0" fontId="3" fillId="0" borderId="201" xfId="1" applyFont="1" applyBorder="1" applyAlignment="1" applyProtection="1">
      <alignment horizontal="left" vertical="center"/>
    </xf>
    <xf numFmtId="0" fontId="3" fillId="0" borderId="156" xfId="1" applyFont="1" applyBorder="1" applyAlignment="1" applyProtection="1">
      <alignment horizontal="left" vertical="center"/>
    </xf>
    <xf numFmtId="0" fontId="3" fillId="0" borderId="142" xfId="1" applyFont="1" applyBorder="1" applyAlignment="1" applyProtection="1">
      <alignment horizontal="left" vertical="center"/>
    </xf>
    <xf numFmtId="0" fontId="21" fillId="0" borderId="2" xfId="1" applyFont="1" applyFill="1" applyBorder="1" applyAlignment="1" applyProtection="1">
      <alignment vertical="center"/>
    </xf>
    <xf numFmtId="0" fontId="10" fillId="0" borderId="2" xfId="1" applyFont="1" applyFill="1" applyBorder="1" applyAlignment="1" applyProtection="1">
      <alignment vertical="center"/>
    </xf>
    <xf numFmtId="176" fontId="9" fillId="0" borderId="0" xfId="1" quotePrefix="1" applyNumberFormat="1" applyFont="1" applyBorder="1" applyAlignment="1" applyProtection="1">
      <alignment horizontal="right" vertical="center"/>
    </xf>
    <xf numFmtId="0" fontId="21" fillId="0" borderId="2" xfId="1" quotePrefix="1" applyFont="1" applyBorder="1" applyAlignment="1" applyProtection="1">
      <alignment horizontal="left" vertical="center"/>
    </xf>
    <xf numFmtId="176" fontId="9" fillId="0" borderId="2" xfId="1" quotePrefix="1" applyNumberFormat="1" applyFont="1" applyFill="1" applyBorder="1" applyAlignment="1" applyProtection="1">
      <alignment horizontal="right" vertical="center"/>
    </xf>
    <xf numFmtId="0" fontId="21" fillId="0" borderId="41" xfId="1" quotePrefix="1" applyFont="1" applyFill="1" applyBorder="1" applyAlignment="1" applyProtection="1">
      <alignment horizontal="left" vertical="center"/>
    </xf>
    <xf numFmtId="0" fontId="3" fillId="0" borderId="41" xfId="1" applyFont="1" applyFill="1" applyBorder="1" applyAlignment="1" applyProtection="1">
      <alignment vertical="center"/>
    </xf>
    <xf numFmtId="0" fontId="5" fillId="0" borderId="0" xfId="1" applyNumberFormat="1" applyFont="1" applyBorder="1" applyAlignment="1" applyProtection="1">
      <alignment vertical="center"/>
    </xf>
    <xf numFmtId="0" fontId="21" fillId="10" borderId="144" xfId="1" applyFont="1" applyFill="1" applyBorder="1" applyAlignment="1" applyProtection="1">
      <alignment horizontal="left" vertical="center"/>
    </xf>
    <xf numFmtId="0" fontId="10" fillId="10" borderId="149" xfId="1" applyFont="1" applyFill="1" applyBorder="1" applyAlignment="1" applyProtection="1">
      <alignment horizontal="left" vertical="center"/>
    </xf>
    <xf numFmtId="0" fontId="23" fillId="10" borderId="92" xfId="5" quotePrefix="1" applyFont="1" applyFill="1" applyBorder="1" applyAlignment="1" applyProtection="1">
      <alignment horizontal="center" vertical="center" shrinkToFit="1"/>
    </xf>
    <xf numFmtId="0" fontId="65" fillId="0" borderId="21" xfId="1" applyFont="1" applyBorder="1" applyAlignment="1" applyProtection="1">
      <alignment vertical="center"/>
    </xf>
    <xf numFmtId="0" fontId="90" fillId="7" borderId="0" xfId="1" applyNumberFormat="1" applyFont="1" applyFill="1" applyAlignment="1" applyProtection="1">
      <alignment vertical="center" shrinkToFit="1"/>
    </xf>
    <xf numFmtId="0" fontId="92" fillId="9" borderId="0" xfId="1" applyFont="1" applyFill="1" applyAlignment="1" applyProtection="1">
      <alignment vertical="center"/>
    </xf>
    <xf numFmtId="0" fontId="49" fillId="9" borderId="0" xfId="1" applyFont="1" applyFill="1" applyAlignment="1" applyProtection="1">
      <alignment vertical="center"/>
    </xf>
    <xf numFmtId="0" fontId="0" fillId="9" borderId="0" xfId="0" applyFill="1">
      <alignment vertical="center"/>
    </xf>
    <xf numFmtId="0" fontId="102" fillId="0" borderId="0" xfId="1" applyFont="1" applyAlignment="1">
      <alignment vertical="center"/>
    </xf>
    <xf numFmtId="0" fontId="110" fillId="0" borderId="0" xfId="1" applyFont="1" applyFill="1" applyBorder="1" applyAlignment="1" applyProtection="1">
      <alignment horizontal="left" vertical="center" wrapText="1"/>
    </xf>
    <xf numFmtId="0" fontId="2" fillId="0" borderId="0" xfId="1" applyBorder="1" applyAlignment="1">
      <alignment horizontal="left" vertical="center"/>
    </xf>
    <xf numFmtId="0" fontId="2" fillId="0" borderId="79" xfId="1" applyFont="1" applyBorder="1" applyAlignment="1" applyProtection="1">
      <alignment horizontal="centerContinuous" vertical="center"/>
    </xf>
    <xf numFmtId="0" fontId="13" fillId="0" borderId="8" xfId="1" applyFont="1" applyBorder="1" applyAlignment="1" applyProtection="1">
      <alignment horizontal="center" vertical="center" wrapText="1"/>
    </xf>
    <xf numFmtId="0" fontId="13" fillId="0" borderId="10" xfId="1" applyFont="1" applyBorder="1" applyAlignment="1">
      <alignment horizontal="center" vertical="center" wrapText="1"/>
    </xf>
    <xf numFmtId="0" fontId="2" fillId="0" borderId="66" xfId="1" applyFont="1" applyBorder="1" applyAlignment="1" applyProtection="1">
      <alignment vertical="center"/>
    </xf>
    <xf numFmtId="0" fontId="2" fillId="0" borderId="95" xfId="1" applyFont="1" applyBorder="1" applyAlignment="1" applyProtection="1">
      <alignment vertical="center"/>
    </xf>
    <xf numFmtId="0" fontId="16" fillId="4" borderId="73" xfId="1" applyFont="1" applyFill="1" applyBorder="1" applyAlignment="1" applyProtection="1">
      <alignment horizontal="centerContinuous" vertical="center"/>
    </xf>
    <xf numFmtId="0" fontId="16" fillId="4" borderId="56" xfId="1" applyFont="1" applyFill="1" applyBorder="1" applyAlignment="1" applyProtection="1">
      <alignment horizontal="centerContinuous" vertical="center"/>
    </xf>
    <xf numFmtId="0" fontId="16" fillId="4" borderId="67" xfId="1" applyFont="1" applyFill="1" applyBorder="1" applyAlignment="1" applyProtection="1">
      <alignment horizontal="centerContinuous" vertical="center"/>
    </xf>
    <xf numFmtId="0" fontId="16" fillId="4" borderId="238" xfId="1" applyFont="1" applyFill="1" applyBorder="1" applyAlignment="1" applyProtection="1">
      <alignment horizontal="centerContinuous" vertical="center"/>
    </xf>
    <xf numFmtId="0" fontId="13" fillId="0" borderId="18" xfId="1" applyFont="1" applyBorder="1" applyAlignment="1" applyProtection="1">
      <alignment horizontal="left" vertical="center"/>
    </xf>
    <xf numFmtId="0" fontId="13" fillId="0" borderId="19" xfId="1" applyFont="1" applyBorder="1" applyAlignment="1" applyProtection="1">
      <alignment horizontal="centerContinuous" vertical="center"/>
    </xf>
    <xf numFmtId="0" fontId="16" fillId="0" borderId="19" xfId="1" applyFont="1" applyBorder="1" applyAlignment="1" applyProtection="1">
      <alignment horizontal="centerContinuous" vertical="center"/>
    </xf>
    <xf numFmtId="0" fontId="2" fillId="0" borderId="19" xfId="1" applyBorder="1" applyAlignment="1">
      <alignment horizontal="centerContinuous" vertical="center"/>
    </xf>
    <xf numFmtId="0" fontId="2" fillId="0" borderId="84" xfId="1" applyBorder="1" applyAlignment="1">
      <alignment horizontal="centerContinuous" vertical="center"/>
    </xf>
    <xf numFmtId="0" fontId="47" fillId="0" borderId="0" xfId="1" applyFont="1" applyBorder="1" applyAlignment="1" applyProtection="1">
      <alignment vertical="center"/>
    </xf>
    <xf numFmtId="0" fontId="2" fillId="0" borderId="62" xfId="1" applyFont="1" applyBorder="1" applyAlignment="1" applyProtection="1">
      <alignment horizontal="centerContinuous" vertical="center" wrapText="1"/>
    </xf>
    <xf numFmtId="0" fontId="2" fillId="0" borderId="10" xfId="1" applyFont="1" applyBorder="1" applyAlignment="1" applyProtection="1">
      <alignment horizontal="centerContinuous" vertical="center"/>
    </xf>
    <xf numFmtId="0" fontId="13" fillId="0" borderId="84" xfId="1" applyFont="1" applyBorder="1" applyAlignment="1" applyProtection="1">
      <alignment horizontal="centerContinuous" vertical="center"/>
    </xf>
    <xf numFmtId="0" fontId="0" fillId="0" borderId="0" xfId="0" applyProtection="1">
      <alignment vertical="center"/>
      <protection locked="0"/>
    </xf>
    <xf numFmtId="0" fontId="2" fillId="0" borderId="0" xfId="1" applyProtection="1">
      <protection locked="0"/>
    </xf>
    <xf numFmtId="0" fontId="10" fillId="0" borderId="0" xfId="1" applyFont="1" applyAlignment="1" applyProtection="1">
      <alignment vertical="center"/>
      <protection locked="0"/>
    </xf>
    <xf numFmtId="0" fontId="2" fillId="0" borderId="0" xfId="1" applyBorder="1" applyProtection="1">
      <protection locked="0"/>
    </xf>
    <xf numFmtId="0" fontId="10" fillId="0" borderId="0" xfId="1" quotePrefix="1" applyNumberFormat="1" applyFont="1" applyAlignment="1" applyProtection="1">
      <alignment vertical="center"/>
      <protection locked="0"/>
    </xf>
    <xf numFmtId="0" fontId="13" fillId="0" borderId="0" xfId="1" applyFont="1" applyAlignment="1" applyProtection="1">
      <alignment vertical="center"/>
      <protection locked="0"/>
    </xf>
    <xf numFmtId="0" fontId="13" fillId="0" borderId="0" xfId="1" quotePrefix="1" applyFont="1" applyAlignment="1" applyProtection="1">
      <alignment vertical="center"/>
      <protection locked="0"/>
    </xf>
    <xf numFmtId="0" fontId="0" fillId="0" borderId="0" xfId="0" applyProtection="1">
      <alignment vertical="center"/>
    </xf>
    <xf numFmtId="0" fontId="0" fillId="11" borderId="87" xfId="0" applyFill="1" applyBorder="1" applyProtection="1">
      <alignment vertical="center"/>
    </xf>
    <xf numFmtId="0" fontId="0" fillId="11" borderId="211" xfId="0" applyFill="1" applyBorder="1" applyProtection="1">
      <alignment vertical="center"/>
    </xf>
    <xf numFmtId="0" fontId="0" fillId="11" borderId="90" xfId="0" applyFill="1" applyBorder="1" applyProtection="1">
      <alignment vertical="center"/>
    </xf>
    <xf numFmtId="0" fontId="0" fillId="11" borderId="212" xfId="0" applyFill="1" applyBorder="1" applyProtection="1">
      <alignment vertical="center"/>
    </xf>
    <xf numFmtId="0" fontId="10" fillId="0" borderId="128" xfId="11" applyFont="1" applyFill="1" applyBorder="1" applyAlignment="1" applyProtection="1">
      <alignment vertical="center"/>
    </xf>
    <xf numFmtId="0" fontId="10" fillId="0" borderId="133" xfId="11" applyFont="1" applyFill="1" applyBorder="1" applyAlignment="1" applyProtection="1">
      <alignment vertical="center"/>
    </xf>
    <xf numFmtId="0" fontId="10" fillId="0" borderId="139" xfId="11" applyFont="1" applyFill="1" applyBorder="1" applyAlignment="1" applyProtection="1">
      <alignment vertical="center"/>
    </xf>
    <xf numFmtId="0" fontId="10" fillId="0" borderId="132" xfId="11" applyFont="1" applyFill="1" applyBorder="1" applyAlignment="1" applyProtection="1">
      <alignment vertical="center"/>
    </xf>
    <xf numFmtId="0" fontId="10" fillId="0" borderId="134" xfId="11" applyFont="1" applyFill="1" applyBorder="1" applyAlignment="1" applyProtection="1">
      <alignment vertical="center"/>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73" fillId="0" borderId="19" xfId="1" applyFont="1" applyBorder="1" applyAlignment="1" applyProtection="1">
      <alignment horizontal="center" vertical="center" shrinkToFit="1"/>
    </xf>
    <xf numFmtId="0" fontId="73" fillId="0" borderId="84" xfId="1" applyFont="1" applyBorder="1" applyAlignment="1" applyProtection="1">
      <alignment horizontal="center" vertical="center" shrinkToFit="1"/>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50" fillId="0" borderId="39" xfId="1" applyFont="1" applyBorder="1" applyAlignment="1" applyProtection="1">
      <alignment horizontal="center" vertical="center" wrapText="1"/>
    </xf>
    <xf numFmtId="177" fontId="84" fillId="0" borderId="39" xfId="1" applyNumberFormat="1" applyFont="1" applyFill="1" applyBorder="1" applyAlignment="1" applyProtection="1">
      <alignment vertical="center"/>
    </xf>
    <xf numFmtId="177" fontId="84" fillId="0" borderId="239" xfId="1" applyNumberFormat="1" applyFont="1" applyFill="1" applyBorder="1" applyAlignment="1" applyProtection="1">
      <alignment vertical="center"/>
    </xf>
    <xf numFmtId="0" fontId="18" fillId="0" borderId="0" xfId="1" applyNumberFormat="1" applyFont="1" applyFill="1" applyBorder="1" applyAlignment="1" applyProtection="1">
      <alignment horizontal="center" vertical="center"/>
    </xf>
    <xf numFmtId="0" fontId="63" fillId="0" borderId="0" xfId="1" applyFont="1" applyBorder="1" applyAlignment="1" applyProtection="1">
      <alignment vertical="center"/>
    </xf>
    <xf numFmtId="0" fontId="64" fillId="0" borderId="0" xfId="1" applyFont="1" applyBorder="1" applyAlignment="1" applyProtection="1">
      <alignment vertical="center"/>
    </xf>
    <xf numFmtId="0" fontId="50" fillId="0" borderId="0" xfId="1" applyFont="1" applyBorder="1" applyProtection="1"/>
    <xf numFmtId="0" fontId="18" fillId="0" borderId="5" xfId="1" applyFont="1" applyBorder="1" applyAlignment="1" applyProtection="1">
      <alignment horizontal="center" vertical="center"/>
    </xf>
    <xf numFmtId="0" fontId="50" fillId="0" borderId="18" xfId="1" applyFont="1" applyBorder="1" applyAlignment="1" applyProtection="1">
      <alignment horizontal="center" vertical="center"/>
    </xf>
    <xf numFmtId="0" fontId="65" fillId="0" borderId="18" xfId="1" applyFont="1" applyBorder="1" applyAlignment="1" applyProtection="1">
      <alignment vertical="center"/>
    </xf>
    <xf numFmtId="0" fontId="65" fillId="0" borderId="5" xfId="1" applyFont="1" applyFill="1" applyBorder="1" applyAlignment="1" applyProtection="1">
      <alignment vertical="center"/>
    </xf>
    <xf numFmtId="177" fontId="84" fillId="0" borderId="58" xfId="1" applyNumberFormat="1" applyFont="1" applyFill="1" applyBorder="1" applyAlignment="1" applyProtection="1">
      <alignment vertical="center"/>
    </xf>
    <xf numFmtId="177" fontId="84" fillId="0" borderId="50" xfId="1" applyNumberFormat="1" applyFont="1" applyFill="1" applyBorder="1" applyAlignment="1" applyProtection="1">
      <alignment vertical="center"/>
    </xf>
    <xf numFmtId="177" fontId="84" fillId="0" borderId="36" xfId="1" applyNumberFormat="1" applyFont="1" applyFill="1" applyBorder="1" applyAlignment="1" applyProtection="1">
      <alignment vertical="center"/>
    </xf>
    <xf numFmtId="0" fontId="65" fillId="0" borderId="11" xfId="1" applyFont="1" applyBorder="1" applyAlignment="1" applyProtection="1">
      <alignment vertical="center"/>
    </xf>
    <xf numFmtId="177" fontId="84" fillId="0" borderId="238" xfId="1" applyNumberFormat="1" applyFont="1" applyFill="1" applyBorder="1" applyAlignment="1" applyProtection="1">
      <alignment vertical="center"/>
    </xf>
    <xf numFmtId="0" fontId="50" fillId="0" borderId="15" xfId="1" applyFont="1" applyBorder="1" applyAlignment="1" applyProtection="1">
      <alignment vertical="center"/>
    </xf>
    <xf numFmtId="177" fontId="84" fillId="0" borderId="40" xfId="1" applyNumberFormat="1" applyFont="1" applyFill="1" applyBorder="1" applyAlignment="1" applyProtection="1">
      <alignment vertical="center"/>
    </xf>
    <xf numFmtId="177" fontId="84" fillId="0" borderId="27" xfId="1" applyNumberFormat="1" applyFont="1" applyFill="1" applyBorder="1" applyAlignment="1" applyProtection="1">
      <alignment vertical="center"/>
    </xf>
    <xf numFmtId="0" fontId="65" fillId="0" borderId="15" xfId="1" applyFont="1" applyBorder="1" applyAlignment="1" applyProtection="1">
      <alignment vertical="center"/>
    </xf>
    <xf numFmtId="0" fontId="50" fillId="0" borderId="5" xfId="1" applyFont="1" applyBorder="1" applyAlignment="1" applyProtection="1">
      <alignment horizontal="centerContinuous" vertical="center"/>
    </xf>
    <xf numFmtId="0" fontId="50" fillId="0" borderId="51" xfId="1" applyFont="1" applyBorder="1" applyAlignment="1" applyProtection="1">
      <alignment horizontal="centerContinuous" vertical="center"/>
    </xf>
    <xf numFmtId="0" fontId="50" fillId="0" borderId="2" xfId="1" applyFont="1" applyBorder="1" applyAlignment="1" applyProtection="1">
      <alignment horizontal="center" vertical="center"/>
    </xf>
    <xf numFmtId="0" fontId="50" fillId="0" borderId="31" xfId="1" applyFont="1" applyBorder="1" applyAlignment="1" applyProtection="1">
      <alignment horizontal="centerContinuous" vertical="center"/>
    </xf>
    <xf numFmtId="0" fontId="26" fillId="0" borderId="12" xfId="1" applyFont="1" applyBorder="1" applyAlignment="1" applyProtection="1">
      <alignment horizontal="centerContinuous" vertical="center"/>
    </xf>
    <xf numFmtId="0" fontId="50" fillId="0" borderId="2" xfId="1" applyFont="1" applyFill="1" applyBorder="1" applyAlignment="1" applyProtection="1">
      <alignment horizontal="center" vertical="center"/>
    </xf>
    <xf numFmtId="0" fontId="50" fillId="0" borderId="61" xfId="1" applyFont="1" applyBorder="1" applyAlignment="1" applyProtection="1">
      <alignment horizontal="center" vertical="center" wrapText="1"/>
    </xf>
    <xf numFmtId="0" fontId="0" fillId="0" borderId="85" xfId="0" applyBorder="1" applyAlignment="1">
      <alignment horizontal="center" vertical="center" wrapText="1"/>
    </xf>
    <xf numFmtId="177" fontId="18" fillId="0" borderId="75" xfId="1" applyNumberFormat="1" applyFont="1" applyFill="1" applyBorder="1" applyAlignment="1" applyProtection="1">
      <alignment horizontal="right" vertical="center"/>
    </xf>
    <xf numFmtId="0" fontId="65" fillId="0" borderId="15" xfId="1" applyFont="1" applyFill="1" applyBorder="1" applyAlignment="1" applyProtection="1">
      <alignment vertical="center"/>
    </xf>
    <xf numFmtId="0" fontId="3" fillId="0" borderId="133" xfId="1" applyNumberFormat="1" applyFont="1" applyBorder="1" applyAlignment="1" applyProtection="1">
      <alignment horizontal="left" vertical="center"/>
    </xf>
    <xf numFmtId="0" fontId="3" fillId="0" borderId="139" xfId="1" applyNumberFormat="1" applyFont="1" applyBorder="1" applyAlignment="1" applyProtection="1">
      <alignment horizontal="left" vertical="center"/>
    </xf>
    <xf numFmtId="0" fontId="101" fillId="10" borderId="117" xfId="1" applyNumberFormat="1" applyFont="1" applyFill="1" applyBorder="1" applyAlignment="1" applyProtection="1">
      <alignment horizontal="center" vertical="center"/>
    </xf>
    <xf numFmtId="0" fontId="29" fillId="10" borderId="19" xfId="1" applyNumberFormat="1" applyFont="1" applyFill="1" applyBorder="1" applyAlignment="1" applyProtection="1">
      <alignment horizontal="center" vertical="center"/>
    </xf>
    <xf numFmtId="0" fontId="10" fillId="0" borderId="169" xfId="1" applyFont="1" applyBorder="1" applyAlignment="1" applyProtection="1">
      <alignment horizontal="left" vertical="center"/>
    </xf>
    <xf numFmtId="0" fontId="10" fillId="0" borderId="133" xfId="1" applyFont="1" applyBorder="1" applyAlignment="1" applyProtection="1">
      <alignment horizontal="left" vertical="center"/>
    </xf>
    <xf numFmtId="176" fontId="9" fillId="0" borderId="0" xfId="1" quotePrefix="1" applyNumberFormat="1" applyFont="1" applyFill="1" applyBorder="1" applyAlignment="1" applyProtection="1">
      <alignment horizontal="right" vertical="center"/>
    </xf>
    <xf numFmtId="0" fontId="3" fillId="0" borderId="169" xfId="1" applyFont="1" applyBorder="1" applyAlignment="1" applyProtection="1">
      <alignment horizontal="left" vertical="center"/>
    </xf>
    <xf numFmtId="0" fontId="3" fillId="0" borderId="133" xfId="1" applyFont="1" applyBorder="1" applyAlignment="1" applyProtection="1">
      <alignment horizontal="left" vertical="center"/>
    </xf>
    <xf numFmtId="0" fontId="3" fillId="0" borderId="139" xfId="1" applyFont="1" applyBorder="1" applyAlignment="1" applyProtection="1">
      <alignment horizontal="left" vertical="center"/>
    </xf>
    <xf numFmtId="0" fontId="21" fillId="10" borderId="20" xfId="1" quotePrefix="1" applyFont="1" applyFill="1" applyBorder="1" applyAlignment="1" applyProtection="1">
      <alignment horizontal="left" vertical="center"/>
    </xf>
    <xf numFmtId="0" fontId="21" fillId="10" borderId="16" xfId="1" quotePrefix="1" applyFont="1" applyFill="1" applyBorder="1" applyAlignment="1" applyProtection="1">
      <alignment horizontal="left" vertical="center"/>
    </xf>
    <xf numFmtId="0" fontId="10" fillId="0" borderId="169" xfId="1" applyFont="1" applyBorder="1" applyAlignment="1" applyProtection="1">
      <alignment vertical="center"/>
    </xf>
    <xf numFmtId="0" fontId="10" fillId="0" borderId="133" xfId="1" applyFont="1" applyBorder="1" applyAlignment="1" applyProtection="1">
      <alignment vertical="center"/>
    </xf>
    <xf numFmtId="0" fontId="6" fillId="0" borderId="0" xfId="1" applyFont="1" applyAlignment="1" applyProtection="1">
      <alignment vertical="center"/>
    </xf>
    <xf numFmtId="0" fontId="6" fillId="10" borderId="11" xfId="1" applyFont="1" applyFill="1" applyBorder="1" applyAlignment="1" applyProtection="1">
      <alignment vertical="center"/>
    </xf>
    <xf numFmtId="0" fontId="6" fillId="10" borderId="151" xfId="1" applyFont="1" applyFill="1" applyBorder="1" applyAlignment="1" applyProtection="1">
      <alignment vertical="center"/>
    </xf>
    <xf numFmtId="0" fontId="6" fillId="10" borderId="15" xfId="1" applyFont="1" applyFill="1" applyBorder="1" applyAlignment="1" applyProtection="1">
      <alignment vertical="center"/>
    </xf>
    <xf numFmtId="0" fontId="6" fillId="10" borderId="5" xfId="1" applyFont="1" applyFill="1" applyBorder="1" applyAlignment="1" applyProtection="1">
      <alignment vertical="center"/>
    </xf>
    <xf numFmtId="0" fontId="6" fillId="10" borderId="18" xfId="1" applyFont="1" applyFill="1" applyBorder="1" applyAlignment="1" applyProtection="1">
      <alignment vertical="center"/>
    </xf>
    <xf numFmtId="0" fontId="6" fillId="10" borderId="152" xfId="1" applyFont="1" applyFill="1" applyBorder="1" applyAlignment="1" applyProtection="1">
      <alignment vertical="center"/>
    </xf>
    <xf numFmtId="0" fontId="0" fillId="0" borderId="0" xfId="0" applyBorder="1" applyProtection="1">
      <alignment vertical="center"/>
    </xf>
    <xf numFmtId="0" fontId="2" fillId="0" borderId="0" xfId="1" applyBorder="1" applyProtection="1"/>
    <xf numFmtId="0" fontId="0" fillId="0" borderId="0" xfId="0" applyAlignment="1" applyProtection="1">
      <alignment horizontal="right" vertical="center"/>
    </xf>
    <xf numFmtId="0" fontId="2" fillId="0" borderId="0" xfId="1" applyAlignment="1" applyProtection="1">
      <alignment horizontal="right"/>
    </xf>
    <xf numFmtId="0" fontId="0" fillId="0" borderId="190" xfId="0" applyBorder="1" applyProtection="1">
      <alignment vertical="center"/>
    </xf>
    <xf numFmtId="0" fontId="0" fillId="0" borderId="190" xfId="0" applyBorder="1" applyAlignment="1" applyProtection="1">
      <alignment horizontal="left" vertical="center"/>
    </xf>
    <xf numFmtId="0" fontId="0" fillId="0" borderId="0" xfId="0" applyAlignment="1" applyProtection="1">
      <alignment horizontal="left" vertical="center"/>
    </xf>
    <xf numFmtId="0" fontId="0" fillId="0" borderId="190" xfId="0" applyBorder="1" applyAlignment="1" applyProtection="1">
      <alignment horizontal="right" vertical="center"/>
    </xf>
    <xf numFmtId="0" fontId="18" fillId="0" borderId="0" xfId="1" applyFont="1" applyFill="1" applyBorder="1" applyAlignment="1" applyProtection="1">
      <alignment horizontal="left" vertical="center"/>
    </xf>
    <xf numFmtId="0" fontId="29" fillId="10" borderId="18" xfId="1" applyFont="1" applyFill="1" applyBorder="1" applyAlignment="1" applyProtection="1">
      <alignment horizontal="left" vertical="center"/>
    </xf>
    <xf numFmtId="0" fontId="102" fillId="10" borderId="13" xfId="1" applyFont="1" applyFill="1" applyBorder="1" applyAlignment="1">
      <alignment vertical="center"/>
    </xf>
    <xf numFmtId="0" fontId="9" fillId="0" borderId="11" xfId="1" quotePrefix="1" applyFont="1" applyBorder="1" applyAlignment="1" applyProtection="1">
      <alignment horizontal="centerContinuous" vertical="center"/>
    </xf>
    <xf numFmtId="0" fontId="2" fillId="0" borderId="11" xfId="1" applyBorder="1" applyAlignment="1">
      <alignment horizontal="centerContinuous" vertical="center"/>
    </xf>
    <xf numFmtId="0" fontId="4" fillId="0" borderId="79" xfId="1" applyFont="1" applyBorder="1" applyAlignment="1" applyProtection="1">
      <alignment horizontal="centerContinuous" vertical="center"/>
    </xf>
    <xf numFmtId="0" fontId="2" fillId="0" borderId="74" xfId="1" applyBorder="1" applyAlignment="1">
      <alignment horizontal="centerContinuous" vertical="center"/>
    </xf>
    <xf numFmtId="0" fontId="2" fillId="0" borderId="67" xfId="1" applyBorder="1" applyAlignment="1">
      <alignment horizontal="centerContinuous" vertical="center"/>
    </xf>
    <xf numFmtId="0" fontId="18" fillId="0" borderId="0" xfId="1" applyFont="1" applyFill="1" applyBorder="1" applyAlignment="1" applyProtection="1">
      <alignment vertical="center"/>
    </xf>
    <xf numFmtId="0" fontId="4" fillId="0" borderId="6" xfId="1" quotePrefix="1" applyFont="1" applyBorder="1" applyAlignment="1" applyProtection="1">
      <alignment horizontal="centerContinuous" vertical="center" wrapText="1"/>
    </xf>
    <xf numFmtId="0" fontId="18" fillId="0" borderId="0" xfId="1" applyFont="1" applyFill="1" applyBorder="1" applyAlignment="1" applyProtection="1">
      <alignment horizontal="centerContinuous" vertical="center"/>
    </xf>
    <xf numFmtId="0" fontId="96" fillId="0" borderId="0" xfId="0" applyFont="1" applyBorder="1" applyAlignment="1" applyProtection="1">
      <alignment vertical="distributed" wrapText="1"/>
    </xf>
    <xf numFmtId="0" fontId="96" fillId="0" borderId="0" xfId="0" applyFont="1" applyBorder="1" applyAlignment="1" applyProtection="1">
      <alignment horizontal="left" vertical="distributed"/>
    </xf>
    <xf numFmtId="0" fontId="96" fillId="0" borderId="0" xfId="0" applyFont="1" applyBorder="1" applyAlignment="1" applyProtection="1">
      <alignment vertical="distributed"/>
    </xf>
    <xf numFmtId="0" fontId="123" fillId="0" borderId="0" xfId="1" applyNumberFormat="1" applyFont="1" applyAlignment="1" applyProtection="1">
      <alignment vertical="center"/>
    </xf>
    <xf numFmtId="0" fontId="123" fillId="0" borderId="0" xfId="0" applyFont="1" applyProtection="1">
      <alignment vertical="center"/>
    </xf>
    <xf numFmtId="0" fontId="10" fillId="0" borderId="0" xfId="1" applyNumberFormat="1" applyFont="1" applyBorder="1" applyAlignment="1" applyProtection="1">
      <alignment vertical="center"/>
    </xf>
    <xf numFmtId="0" fontId="2" fillId="0" borderId="52" xfId="1" applyFont="1" applyBorder="1" applyAlignment="1" applyProtection="1">
      <alignment horizontal="left" vertical="center"/>
    </xf>
    <xf numFmtId="0" fontId="2" fillId="0" borderId="62" xfId="1" applyFont="1" applyBorder="1" applyAlignment="1" applyProtection="1">
      <alignment horizontal="left" vertical="center"/>
    </xf>
    <xf numFmtId="0" fontId="2" fillId="0" borderId="78" xfId="1" applyFont="1" applyBorder="1" applyAlignment="1" applyProtection="1">
      <alignment horizontal="left" vertical="center"/>
    </xf>
    <xf numFmtId="38" fontId="69" fillId="0" borderId="56" xfId="1" applyNumberFormat="1" applyFont="1" applyFill="1" applyBorder="1" applyAlignment="1" applyProtection="1">
      <alignment horizontal="right" vertical="center" shrinkToFit="1"/>
    </xf>
    <xf numFmtId="0" fontId="69" fillId="0" borderId="66" xfId="1" applyFont="1" applyFill="1" applyBorder="1" applyAlignment="1" applyProtection="1">
      <alignment horizontal="right" vertical="center" shrinkToFit="1"/>
    </xf>
    <xf numFmtId="0" fontId="69" fillId="0" borderId="73" xfId="1" applyFont="1" applyFill="1" applyBorder="1" applyAlignment="1" applyProtection="1">
      <alignment horizontal="right" vertical="center" shrinkToFit="1"/>
    </xf>
    <xf numFmtId="38" fontId="69" fillId="0" borderId="29" xfId="1" applyNumberFormat="1" applyFont="1" applyFill="1" applyBorder="1" applyAlignment="1" applyProtection="1">
      <alignment horizontal="right" vertical="center" shrinkToFit="1"/>
    </xf>
    <xf numFmtId="0" fontId="69" fillId="0" borderId="0" xfId="1" applyFont="1" applyFill="1" applyBorder="1" applyAlignment="1" applyProtection="1">
      <alignment horizontal="right" vertical="center" shrinkToFit="1"/>
    </xf>
    <xf numFmtId="0" fontId="69" fillId="0" borderId="14" xfId="1" applyFont="1" applyFill="1" applyBorder="1" applyAlignment="1" applyProtection="1">
      <alignment horizontal="right" vertical="center" shrinkToFit="1"/>
    </xf>
    <xf numFmtId="0" fontId="50" fillId="0" borderId="0" xfId="1" applyFont="1" applyFill="1" applyBorder="1" applyAlignment="1" applyProtection="1">
      <alignment horizontal="left" vertical="center"/>
    </xf>
    <xf numFmtId="38" fontId="69" fillId="0" borderId="0" xfId="1" applyNumberFormat="1" applyFont="1" applyFill="1" applyBorder="1" applyAlignment="1" applyProtection="1">
      <alignment horizontal="right" vertical="center" shrinkToFit="1"/>
    </xf>
    <xf numFmtId="0" fontId="2" fillId="0" borderId="0" xfId="1" applyFill="1"/>
    <xf numFmtId="0" fontId="49" fillId="0" borderId="0" xfId="1" applyFont="1" applyFill="1" applyAlignment="1" applyProtection="1">
      <alignment vertical="center"/>
    </xf>
    <xf numFmtId="0" fontId="0" fillId="0" borderId="0" xfId="0" applyFill="1">
      <alignment vertical="center"/>
    </xf>
    <xf numFmtId="0" fontId="2" fillId="0" borderId="0" xfId="1" applyFont="1" applyFill="1" applyBorder="1" applyAlignment="1" applyProtection="1">
      <alignment vertical="center"/>
    </xf>
    <xf numFmtId="0" fontId="26" fillId="0" borderId="0" xfId="1" applyFont="1" applyFill="1" applyAlignment="1">
      <alignment horizontal="left"/>
    </xf>
    <xf numFmtId="0" fontId="54" fillId="0" borderId="0" xfId="1" applyFont="1" applyFill="1" applyAlignment="1" applyProtection="1">
      <alignment vertical="center"/>
    </xf>
    <xf numFmtId="0" fontId="52" fillId="0" borderId="0" xfId="1" applyFont="1" applyFill="1" applyAlignment="1" applyProtection="1">
      <alignment vertical="center"/>
      <protection locked="0"/>
    </xf>
    <xf numFmtId="0" fontId="54" fillId="0" borderId="0" xfId="1" applyFont="1" applyFill="1" applyAlignment="1" applyProtection="1">
      <alignment horizontal="left" vertical="center"/>
    </xf>
    <xf numFmtId="0" fontId="19" fillId="0" borderId="0" xfId="1" applyFont="1" applyFill="1" applyAlignment="1" applyProtection="1">
      <alignment vertical="center" wrapText="1"/>
    </xf>
    <xf numFmtId="0" fontId="19" fillId="0" borderId="0" xfId="1" applyFont="1" applyFill="1" applyBorder="1" applyAlignment="1" applyProtection="1">
      <alignment vertical="center" wrapText="1"/>
    </xf>
    <xf numFmtId="0" fontId="26" fillId="0" borderId="0" xfId="1" applyFont="1" applyFill="1" applyBorder="1" applyAlignment="1" applyProtection="1">
      <alignment horizontal="center" vertical="center"/>
    </xf>
    <xf numFmtId="0" fontId="26" fillId="0" borderId="55" xfId="1" applyFont="1" applyFill="1" applyBorder="1" applyAlignment="1" applyProtection="1">
      <alignment horizontal="centerContinuous" vertical="center" wrapText="1"/>
    </xf>
    <xf numFmtId="0" fontId="26" fillId="0" borderId="57" xfId="1" applyFont="1" applyFill="1" applyBorder="1" applyAlignment="1" applyProtection="1">
      <alignment horizontal="centerContinuous" vertical="center" wrapText="1"/>
    </xf>
    <xf numFmtId="0" fontId="26" fillId="0" borderId="68" xfId="1" applyFont="1" applyFill="1" applyBorder="1" applyAlignment="1" applyProtection="1">
      <alignment horizontal="centerContinuous" vertical="center" wrapText="1"/>
    </xf>
    <xf numFmtId="0" fontId="26" fillId="0" borderId="99" xfId="1" applyFont="1" applyFill="1" applyBorder="1" applyAlignment="1" applyProtection="1">
      <alignment horizontal="centerContinuous" vertical="center" wrapText="1"/>
    </xf>
    <xf numFmtId="0" fontId="26" fillId="0" borderId="100" xfId="1" applyFont="1" applyFill="1" applyBorder="1" applyAlignment="1" applyProtection="1">
      <alignment horizontal="centerContinuous" vertical="center" wrapText="1"/>
    </xf>
    <xf numFmtId="0" fontId="26" fillId="0" borderId="9" xfId="1" applyFont="1" applyFill="1" applyBorder="1" applyAlignment="1" applyProtection="1">
      <alignment horizontal="centerContinuous" vertical="center" wrapText="1"/>
    </xf>
    <xf numFmtId="0" fontId="26" fillId="0" borderId="77" xfId="1" applyFont="1" applyFill="1" applyBorder="1" applyAlignment="1" applyProtection="1">
      <alignment horizontal="centerContinuous" vertical="center" wrapText="1"/>
    </xf>
    <xf numFmtId="0" fontId="26" fillId="0" borderId="63" xfId="1" applyFont="1" applyFill="1" applyBorder="1" applyAlignment="1" applyProtection="1">
      <alignment horizontal="centerContinuous" vertical="center" wrapText="1"/>
    </xf>
    <xf numFmtId="0" fontId="2" fillId="0" borderId="0" xfId="1" applyFill="1" applyProtection="1"/>
    <xf numFmtId="0" fontId="72" fillId="0" borderId="0" xfId="1" applyFont="1" applyFill="1" applyAlignment="1" applyProtection="1">
      <alignment vertical="center"/>
    </xf>
    <xf numFmtId="0" fontId="50" fillId="0" borderId="3" xfId="1" applyFont="1" applyFill="1" applyBorder="1" applyAlignment="1" applyProtection="1">
      <alignment horizontal="left" vertical="center"/>
    </xf>
    <xf numFmtId="0" fontId="2" fillId="0" borderId="0" xfId="1" applyFill="1" applyBorder="1" applyAlignment="1" applyProtection="1">
      <alignment vertical="top" wrapText="1"/>
    </xf>
    <xf numFmtId="0" fontId="68" fillId="0" borderId="0" xfId="1" applyFont="1" applyFill="1" applyBorder="1" applyAlignment="1" applyProtection="1">
      <alignment horizontal="left" wrapText="1"/>
    </xf>
    <xf numFmtId="0" fontId="50" fillId="0" borderId="0" xfId="1" applyFont="1" applyFill="1" applyBorder="1" applyAlignment="1" applyProtection="1">
      <alignment horizontal="left" wrapText="1"/>
    </xf>
    <xf numFmtId="0" fontId="2" fillId="0" borderId="0" xfId="1" applyFill="1" applyBorder="1" applyAlignment="1" applyProtection="1">
      <alignment wrapText="1"/>
    </xf>
    <xf numFmtId="0" fontId="26" fillId="0" borderId="0" xfId="1" applyFont="1" applyAlignment="1"/>
    <xf numFmtId="0" fontId="2" fillId="0" borderId="0" xfId="1" applyFont="1" applyFill="1"/>
    <xf numFmtId="38" fontId="12" fillId="0" borderId="19" xfId="3" applyFont="1" applyFill="1" applyBorder="1" applyAlignment="1" applyProtection="1">
      <alignment horizontal="right" vertical="center"/>
    </xf>
    <xf numFmtId="0" fontId="96" fillId="0" borderId="0" xfId="0" applyFont="1" applyBorder="1" applyAlignment="1" applyProtection="1">
      <alignment vertical="distributed"/>
    </xf>
    <xf numFmtId="0" fontId="96" fillId="0" borderId="0" xfId="0" applyFont="1" applyBorder="1" applyAlignment="1" applyProtection="1">
      <alignment vertical="distributed" wrapText="1"/>
    </xf>
    <xf numFmtId="176" fontId="9" fillId="0" borderId="0" xfId="1" quotePrefix="1" applyNumberFormat="1" applyFont="1" applyFill="1" applyBorder="1" applyAlignment="1" applyProtection="1">
      <alignment horizontal="right" vertical="center"/>
    </xf>
    <xf numFmtId="0" fontId="50" fillId="0" borderId="3" xfId="1" applyFont="1" applyFill="1" applyBorder="1" applyAlignment="1" applyProtection="1">
      <alignment vertical="top" shrinkToFit="1"/>
      <protection locked="0"/>
    </xf>
    <xf numFmtId="0" fontId="50" fillId="0" borderId="66" xfId="1" applyFont="1" applyFill="1" applyBorder="1" applyAlignment="1" applyProtection="1">
      <alignment vertical="top" shrinkToFit="1"/>
      <protection locked="0"/>
    </xf>
    <xf numFmtId="0" fontId="2" fillId="0" borderId="3" xfId="1" applyFill="1" applyBorder="1" applyAlignment="1" applyProtection="1">
      <alignment wrapText="1"/>
      <protection locked="0"/>
    </xf>
    <xf numFmtId="0" fontId="2" fillId="0" borderId="10" xfId="1" applyFill="1" applyBorder="1" applyAlignment="1" applyProtection="1">
      <alignment wrapText="1"/>
      <protection locked="0"/>
    </xf>
    <xf numFmtId="0" fontId="2" fillId="0" borderId="66" xfId="1" applyFill="1" applyBorder="1" applyAlignment="1" applyProtection="1">
      <alignment wrapText="1"/>
      <protection locked="0"/>
    </xf>
    <xf numFmtId="0" fontId="2" fillId="0" borderId="73" xfId="1" applyFill="1" applyBorder="1" applyAlignment="1" applyProtection="1">
      <alignment wrapText="1"/>
      <protection locked="0"/>
    </xf>
    <xf numFmtId="0" fontId="26" fillId="0" borderId="0" xfId="1" applyFont="1" applyFill="1" applyAlignment="1" applyProtection="1">
      <alignment vertical="center"/>
      <protection locked="0"/>
    </xf>
    <xf numFmtId="0" fontId="76" fillId="0" borderId="23" xfId="1" applyFont="1" applyFill="1" applyBorder="1" applyAlignment="1" applyProtection="1">
      <alignment vertical="center"/>
      <protection locked="0"/>
    </xf>
    <xf numFmtId="0" fontId="76" fillId="0" borderId="62" xfId="1" applyFont="1" applyFill="1" applyBorder="1" applyAlignment="1" applyProtection="1">
      <alignment vertical="center"/>
      <protection locked="0"/>
    </xf>
    <xf numFmtId="0" fontId="76" fillId="0" borderId="53" xfId="1" applyFont="1" applyFill="1" applyBorder="1" applyAlignment="1" applyProtection="1">
      <alignment vertical="center"/>
      <protection locked="0"/>
    </xf>
    <xf numFmtId="0" fontId="76" fillId="4" borderId="53" xfId="0" applyFont="1" applyFill="1" applyBorder="1" applyAlignment="1" applyProtection="1">
      <alignment vertical="center" wrapText="1"/>
      <protection locked="0"/>
    </xf>
    <xf numFmtId="0" fontId="78" fillId="0" borderId="53" xfId="1" applyFont="1" applyFill="1" applyBorder="1" applyAlignment="1" applyProtection="1">
      <alignment vertical="center"/>
      <protection locked="0"/>
    </xf>
    <xf numFmtId="49" fontId="3" fillId="0" borderId="11" xfId="3" applyNumberFormat="1" applyFont="1" applyFill="1" applyBorder="1" applyAlignment="1" applyProtection="1">
      <alignment horizontal="left" vertical="center"/>
    </xf>
    <xf numFmtId="49" fontId="3" fillId="0" borderId="0" xfId="3" applyNumberFormat="1" applyFont="1" applyFill="1" applyBorder="1" applyAlignment="1" applyProtection="1">
      <alignment horizontal="left" vertical="center"/>
    </xf>
    <xf numFmtId="49" fontId="3" fillId="0" borderId="49" xfId="3" applyNumberFormat="1" applyFont="1" applyFill="1" applyBorder="1" applyAlignment="1" applyProtection="1">
      <alignment horizontal="left" vertical="center"/>
    </xf>
    <xf numFmtId="0" fontId="95" fillId="0" borderId="19" xfId="12" applyFont="1" applyFill="1" applyBorder="1" applyAlignment="1" applyProtection="1">
      <alignment vertical="center"/>
    </xf>
    <xf numFmtId="0" fontId="2" fillId="0" borderId="2" xfId="1" applyBorder="1" applyProtection="1"/>
    <xf numFmtId="0" fontId="50" fillId="0" borderId="0" xfId="1" applyFont="1" applyFill="1" applyAlignment="1" applyProtection="1">
      <alignment vertical="center"/>
    </xf>
    <xf numFmtId="0" fontId="28" fillId="0" borderId="0" xfId="1" applyFont="1" applyAlignment="1" applyProtection="1">
      <alignment horizontal="center"/>
    </xf>
    <xf numFmtId="0" fontId="31" fillId="0" borderId="240" xfId="7" applyFont="1" applyFill="1" applyBorder="1" applyAlignment="1">
      <alignment wrapText="1"/>
    </xf>
    <xf numFmtId="0" fontId="31" fillId="0" borderId="240" xfId="7" applyFont="1" applyFill="1" applyBorder="1" applyAlignment="1">
      <alignment horizontal="right" wrapText="1"/>
    </xf>
    <xf numFmtId="0" fontId="74" fillId="0" borderId="47" xfId="6" applyFont="1" applyFill="1" applyBorder="1" applyAlignment="1">
      <alignment horizontal="left" wrapText="1"/>
    </xf>
    <xf numFmtId="0" fontId="74" fillId="0" borderId="47" xfId="6" applyFont="1" applyFill="1" applyBorder="1" applyAlignment="1">
      <alignment horizontal="right" wrapText="1"/>
    </xf>
    <xf numFmtId="0" fontId="31" fillId="0" borderId="47" xfId="7" applyFont="1" applyFill="1" applyBorder="1" applyAlignment="1">
      <alignment wrapText="1"/>
    </xf>
    <xf numFmtId="0" fontId="2" fillId="0" borderId="47" xfId="1" applyBorder="1"/>
    <xf numFmtId="0" fontId="31" fillId="0" borderId="241" xfId="7" applyFont="1" applyFill="1" applyBorder="1" applyAlignment="1">
      <alignment wrapText="1"/>
    </xf>
    <xf numFmtId="0" fontId="31" fillId="0" borderId="242" xfId="7" applyFont="1" applyFill="1" applyBorder="1" applyAlignment="1">
      <alignment wrapText="1"/>
    </xf>
    <xf numFmtId="0" fontId="31" fillId="0" borderId="243" xfId="7" applyFont="1" applyFill="1" applyBorder="1" applyAlignment="1">
      <alignment horizontal="right" wrapText="1"/>
    </xf>
    <xf numFmtId="0" fontId="31" fillId="0" borderId="47" xfId="7" applyFont="1" applyFill="1" applyBorder="1" applyAlignment="1">
      <alignment horizontal="right" wrapText="1"/>
    </xf>
    <xf numFmtId="0" fontId="2" fillId="0" borderId="52" xfId="1" applyFont="1" applyBorder="1" applyAlignment="1" applyProtection="1">
      <alignment horizontal="left" vertical="center"/>
    </xf>
    <xf numFmtId="0" fontId="2" fillId="0" borderId="62" xfId="1" applyFont="1" applyBorder="1" applyAlignment="1" applyProtection="1">
      <alignment horizontal="left" vertical="center"/>
    </xf>
    <xf numFmtId="0" fontId="2" fillId="0" borderId="78" xfId="1" applyFont="1" applyBorder="1" applyAlignment="1" applyProtection="1">
      <alignment horizontal="left" vertical="center"/>
    </xf>
    <xf numFmtId="0" fontId="2" fillId="0" borderId="52" xfId="1" applyFont="1" applyFill="1" applyBorder="1" applyAlignment="1" applyProtection="1">
      <alignment horizontal="left" vertical="center"/>
    </xf>
    <xf numFmtId="0" fontId="2" fillId="0" borderId="62" xfId="1" applyFont="1" applyFill="1" applyBorder="1" applyAlignment="1" applyProtection="1">
      <alignment horizontal="left" vertical="center"/>
    </xf>
    <xf numFmtId="0" fontId="2" fillId="0" borderId="78" xfId="1" applyFont="1" applyFill="1" applyBorder="1" applyAlignment="1" applyProtection="1">
      <alignment horizontal="left" vertical="center"/>
    </xf>
    <xf numFmtId="0" fontId="124" fillId="0" borderId="0" xfId="14" applyFill="1" applyAlignment="1" applyProtection="1">
      <alignment horizontal="center" vertical="center"/>
    </xf>
    <xf numFmtId="0" fontId="110" fillId="9" borderId="231" xfId="1" applyFont="1" applyFill="1" applyBorder="1" applyAlignment="1" applyProtection="1">
      <alignment horizontal="left" vertical="center" wrapText="1"/>
    </xf>
    <xf numFmtId="0" fontId="110" fillId="9" borderId="232" xfId="1" applyFont="1" applyFill="1" applyBorder="1" applyAlignment="1" applyProtection="1">
      <alignment horizontal="left" vertical="center" wrapText="1"/>
    </xf>
    <xf numFmtId="0" fontId="110" fillId="9" borderId="233" xfId="1" applyFont="1" applyFill="1" applyBorder="1" applyAlignment="1" applyProtection="1">
      <alignment horizontal="left" vertical="center" wrapText="1"/>
    </xf>
    <xf numFmtId="0" fontId="110" fillId="9" borderId="234" xfId="1" applyFont="1" applyFill="1" applyBorder="1" applyAlignment="1" applyProtection="1">
      <alignment horizontal="left" vertical="center" wrapText="1"/>
    </xf>
    <xf numFmtId="0" fontId="110" fillId="9" borderId="0" xfId="1" applyFont="1" applyFill="1" applyBorder="1" applyAlignment="1" applyProtection="1">
      <alignment horizontal="left" vertical="center" wrapText="1"/>
    </xf>
    <xf numFmtId="0" fontId="110" fillId="9" borderId="235" xfId="1" applyFont="1" applyFill="1" applyBorder="1" applyAlignment="1" applyProtection="1">
      <alignment horizontal="left" vertical="center" wrapText="1"/>
    </xf>
    <xf numFmtId="0" fontId="110" fillId="9" borderId="236" xfId="1" applyFont="1" applyFill="1" applyBorder="1" applyAlignment="1" applyProtection="1">
      <alignment horizontal="left" vertical="center" wrapText="1"/>
    </xf>
    <xf numFmtId="0" fontId="110" fillId="9" borderId="41" xfId="1" applyFont="1" applyFill="1" applyBorder="1" applyAlignment="1" applyProtection="1">
      <alignment horizontal="left" vertical="center" wrapText="1"/>
    </xf>
    <xf numFmtId="0" fontId="110" fillId="9" borderId="237" xfId="1" applyFont="1" applyFill="1" applyBorder="1" applyAlignment="1" applyProtection="1">
      <alignment horizontal="left" vertical="center" wrapText="1"/>
    </xf>
    <xf numFmtId="58" fontId="2" fillId="0" borderId="0" xfId="1" applyNumberFormat="1" applyFont="1" applyFill="1" applyAlignment="1" applyProtection="1">
      <alignment horizontal="left" vertical="center"/>
    </xf>
    <xf numFmtId="0" fontId="2" fillId="0" borderId="5" xfId="1" applyBorder="1" applyAlignment="1">
      <alignment horizontal="center" vertical="center"/>
    </xf>
    <xf numFmtId="0" fontId="2" fillId="0" borderId="2" xfId="1" applyBorder="1" applyAlignment="1">
      <alignment horizontal="center" vertical="center"/>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0" xfId="1" applyBorder="1" applyAlignment="1">
      <alignment horizontal="center" vertical="center"/>
    </xf>
    <xf numFmtId="0" fontId="2" fillId="0" borderId="49" xfId="1" applyBorder="1" applyAlignment="1">
      <alignment horizontal="center" vertical="center"/>
    </xf>
    <xf numFmtId="0" fontId="2" fillId="0" borderId="15" xfId="1" applyBorder="1" applyAlignment="1">
      <alignment horizontal="center" vertical="center"/>
    </xf>
    <xf numFmtId="0" fontId="2" fillId="0" borderId="42" xfId="1" applyBorder="1" applyAlignment="1">
      <alignment horizontal="center" vertical="center"/>
    </xf>
    <xf numFmtId="0" fontId="2" fillId="0" borderId="50" xfId="1" applyBorder="1" applyAlignment="1">
      <alignment horizontal="center" vertical="center"/>
    </xf>
    <xf numFmtId="0" fontId="2" fillId="4" borderId="26" xfId="1" applyFont="1" applyFill="1" applyBorder="1" applyAlignment="1" applyProtection="1">
      <alignment horizontal="center" vertical="center"/>
    </xf>
    <xf numFmtId="0" fontId="2" fillId="4" borderId="27" xfId="1" applyFont="1" applyFill="1" applyBorder="1" applyAlignment="1" applyProtection="1">
      <alignment horizontal="center" vertical="center"/>
    </xf>
    <xf numFmtId="0" fontId="16" fillId="0" borderId="8" xfId="1" applyFont="1" applyBorder="1" applyAlignment="1" applyProtection="1">
      <alignment horizontal="center" vertical="center" wrapText="1"/>
    </xf>
    <xf numFmtId="0" fontId="2" fillId="0" borderId="80" xfId="1" applyBorder="1" applyAlignment="1">
      <alignment vertical="center"/>
    </xf>
    <xf numFmtId="0" fontId="2" fillId="0" borderId="29" xfId="1" applyBorder="1" applyAlignment="1">
      <alignment vertical="center"/>
    </xf>
    <xf numFmtId="0" fontId="2" fillId="0" borderId="49" xfId="1" applyBorder="1" applyAlignment="1">
      <alignment vertical="center"/>
    </xf>
    <xf numFmtId="0" fontId="2" fillId="0" borderId="85" xfId="1" applyFont="1" applyBorder="1" applyAlignment="1" applyProtection="1">
      <alignment horizontal="center" vertical="top" textRotation="255" wrapText="1"/>
    </xf>
    <xf numFmtId="0" fontId="2" fillId="0" borderId="60" xfId="1" applyFont="1" applyBorder="1" applyAlignment="1" applyProtection="1">
      <alignment horizontal="center" vertical="top" textRotation="255" wrapText="1"/>
    </xf>
    <xf numFmtId="0" fontId="2" fillId="0" borderId="81" xfId="1" applyFont="1" applyBorder="1" applyAlignment="1" applyProtection="1">
      <alignment horizontal="center" vertical="top" textRotation="255" wrapText="1"/>
    </xf>
    <xf numFmtId="0" fontId="2" fillId="0" borderId="85" xfId="1" applyFont="1" applyBorder="1" applyAlignment="1" applyProtection="1">
      <alignment vertical="top" textRotation="255" wrapText="1"/>
    </xf>
    <xf numFmtId="0" fontId="2" fillId="0" borderId="60" xfId="1" applyFont="1" applyBorder="1" applyAlignment="1" applyProtection="1">
      <alignment vertical="top" textRotation="255" wrapText="1"/>
    </xf>
    <xf numFmtId="0" fontId="2" fillId="0" borderId="81" xfId="1" applyFont="1" applyBorder="1" applyAlignment="1" applyProtection="1">
      <alignment vertical="top" textRotation="255" wrapText="1"/>
    </xf>
    <xf numFmtId="0" fontId="2" fillId="0" borderId="52" xfId="1" applyFont="1" applyBorder="1" applyAlignment="1" applyProtection="1">
      <alignment horizontal="left" vertical="center" wrapText="1"/>
    </xf>
    <xf numFmtId="0" fontId="2" fillId="0" borderId="62" xfId="1" applyFont="1" applyBorder="1" applyAlignment="1" applyProtection="1">
      <alignment horizontal="left" vertical="center" wrapText="1"/>
    </xf>
    <xf numFmtId="0" fontId="2" fillId="0" borderId="78" xfId="1" applyFont="1" applyBorder="1" applyAlignment="1" applyProtection="1">
      <alignment horizontal="left" vertical="center" wrapText="1"/>
    </xf>
    <xf numFmtId="0" fontId="2" fillId="0" borderId="7"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2" fillId="0" borderId="107" xfId="1" applyFont="1" applyFill="1" applyBorder="1" applyAlignment="1" applyProtection="1">
      <alignment horizontal="left" vertical="center"/>
    </xf>
    <xf numFmtId="0" fontId="16" fillId="4" borderId="52" xfId="1" applyFont="1" applyFill="1" applyBorder="1" applyAlignment="1" applyProtection="1">
      <alignment horizontal="center" vertical="center"/>
    </xf>
    <xf numFmtId="0" fontId="16" fillId="4" borderId="53" xfId="1" applyFont="1" applyFill="1" applyBorder="1" applyAlignment="1" applyProtection="1">
      <alignment horizontal="center" vertical="center"/>
    </xf>
    <xf numFmtId="0" fontId="18" fillId="4" borderId="96" xfId="1" applyFont="1" applyFill="1" applyBorder="1" applyAlignment="1" applyProtection="1">
      <alignment horizontal="left" vertical="center"/>
      <protection locked="0"/>
    </xf>
    <xf numFmtId="0" fontId="2" fillId="0" borderId="84" xfId="1" applyBorder="1" applyAlignment="1">
      <alignment horizontal="left" vertical="center"/>
    </xf>
    <xf numFmtId="0" fontId="28" fillId="0" borderId="0" xfId="1" applyFont="1" applyAlignment="1" applyProtection="1">
      <alignment horizontal="center"/>
    </xf>
    <xf numFmtId="0" fontId="42" fillId="0" borderId="0" xfId="1" applyFont="1" applyAlignment="1" applyProtection="1">
      <alignment horizontal="center"/>
    </xf>
    <xf numFmtId="0" fontId="18" fillId="4" borderId="71" xfId="1" applyFont="1" applyFill="1" applyBorder="1" applyAlignment="1" applyProtection="1">
      <alignment vertical="center"/>
      <protection locked="0"/>
    </xf>
    <xf numFmtId="0" fontId="18" fillId="4" borderId="27" xfId="1" applyFont="1" applyFill="1" applyBorder="1" applyAlignment="1" applyProtection="1">
      <alignment vertical="center"/>
      <protection locked="0"/>
    </xf>
    <xf numFmtId="0" fontId="18" fillId="4" borderId="8" xfId="1" applyFont="1" applyFill="1" applyBorder="1" applyAlignment="1" applyProtection="1">
      <alignment vertical="center"/>
      <protection locked="0"/>
    </xf>
    <xf numFmtId="0" fontId="18" fillId="4" borderId="80" xfId="1" applyFont="1" applyFill="1" applyBorder="1" applyAlignment="1" applyProtection="1">
      <alignment vertical="center"/>
      <protection locked="0"/>
    </xf>
    <xf numFmtId="0" fontId="18" fillId="4" borderId="56" xfId="1" applyFont="1" applyFill="1" applyBorder="1" applyAlignment="1" applyProtection="1">
      <alignment vertical="center"/>
      <protection locked="0"/>
    </xf>
    <xf numFmtId="0" fontId="18" fillId="4" borderId="95" xfId="1" applyFont="1" applyFill="1" applyBorder="1" applyAlignment="1" applyProtection="1">
      <alignment vertical="center"/>
      <protection locked="0"/>
    </xf>
    <xf numFmtId="0" fontId="18" fillId="4" borderId="64" xfId="1" applyFont="1" applyFill="1" applyBorder="1" applyAlignment="1" applyProtection="1">
      <alignment vertical="center"/>
      <protection locked="0"/>
    </xf>
    <xf numFmtId="0" fontId="18" fillId="4" borderId="50" xfId="1" applyFont="1" applyFill="1" applyBorder="1" applyAlignment="1" applyProtection="1">
      <alignment vertical="center"/>
      <protection locked="0"/>
    </xf>
    <xf numFmtId="0" fontId="18" fillId="0" borderId="96" xfId="1" applyFont="1" applyFill="1" applyBorder="1" applyAlignment="1" applyProtection="1">
      <alignment vertical="center"/>
    </xf>
    <xf numFmtId="0" fontId="18" fillId="0" borderId="84" xfId="1" applyFont="1" applyFill="1" applyBorder="1" applyAlignment="1" applyProtection="1">
      <alignment vertical="center"/>
    </xf>
    <xf numFmtId="38" fontId="12" fillId="4" borderId="128" xfId="3" applyFont="1" applyFill="1" applyBorder="1" applyAlignment="1" applyProtection="1">
      <alignment horizontal="right" vertical="center"/>
      <protection locked="0"/>
    </xf>
    <xf numFmtId="38" fontId="12" fillId="4" borderId="133" xfId="3" applyFont="1" applyFill="1" applyBorder="1" applyAlignment="1" applyProtection="1">
      <alignment horizontal="right" vertical="center"/>
      <protection locked="0"/>
    </xf>
    <xf numFmtId="38" fontId="12" fillId="4" borderId="182" xfId="3" applyFont="1" applyFill="1" applyBorder="1" applyAlignment="1" applyProtection="1">
      <alignment horizontal="right" vertical="center"/>
      <protection locked="0"/>
    </xf>
    <xf numFmtId="0" fontId="29" fillId="10" borderId="25" xfId="1" applyNumberFormat="1" applyFont="1" applyFill="1" applyBorder="1" applyAlignment="1" applyProtection="1">
      <alignment horizontal="center" vertical="center"/>
    </xf>
    <xf numFmtId="0" fontId="29" fillId="10" borderId="26" xfId="1" applyNumberFormat="1" applyFont="1" applyFill="1" applyBorder="1" applyAlignment="1" applyProtection="1">
      <alignment horizontal="center" vertical="center"/>
    </xf>
    <xf numFmtId="0" fontId="29" fillId="10" borderId="105" xfId="1" applyNumberFormat="1" applyFont="1" applyFill="1" applyBorder="1" applyAlignment="1" applyProtection="1">
      <alignment horizontal="center" vertical="center"/>
    </xf>
    <xf numFmtId="0" fontId="29" fillId="10" borderId="15" xfId="1" applyNumberFormat="1" applyFont="1" applyFill="1" applyBorder="1" applyAlignment="1" applyProtection="1">
      <alignment horizontal="center" vertical="center"/>
    </xf>
    <xf numFmtId="0" fontId="29" fillId="10" borderId="42" xfId="1" applyNumberFormat="1" applyFont="1" applyFill="1" applyBorder="1" applyAlignment="1" applyProtection="1">
      <alignment horizontal="center" vertical="center"/>
    </xf>
    <xf numFmtId="0" fontId="29" fillId="10" borderId="54" xfId="1" applyNumberFormat="1" applyFont="1" applyFill="1" applyBorder="1" applyAlignment="1" applyProtection="1">
      <alignment horizontal="center" vertical="center"/>
    </xf>
    <xf numFmtId="0" fontId="29" fillId="0" borderId="26" xfId="1" applyNumberFormat="1" applyFont="1" applyFill="1" applyBorder="1" applyAlignment="1" applyProtection="1">
      <alignment horizontal="left" vertical="center"/>
    </xf>
    <xf numFmtId="0" fontId="29" fillId="0" borderId="27" xfId="1" applyNumberFormat="1" applyFont="1" applyFill="1" applyBorder="1" applyAlignment="1" applyProtection="1">
      <alignment horizontal="left" vertical="center"/>
    </xf>
    <xf numFmtId="0" fontId="29" fillId="0" borderId="42" xfId="1" applyNumberFormat="1" applyFont="1" applyFill="1" applyBorder="1" applyAlignment="1" applyProtection="1">
      <alignment horizontal="left" vertical="center" shrinkToFit="1"/>
    </xf>
    <xf numFmtId="0" fontId="29" fillId="0" borderId="50" xfId="1" applyNumberFormat="1" applyFont="1" applyFill="1" applyBorder="1" applyAlignment="1" applyProtection="1">
      <alignment horizontal="left" vertical="center" shrinkToFit="1"/>
    </xf>
    <xf numFmtId="0" fontId="3" fillId="0" borderId="169" xfId="1" applyNumberFormat="1" applyFont="1" applyBorder="1" applyAlignment="1" applyProtection="1">
      <alignment horizontal="left" vertical="center"/>
    </xf>
    <xf numFmtId="0" fontId="3" fillId="0" borderId="133" xfId="1" applyNumberFormat="1" applyFont="1" applyBorder="1" applyAlignment="1" applyProtection="1">
      <alignment horizontal="left" vertical="center"/>
    </xf>
    <xf numFmtId="0" fontId="3" fillId="0" borderId="139" xfId="1" applyNumberFormat="1" applyFont="1" applyBorder="1" applyAlignment="1" applyProtection="1">
      <alignment horizontal="left" vertical="center"/>
    </xf>
    <xf numFmtId="0" fontId="3" fillId="0" borderId="172" xfId="1" applyNumberFormat="1" applyFont="1" applyBorder="1" applyAlignment="1" applyProtection="1">
      <alignment horizontal="left" vertical="center"/>
    </xf>
    <xf numFmtId="0" fontId="3" fillId="0" borderId="134" xfId="1" applyNumberFormat="1" applyFont="1" applyBorder="1" applyAlignment="1" applyProtection="1">
      <alignment horizontal="left" vertical="center"/>
    </xf>
    <xf numFmtId="0" fontId="3" fillId="0" borderId="140" xfId="1" applyNumberFormat="1" applyFont="1" applyBorder="1" applyAlignment="1" applyProtection="1">
      <alignment horizontal="left" vertical="center"/>
    </xf>
    <xf numFmtId="0" fontId="3" fillId="0" borderId="199" xfId="1" quotePrefix="1" applyNumberFormat="1" applyFont="1" applyBorder="1" applyAlignment="1" applyProtection="1">
      <alignment horizontal="left" vertical="center"/>
    </xf>
    <xf numFmtId="0" fontId="3" fillId="0" borderId="133" xfId="1" quotePrefix="1" applyNumberFormat="1" applyFont="1" applyBorder="1" applyAlignment="1" applyProtection="1">
      <alignment horizontal="left" vertical="center"/>
    </xf>
    <xf numFmtId="0" fontId="3" fillId="0" borderId="139" xfId="1" quotePrefix="1" applyNumberFormat="1" applyFont="1" applyBorder="1" applyAlignment="1" applyProtection="1">
      <alignment horizontal="left" vertical="center"/>
    </xf>
    <xf numFmtId="0" fontId="3" fillId="0" borderId="169" xfId="1" applyNumberFormat="1" applyFont="1" applyBorder="1" applyAlignment="1" applyProtection="1">
      <alignment vertical="center"/>
    </xf>
    <xf numFmtId="0" fontId="3" fillId="0" borderId="133" xfId="1" applyNumberFormat="1" applyFont="1" applyBorder="1" applyAlignment="1" applyProtection="1">
      <alignment vertical="center"/>
    </xf>
    <xf numFmtId="0" fontId="3" fillId="0" borderId="139" xfId="1" applyNumberFormat="1" applyFont="1" applyBorder="1" applyAlignment="1" applyProtection="1">
      <alignment vertical="center"/>
    </xf>
    <xf numFmtId="38" fontId="12" fillId="4" borderId="193" xfId="3" applyFont="1" applyFill="1" applyBorder="1" applyAlignment="1" applyProtection="1">
      <alignment horizontal="right" vertical="center"/>
      <protection locked="0"/>
    </xf>
    <xf numFmtId="38" fontId="12" fillId="4" borderId="134" xfId="3" applyFont="1" applyFill="1" applyBorder="1" applyAlignment="1" applyProtection="1">
      <alignment horizontal="right" vertical="center"/>
      <protection locked="0"/>
    </xf>
    <xf numFmtId="38" fontId="12" fillId="4" borderId="194" xfId="3" applyFont="1" applyFill="1" applyBorder="1" applyAlignment="1" applyProtection="1">
      <alignment horizontal="right" vertical="center"/>
      <protection locked="0"/>
    </xf>
    <xf numFmtId="38" fontId="12" fillId="0" borderId="130" xfId="3" applyFont="1" applyFill="1" applyBorder="1" applyAlignment="1" applyProtection="1">
      <alignment horizontal="right" vertical="center"/>
    </xf>
    <xf numFmtId="38" fontId="12" fillId="0" borderId="132" xfId="3" applyFont="1" applyFill="1" applyBorder="1" applyAlignment="1" applyProtection="1">
      <alignment horizontal="right" vertical="center"/>
    </xf>
    <xf numFmtId="38" fontId="12" fillId="0" borderId="195" xfId="3" applyFont="1" applyFill="1" applyBorder="1" applyAlignment="1" applyProtection="1">
      <alignment horizontal="right" vertical="center"/>
    </xf>
    <xf numFmtId="0" fontId="22" fillId="10" borderId="18" xfId="1" applyNumberFormat="1" applyFont="1" applyFill="1" applyBorder="1" applyAlignment="1" applyProtection="1">
      <alignment horizontal="center" vertical="center"/>
    </xf>
    <xf numFmtId="0" fontId="22" fillId="10" borderId="19" xfId="1" applyNumberFormat="1" applyFont="1" applyFill="1" applyBorder="1" applyAlignment="1" applyProtection="1">
      <alignment horizontal="center" vertical="center"/>
    </xf>
    <xf numFmtId="0" fontId="22" fillId="10" borderId="13" xfId="1" applyNumberFormat="1" applyFont="1" applyFill="1" applyBorder="1" applyAlignment="1" applyProtection="1">
      <alignment horizontal="center" vertical="center"/>
    </xf>
    <xf numFmtId="0" fontId="3" fillId="0" borderId="172" xfId="1" quotePrefix="1" applyNumberFormat="1" applyFont="1" applyBorder="1" applyAlignment="1" applyProtection="1">
      <alignment vertical="center"/>
    </xf>
    <xf numFmtId="0" fontId="3" fillId="0" borderId="134" xfId="1" quotePrefix="1" applyNumberFormat="1" applyFont="1" applyBorder="1" applyAlignment="1" applyProtection="1">
      <alignment vertical="center"/>
    </xf>
    <xf numFmtId="0" fontId="3" fillId="0" borderId="140" xfId="1" quotePrefix="1" applyNumberFormat="1" applyFont="1" applyBorder="1" applyAlignment="1" applyProtection="1">
      <alignment vertical="center"/>
    </xf>
    <xf numFmtId="0" fontId="3" fillId="0" borderId="169" xfId="1" applyNumberFormat="1" applyFont="1" applyBorder="1" applyAlignment="1" applyProtection="1">
      <alignment horizontal="left" vertical="center" shrinkToFit="1"/>
    </xf>
    <xf numFmtId="0" fontId="3" fillId="0" borderId="133" xfId="1" applyNumberFormat="1" applyFont="1" applyBorder="1" applyAlignment="1" applyProtection="1">
      <alignment horizontal="left" vertical="center" shrinkToFit="1"/>
    </xf>
    <xf numFmtId="0" fontId="3" fillId="0" borderId="139" xfId="1" applyNumberFormat="1" applyFont="1" applyBorder="1" applyAlignment="1" applyProtection="1">
      <alignment horizontal="left" vertical="center" shrinkToFit="1"/>
    </xf>
    <xf numFmtId="0" fontId="3" fillId="0" borderId="200" xfId="1" quotePrefix="1" applyNumberFormat="1" applyFont="1" applyBorder="1" applyAlignment="1" applyProtection="1">
      <alignment horizontal="left" vertical="center"/>
    </xf>
    <xf numFmtId="0" fontId="3" fillId="0" borderId="134" xfId="1" quotePrefix="1" applyNumberFormat="1" applyFont="1" applyBorder="1" applyAlignment="1" applyProtection="1">
      <alignment horizontal="left" vertical="center"/>
    </xf>
    <xf numFmtId="0" fontId="3" fillId="0" borderId="140" xfId="1" quotePrefix="1" applyNumberFormat="1" applyFont="1" applyBorder="1" applyAlignment="1" applyProtection="1">
      <alignment horizontal="left" vertical="center"/>
    </xf>
    <xf numFmtId="0" fontId="3" fillId="0" borderId="128" xfId="1" applyNumberFormat="1" applyFont="1" applyFill="1" applyBorder="1" applyAlignment="1" applyProtection="1">
      <alignment horizontal="left" vertical="center"/>
    </xf>
    <xf numFmtId="0" fontId="3" fillId="0" borderId="133" xfId="1" applyNumberFormat="1" applyFont="1" applyFill="1" applyBorder="1" applyAlignment="1" applyProtection="1">
      <alignment horizontal="left" vertical="center"/>
    </xf>
    <xf numFmtId="0" fontId="3" fillId="0" borderId="139" xfId="1" applyNumberFormat="1" applyFont="1" applyFill="1" applyBorder="1" applyAlignment="1" applyProtection="1">
      <alignment horizontal="left" vertical="center"/>
    </xf>
    <xf numFmtId="0" fontId="3" fillId="0" borderId="128" xfId="1" applyNumberFormat="1" applyFont="1" applyBorder="1" applyAlignment="1" applyProtection="1">
      <alignment horizontal="left" vertical="center"/>
    </xf>
    <xf numFmtId="0" fontId="3" fillId="0" borderId="193" xfId="1" applyNumberFormat="1" applyFont="1" applyBorder="1" applyAlignment="1" applyProtection="1">
      <alignment horizontal="left" vertical="center"/>
    </xf>
    <xf numFmtId="0" fontId="100" fillId="0" borderId="169" xfId="1" applyNumberFormat="1" applyFont="1" applyBorder="1" applyAlignment="1" applyProtection="1">
      <alignment horizontal="left" vertical="center"/>
    </xf>
    <xf numFmtId="0" fontId="100" fillId="0" borderId="133" xfId="1" applyNumberFormat="1" applyFont="1" applyBorder="1" applyAlignment="1" applyProtection="1">
      <alignment horizontal="left" vertical="center"/>
    </xf>
    <xf numFmtId="0" fontId="100" fillId="0" borderId="139" xfId="1" applyNumberFormat="1" applyFont="1" applyBorder="1" applyAlignment="1" applyProtection="1">
      <alignment horizontal="left" vertical="center"/>
    </xf>
    <xf numFmtId="0" fontId="100" fillId="0" borderId="172" xfId="1" applyNumberFormat="1" applyFont="1" applyBorder="1" applyAlignment="1" applyProtection="1">
      <alignment horizontal="left" vertical="center"/>
    </xf>
    <xf numFmtId="0" fontId="100" fillId="0" borderId="134" xfId="1" applyNumberFormat="1" applyFont="1" applyBorder="1" applyAlignment="1" applyProtection="1">
      <alignment horizontal="left" vertical="center"/>
    </xf>
    <xf numFmtId="0" fontId="100" fillId="0" borderId="140" xfId="1" applyNumberFormat="1" applyFont="1" applyBorder="1" applyAlignment="1" applyProtection="1">
      <alignment horizontal="left" vertical="center"/>
    </xf>
    <xf numFmtId="0" fontId="3" fillId="0" borderId="201" xfId="1" applyNumberFormat="1" applyFont="1" applyBorder="1" applyAlignment="1" applyProtection="1">
      <alignment horizontal="left" vertical="center"/>
    </xf>
    <xf numFmtId="0" fontId="3" fillId="0" borderId="156" xfId="1" applyNumberFormat="1" applyFont="1" applyBorder="1" applyAlignment="1" applyProtection="1">
      <alignment horizontal="left" vertical="center"/>
    </xf>
    <xf numFmtId="0" fontId="3" fillId="0" borderId="142" xfId="1" applyNumberFormat="1" applyFont="1" applyBorder="1" applyAlignment="1" applyProtection="1">
      <alignment horizontal="left" vertical="center"/>
    </xf>
    <xf numFmtId="0" fontId="3" fillId="0" borderId="128" xfId="1" applyNumberFormat="1" applyFont="1" applyBorder="1" applyAlignment="1" applyProtection="1">
      <alignment horizontal="left" vertical="center" shrinkToFit="1"/>
    </xf>
    <xf numFmtId="0" fontId="62" fillId="0" borderId="193" xfId="1" applyNumberFormat="1" applyFont="1" applyBorder="1" applyAlignment="1" applyProtection="1">
      <alignment horizontal="left" vertical="center"/>
    </xf>
    <xf numFmtId="0" fontId="62" fillId="0" borderId="134" xfId="1" applyNumberFormat="1" applyFont="1" applyBorder="1" applyAlignment="1" applyProtection="1">
      <alignment horizontal="left" vertical="center"/>
    </xf>
    <xf numFmtId="0" fontId="62" fillId="0" borderId="140" xfId="1" applyNumberFormat="1" applyFont="1" applyBorder="1" applyAlignment="1" applyProtection="1">
      <alignment horizontal="left" vertical="center"/>
    </xf>
    <xf numFmtId="0" fontId="20" fillId="0" borderId="7" xfId="1" applyNumberFormat="1" applyFont="1" applyBorder="1" applyAlignment="1" applyProtection="1">
      <alignment horizontal="center" vertical="center"/>
    </xf>
    <xf numFmtId="0" fontId="20" fillId="0" borderId="4" xfId="1" applyNumberFormat="1" applyFont="1" applyBorder="1" applyAlignment="1" applyProtection="1">
      <alignment horizontal="center" vertical="center"/>
    </xf>
    <xf numFmtId="0" fontId="20" fillId="0" borderId="59" xfId="1" applyNumberFormat="1" applyFont="1" applyBorder="1" applyAlignment="1" applyProtection="1">
      <alignment horizontal="center" vertical="center"/>
    </xf>
    <xf numFmtId="38" fontId="12" fillId="0" borderId="126" xfId="3" applyFont="1" applyFill="1" applyBorder="1" applyAlignment="1" applyProtection="1">
      <alignment horizontal="right" vertical="center"/>
    </xf>
    <xf numFmtId="38" fontId="12" fillId="0" borderId="161" xfId="3" applyFont="1" applyFill="1" applyBorder="1" applyAlignment="1" applyProtection="1">
      <alignment horizontal="right" vertical="center"/>
    </xf>
    <xf numFmtId="38" fontId="12" fillId="0" borderId="165" xfId="3" applyFont="1" applyFill="1" applyBorder="1" applyAlignment="1" applyProtection="1">
      <alignment horizontal="right" vertical="center"/>
    </xf>
    <xf numFmtId="38" fontId="12" fillId="4" borderId="96" xfId="3" applyFont="1" applyFill="1" applyBorder="1" applyAlignment="1" applyProtection="1">
      <alignment horizontal="right" vertical="center"/>
      <protection locked="0"/>
    </xf>
    <xf numFmtId="38" fontId="12" fillId="4" borderId="19" xfId="3" applyFont="1" applyFill="1" applyBorder="1" applyAlignment="1" applyProtection="1">
      <alignment horizontal="right" vertical="center"/>
      <protection locked="0"/>
    </xf>
    <xf numFmtId="38" fontId="12" fillId="4" borderId="13" xfId="3" applyFont="1" applyFill="1" applyBorder="1" applyAlignment="1" applyProtection="1">
      <alignment horizontal="right" vertical="center"/>
      <protection locked="0"/>
    </xf>
    <xf numFmtId="0" fontId="62" fillId="0" borderId="128" xfId="1" applyNumberFormat="1" applyFont="1" applyBorder="1" applyAlignment="1" applyProtection="1">
      <alignment horizontal="left" vertical="center"/>
    </xf>
    <xf numFmtId="0" fontId="62" fillId="0" borderId="133" xfId="1" applyNumberFormat="1" applyFont="1" applyBorder="1" applyAlignment="1" applyProtection="1">
      <alignment horizontal="left" vertical="center"/>
    </xf>
    <xf numFmtId="0" fontId="62" fillId="0" borderId="139" xfId="1" applyNumberFormat="1" applyFont="1" applyBorder="1" applyAlignment="1" applyProtection="1">
      <alignment horizontal="left" vertical="center"/>
    </xf>
    <xf numFmtId="0" fontId="3" fillId="0" borderId="135" xfId="1" applyNumberFormat="1" applyFont="1" applyBorder="1" applyAlignment="1" applyProtection="1">
      <alignment horizontal="left" vertical="center"/>
    </xf>
    <xf numFmtId="38" fontId="12" fillId="3" borderId="128" xfId="3" applyFont="1" applyFill="1" applyBorder="1" applyAlignment="1" applyProtection="1">
      <alignment horizontal="right" vertical="center"/>
    </xf>
    <xf numFmtId="38" fontId="12" fillId="3" borderId="133" xfId="3" applyFont="1" applyFill="1" applyBorder="1" applyAlignment="1" applyProtection="1">
      <alignment horizontal="right" vertical="center"/>
    </xf>
    <xf numFmtId="38" fontId="12" fillId="3" borderId="182" xfId="3" applyFont="1" applyFill="1" applyBorder="1" applyAlignment="1" applyProtection="1">
      <alignment horizontal="right" vertical="center"/>
    </xf>
    <xf numFmtId="38" fontId="12" fillId="4" borderId="84" xfId="3" applyFont="1" applyFill="1" applyBorder="1" applyAlignment="1" applyProtection="1">
      <alignment horizontal="right" vertical="center"/>
      <protection locked="0"/>
    </xf>
    <xf numFmtId="38" fontId="109" fillId="0" borderId="130" xfId="3" applyFont="1" applyFill="1" applyBorder="1" applyAlignment="1" applyProtection="1">
      <alignment horizontal="right" vertical="center"/>
    </xf>
    <xf numFmtId="38" fontId="109" fillId="0" borderId="132" xfId="3" applyFont="1" applyFill="1" applyBorder="1" applyAlignment="1" applyProtection="1">
      <alignment horizontal="right" vertical="center"/>
    </xf>
    <xf numFmtId="38" fontId="109" fillId="0" borderId="195" xfId="3" applyFont="1" applyFill="1" applyBorder="1" applyAlignment="1" applyProtection="1">
      <alignment horizontal="right" vertical="center"/>
    </xf>
    <xf numFmtId="38" fontId="12" fillId="4" borderId="135" xfId="3" applyFont="1" applyFill="1" applyBorder="1" applyAlignment="1" applyProtection="1">
      <alignment horizontal="right" vertical="center"/>
      <protection locked="0"/>
    </xf>
    <xf numFmtId="38" fontId="12" fillId="4" borderId="156" xfId="3" applyFont="1" applyFill="1" applyBorder="1" applyAlignment="1" applyProtection="1">
      <alignment horizontal="right" vertical="center"/>
      <protection locked="0"/>
    </xf>
    <xf numFmtId="38" fontId="12" fillId="4" borderId="213" xfId="3" applyFont="1" applyFill="1" applyBorder="1" applyAlignment="1" applyProtection="1">
      <alignment horizontal="right" vertical="center"/>
      <protection locked="0"/>
    </xf>
    <xf numFmtId="38" fontId="12" fillId="0" borderId="136" xfId="3" applyFont="1" applyFill="1" applyBorder="1" applyAlignment="1" applyProtection="1">
      <alignment horizontal="right" vertical="center"/>
    </xf>
    <xf numFmtId="38" fontId="12" fillId="0" borderId="17" xfId="3" applyFont="1" applyFill="1" applyBorder="1" applyAlignment="1" applyProtection="1">
      <alignment horizontal="right" vertical="center"/>
    </xf>
    <xf numFmtId="38" fontId="12" fillId="0" borderId="191" xfId="3" applyFont="1" applyFill="1" applyBorder="1" applyAlignment="1" applyProtection="1">
      <alignment horizontal="right" vertical="center"/>
    </xf>
    <xf numFmtId="38" fontId="12" fillId="4" borderId="197" xfId="3" applyFont="1" applyFill="1" applyBorder="1" applyAlignment="1" applyProtection="1">
      <alignment horizontal="right" vertical="center"/>
      <protection locked="0"/>
    </xf>
    <xf numFmtId="38" fontId="12" fillId="4" borderId="120" xfId="3" applyFont="1" applyFill="1" applyBorder="1" applyAlignment="1" applyProtection="1">
      <alignment horizontal="right" vertical="center"/>
      <protection locked="0"/>
    </xf>
    <xf numFmtId="38" fontId="12" fillId="4" borderId="214" xfId="3" applyFont="1" applyFill="1" applyBorder="1" applyAlignment="1" applyProtection="1">
      <alignment horizontal="right" vertical="center"/>
      <protection locked="0"/>
    </xf>
    <xf numFmtId="38" fontId="12" fillId="0" borderId="96"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84" xfId="3" applyFont="1" applyFill="1" applyBorder="1" applyAlignment="1" applyProtection="1">
      <alignment horizontal="right" vertical="center"/>
    </xf>
    <xf numFmtId="0" fontId="101" fillId="10" borderId="196" xfId="1" applyNumberFormat="1" applyFont="1" applyFill="1" applyBorder="1" applyAlignment="1" applyProtection="1">
      <alignment horizontal="center" vertical="center" wrapText="1"/>
    </xf>
    <xf numFmtId="0" fontId="101" fillId="10" borderId="117" xfId="1" applyNumberFormat="1" applyFont="1" applyFill="1" applyBorder="1" applyAlignment="1" applyProtection="1">
      <alignment horizontal="center" vertical="center" wrapText="1"/>
    </xf>
    <xf numFmtId="0" fontId="101" fillId="10" borderId="209" xfId="1" applyNumberFormat="1" applyFont="1" applyFill="1" applyBorder="1" applyAlignment="1" applyProtection="1">
      <alignment horizontal="center" vertical="center" wrapText="1"/>
    </xf>
    <xf numFmtId="38" fontId="12" fillId="0" borderId="128" xfId="3" applyFont="1" applyFill="1" applyBorder="1" applyAlignment="1" applyProtection="1">
      <alignment horizontal="right" vertical="center"/>
    </xf>
    <xf numFmtId="38" fontId="12" fillId="0" borderId="133" xfId="3" applyFont="1" applyFill="1" applyBorder="1" applyAlignment="1" applyProtection="1">
      <alignment horizontal="right" vertical="center"/>
    </xf>
    <xf numFmtId="38" fontId="12" fillId="0" borderId="182" xfId="3" applyFont="1" applyFill="1" applyBorder="1" applyAlignment="1" applyProtection="1">
      <alignment horizontal="right" vertical="center"/>
    </xf>
    <xf numFmtId="38" fontId="109" fillId="4" borderId="128" xfId="3" applyFont="1" applyFill="1" applyBorder="1" applyAlignment="1" applyProtection="1">
      <alignment horizontal="right" vertical="center"/>
      <protection locked="0"/>
    </xf>
    <xf numFmtId="38" fontId="109" fillId="4" borderId="133" xfId="3" applyFont="1" applyFill="1" applyBorder="1" applyAlignment="1" applyProtection="1">
      <alignment horizontal="right" vertical="center"/>
      <protection locked="0"/>
    </xf>
    <xf numFmtId="38" fontId="109" fillId="4" borderId="182" xfId="3" applyFont="1" applyFill="1" applyBorder="1" applyAlignment="1" applyProtection="1">
      <alignment horizontal="right" vertical="center"/>
      <protection locked="0"/>
    </xf>
    <xf numFmtId="38" fontId="109" fillId="4" borderId="193" xfId="3" applyFont="1" applyFill="1" applyBorder="1" applyAlignment="1" applyProtection="1">
      <alignment horizontal="right" vertical="center"/>
      <protection locked="0"/>
    </xf>
    <xf numFmtId="38" fontId="109" fillId="4" borderId="134" xfId="3" applyFont="1" applyFill="1" applyBorder="1" applyAlignment="1" applyProtection="1">
      <alignment horizontal="right" vertical="center"/>
      <protection locked="0"/>
    </xf>
    <xf numFmtId="38" fontId="109" fillId="4" borderId="194" xfId="3" applyFont="1" applyFill="1" applyBorder="1" applyAlignment="1" applyProtection="1">
      <alignment horizontal="right" vertical="center"/>
      <protection locked="0"/>
    </xf>
    <xf numFmtId="0" fontId="29" fillId="10" borderId="71" xfId="1" applyNumberFormat="1" applyFont="1" applyFill="1" applyBorder="1" applyAlignment="1" applyProtection="1">
      <alignment horizontal="center" vertical="center"/>
    </xf>
    <xf numFmtId="0" fontId="29" fillId="10" borderId="27" xfId="1" applyNumberFormat="1" applyFont="1" applyFill="1" applyBorder="1" applyAlignment="1" applyProtection="1">
      <alignment horizontal="center" vertical="center"/>
    </xf>
    <xf numFmtId="0" fontId="20" fillId="0" borderId="24" xfId="1" applyNumberFormat="1" applyFont="1" applyBorder="1" applyAlignment="1" applyProtection="1">
      <alignment horizontal="center" vertical="center"/>
    </xf>
    <xf numFmtId="0" fontId="20" fillId="0" borderId="107" xfId="1" applyNumberFormat="1" applyFont="1" applyBorder="1" applyAlignment="1" applyProtection="1">
      <alignment horizontal="center" vertical="center"/>
    </xf>
    <xf numFmtId="0" fontId="10" fillId="10" borderId="14" xfId="11" applyFont="1" applyFill="1" applyBorder="1" applyAlignment="1" applyProtection="1">
      <alignment horizontal="center" vertical="center"/>
    </xf>
    <xf numFmtId="0" fontId="10" fillId="10" borderId="54" xfId="11" applyFont="1" applyFill="1" applyBorder="1" applyAlignment="1" applyProtection="1">
      <alignment horizontal="center" vertical="center"/>
    </xf>
    <xf numFmtId="0" fontId="10" fillId="10" borderId="14" xfId="12" applyFont="1" applyFill="1" applyBorder="1" applyAlignment="1" applyProtection="1">
      <alignment horizontal="center" vertical="center"/>
    </xf>
    <xf numFmtId="0" fontId="10" fillId="10" borderId="54" xfId="12" applyFont="1" applyFill="1" applyBorder="1" applyAlignment="1" applyProtection="1">
      <alignment horizontal="center" vertical="center"/>
    </xf>
    <xf numFmtId="0" fontId="22" fillId="10" borderId="125" xfId="12" applyFont="1" applyFill="1" applyBorder="1" applyAlignment="1" applyProtection="1">
      <alignment horizontal="center" vertical="center" textRotation="255"/>
    </xf>
    <xf numFmtId="0" fontId="22" fillId="10" borderId="47" xfId="12" applyFont="1" applyFill="1" applyBorder="1" applyAlignment="1" applyProtection="1">
      <alignment horizontal="center" vertical="center" textRotation="255"/>
    </xf>
    <xf numFmtId="0" fontId="22" fillId="10" borderId="196" xfId="1" applyNumberFormat="1" applyFont="1" applyFill="1" applyBorder="1" applyAlignment="1" applyProtection="1">
      <alignment horizontal="center" vertical="center"/>
    </xf>
    <xf numFmtId="0" fontId="22" fillId="10" borderId="117" xfId="1" applyNumberFormat="1" applyFont="1" applyFill="1" applyBorder="1" applyAlignment="1" applyProtection="1">
      <alignment horizontal="center" vertical="center"/>
    </xf>
    <xf numFmtId="0" fontId="22" fillId="10" borderId="122" xfId="1" applyNumberFormat="1" applyFont="1" applyFill="1" applyBorder="1" applyAlignment="1" applyProtection="1">
      <alignment horizontal="center" vertical="center"/>
    </xf>
    <xf numFmtId="0" fontId="10" fillId="0" borderId="126" xfId="11" applyFont="1" applyFill="1" applyBorder="1" applyAlignment="1" applyProtection="1">
      <alignment horizontal="left" vertical="center"/>
    </xf>
    <xf numFmtId="0" fontId="10" fillId="0" borderId="161" xfId="11" applyFont="1" applyFill="1" applyBorder="1" applyAlignment="1" applyProtection="1">
      <alignment horizontal="left" vertical="center"/>
    </xf>
    <xf numFmtId="0" fontId="10" fillId="0" borderId="138" xfId="11" applyFont="1" applyFill="1" applyBorder="1" applyAlignment="1" applyProtection="1">
      <alignment horizontal="left" vertical="center"/>
    </xf>
    <xf numFmtId="0" fontId="10" fillId="0" borderId="128" xfId="11" applyFont="1" applyFill="1" applyBorder="1" applyAlignment="1" applyProtection="1">
      <alignment horizontal="left" vertical="center"/>
    </xf>
    <xf numFmtId="0" fontId="10" fillId="0" borderId="133" xfId="11" applyFont="1" applyFill="1" applyBorder="1" applyAlignment="1" applyProtection="1">
      <alignment horizontal="left" vertical="center"/>
    </xf>
    <xf numFmtId="0" fontId="10" fillId="0" borderId="139" xfId="11" applyFont="1" applyFill="1" applyBorder="1" applyAlignment="1" applyProtection="1">
      <alignment horizontal="left" vertical="center"/>
    </xf>
    <xf numFmtId="0" fontId="22" fillId="10" borderId="121" xfId="1" applyNumberFormat="1" applyFont="1" applyFill="1" applyBorder="1" applyAlignment="1" applyProtection="1">
      <alignment horizontal="center" vertical="center"/>
    </xf>
    <xf numFmtId="0" fontId="10" fillId="0" borderId="135" xfId="11" applyFont="1" applyFill="1" applyBorder="1" applyAlignment="1" applyProtection="1">
      <alignment horizontal="left" vertical="center"/>
    </xf>
    <xf numFmtId="0" fontId="10" fillId="0" borderId="156" xfId="11" applyFont="1" applyFill="1" applyBorder="1" applyAlignment="1" applyProtection="1">
      <alignment horizontal="left" vertical="center"/>
    </xf>
    <xf numFmtId="0" fontId="10" fillId="0" borderId="142" xfId="11" applyFont="1" applyFill="1" applyBorder="1" applyAlignment="1" applyProtection="1">
      <alignment horizontal="left" vertical="center"/>
    </xf>
    <xf numFmtId="0" fontId="22" fillId="10" borderId="137" xfId="11" applyFont="1" applyFill="1" applyBorder="1" applyAlignment="1" applyProtection="1">
      <alignment horizontal="center" vertical="center" textRotation="255"/>
    </xf>
    <xf numFmtId="0" fontId="22" fillId="10" borderId="11" xfId="11" applyFont="1" applyFill="1" applyBorder="1" applyAlignment="1" applyProtection="1">
      <alignment horizontal="center" vertical="center" textRotation="255"/>
    </xf>
    <xf numFmtId="0" fontId="22" fillId="10" borderId="15" xfId="11" applyFont="1" applyFill="1" applyBorder="1" applyAlignment="1" applyProtection="1">
      <alignment horizontal="center" vertical="center" textRotation="255"/>
    </xf>
    <xf numFmtId="0" fontId="22" fillId="10" borderId="30" xfId="11" applyFont="1" applyFill="1" applyBorder="1" applyAlignment="1" applyProtection="1">
      <alignment horizontal="center" vertical="center" textRotation="255"/>
    </xf>
    <xf numFmtId="0" fontId="22" fillId="10" borderId="22" xfId="11" applyFont="1" applyFill="1" applyBorder="1" applyAlignment="1" applyProtection="1">
      <alignment horizontal="center" vertical="center" textRotation="255"/>
    </xf>
    <xf numFmtId="0" fontId="22" fillId="10" borderId="124" xfId="11" applyFont="1" applyFill="1" applyBorder="1" applyAlignment="1" applyProtection="1">
      <alignment horizontal="center" vertical="center" textRotation="255"/>
    </xf>
    <xf numFmtId="0" fontId="22" fillId="10" borderId="75" xfId="11" applyFont="1" applyFill="1" applyBorder="1" applyAlignment="1" applyProtection="1">
      <alignment horizontal="center" vertical="center" textRotation="255"/>
    </xf>
    <xf numFmtId="0" fontId="22" fillId="10" borderId="67" xfId="11" applyFont="1" applyFill="1" applyBorder="1" applyAlignment="1" applyProtection="1">
      <alignment horizontal="center" vertical="center" textRotation="255"/>
    </xf>
    <xf numFmtId="0" fontId="22" fillId="10" borderId="79" xfId="11" applyFont="1" applyFill="1" applyBorder="1" applyAlignment="1" applyProtection="1">
      <alignment horizontal="center" vertical="center" textRotation="255"/>
    </xf>
    <xf numFmtId="0" fontId="22" fillId="10" borderId="61" xfId="11" applyFont="1" applyFill="1" applyBorder="1" applyAlignment="1" applyProtection="1">
      <alignment horizontal="center" vertical="center" textRotation="255"/>
    </xf>
    <xf numFmtId="0" fontId="21" fillId="10" borderId="197" xfId="11" applyFont="1" applyFill="1" applyBorder="1" applyAlignment="1" applyProtection="1">
      <alignment horizontal="left" vertical="center"/>
    </xf>
    <xf numFmtId="0" fontId="21" fillId="10" borderId="120" xfId="11" applyFont="1" applyFill="1" applyBorder="1" applyAlignment="1" applyProtection="1">
      <alignment horizontal="left" vertical="center"/>
    </xf>
    <xf numFmtId="0" fontId="21" fillId="10" borderId="198" xfId="11" applyFont="1" applyFill="1" applyBorder="1" applyAlignment="1" applyProtection="1">
      <alignment horizontal="left" vertical="center"/>
    </xf>
    <xf numFmtId="0" fontId="10" fillId="0" borderId="130" xfId="11" applyFont="1" applyFill="1" applyBorder="1" applyAlignment="1" applyProtection="1">
      <alignment horizontal="left" vertical="center"/>
    </xf>
    <xf numFmtId="0" fontId="10" fillId="0" borderId="132" xfId="11" applyFont="1" applyFill="1" applyBorder="1" applyAlignment="1" applyProtection="1">
      <alignment horizontal="left" vertical="center"/>
    </xf>
    <xf numFmtId="0" fontId="10" fillId="0" borderId="141" xfId="11" applyFont="1" applyFill="1" applyBorder="1" applyAlignment="1" applyProtection="1">
      <alignment horizontal="left" vertical="center"/>
    </xf>
    <xf numFmtId="0" fontId="10" fillId="0" borderId="193" xfId="11" applyFont="1" applyFill="1" applyBorder="1" applyAlignment="1" applyProtection="1">
      <alignment horizontal="left" vertical="center"/>
    </xf>
    <xf numFmtId="0" fontId="10" fillId="0" borderId="134" xfId="11" applyFont="1" applyFill="1" applyBorder="1" applyAlignment="1" applyProtection="1">
      <alignment horizontal="left" vertical="center"/>
    </xf>
    <xf numFmtId="0" fontId="10" fillId="0" borderId="140" xfId="11" applyFont="1" applyFill="1" applyBorder="1" applyAlignment="1" applyProtection="1">
      <alignment horizontal="left" vertical="center"/>
    </xf>
    <xf numFmtId="0" fontId="22" fillId="10" borderId="123" xfId="12" applyFont="1" applyFill="1" applyBorder="1" applyAlignment="1" applyProtection="1">
      <alignment horizontal="center" vertical="center" textRotation="255"/>
    </xf>
    <xf numFmtId="0" fontId="22" fillId="10" borderId="22" xfId="12" applyFont="1" applyFill="1" applyBorder="1" applyAlignment="1" applyProtection="1">
      <alignment horizontal="center" vertical="center" textRotation="255"/>
    </xf>
    <xf numFmtId="0" fontId="22" fillId="10" borderId="11" xfId="12" applyFont="1" applyFill="1" applyBorder="1" applyAlignment="1" applyProtection="1">
      <alignment horizontal="center" vertical="center" textRotation="255"/>
    </xf>
    <xf numFmtId="0" fontId="22" fillId="10" borderId="15" xfId="12" applyFont="1" applyFill="1" applyBorder="1" applyAlignment="1" applyProtection="1">
      <alignment horizontal="center" vertical="center" textRotation="255"/>
    </xf>
    <xf numFmtId="0" fontId="10" fillId="0" borderId="126" xfId="12" applyFont="1" applyFill="1" applyBorder="1" applyAlignment="1" applyProtection="1">
      <alignment horizontal="left" vertical="center"/>
    </xf>
    <xf numFmtId="0" fontId="10" fillId="0" borderId="161" xfId="12" applyFont="1" applyFill="1" applyBorder="1" applyAlignment="1" applyProtection="1">
      <alignment horizontal="left" vertical="center"/>
    </xf>
    <xf numFmtId="0" fontId="10" fillId="0" borderId="138" xfId="12" applyFont="1" applyFill="1" applyBorder="1" applyAlignment="1" applyProtection="1">
      <alignment horizontal="left" vertical="center"/>
    </xf>
    <xf numFmtId="0" fontId="10" fillId="0" borderId="128" xfId="12" applyFont="1" applyFill="1" applyBorder="1" applyAlignment="1" applyProtection="1">
      <alignment horizontal="left" vertical="center"/>
    </xf>
    <xf numFmtId="0" fontId="10" fillId="0" borderId="133" xfId="12" applyFont="1" applyFill="1" applyBorder="1" applyAlignment="1" applyProtection="1">
      <alignment horizontal="left" vertical="center"/>
    </xf>
    <xf numFmtId="0" fontId="10" fillId="0" borderId="139" xfId="12" applyFont="1" applyFill="1" applyBorder="1" applyAlignment="1" applyProtection="1">
      <alignment horizontal="left" vertical="center"/>
    </xf>
    <xf numFmtId="0" fontId="10" fillId="0" borderId="135" xfId="12" applyFont="1" applyFill="1" applyBorder="1" applyAlignment="1" applyProtection="1">
      <alignment horizontal="left" vertical="center"/>
    </xf>
    <xf numFmtId="0" fontId="10" fillId="0" borderId="156" xfId="12" applyFont="1" applyFill="1" applyBorder="1" applyAlignment="1" applyProtection="1">
      <alignment horizontal="left" vertical="center"/>
    </xf>
    <xf numFmtId="0" fontId="10" fillId="0" borderId="142" xfId="12" applyFont="1" applyFill="1" applyBorder="1" applyAlignment="1" applyProtection="1">
      <alignment horizontal="left" vertical="center"/>
    </xf>
    <xf numFmtId="0" fontId="21" fillId="10" borderId="136" xfId="12" applyFont="1" applyFill="1" applyBorder="1" applyAlignment="1" applyProtection="1">
      <alignment horizontal="left" vertical="center"/>
    </xf>
    <xf numFmtId="0" fontId="21" fillId="10" borderId="17" xfId="12" applyFont="1" applyFill="1" applyBorder="1" applyAlignment="1" applyProtection="1">
      <alignment horizontal="left" vertical="center"/>
    </xf>
    <xf numFmtId="0" fontId="21" fillId="10" borderId="83" xfId="12" applyFont="1" applyFill="1" applyBorder="1" applyAlignment="1" applyProtection="1">
      <alignment horizontal="left" vertical="center"/>
    </xf>
    <xf numFmtId="0" fontId="21" fillId="10" borderId="197" xfId="12" applyFont="1" applyFill="1" applyBorder="1" applyAlignment="1" applyProtection="1">
      <alignment horizontal="left" vertical="center"/>
    </xf>
    <xf numFmtId="0" fontId="21" fillId="10" borderId="120" xfId="12" applyFont="1" applyFill="1" applyBorder="1" applyAlignment="1" applyProtection="1">
      <alignment horizontal="left" vertical="center"/>
    </xf>
    <xf numFmtId="0" fontId="21" fillId="10" borderId="198" xfId="12" applyFont="1" applyFill="1" applyBorder="1" applyAlignment="1" applyProtection="1">
      <alignment horizontal="left" vertical="center"/>
    </xf>
    <xf numFmtId="0" fontId="10" fillId="0" borderId="130" xfId="12" applyFont="1" applyFill="1" applyBorder="1" applyAlignment="1" applyProtection="1">
      <alignment horizontal="left" vertical="center"/>
    </xf>
    <xf numFmtId="0" fontId="10" fillId="0" borderId="132" xfId="12" applyFont="1" applyFill="1" applyBorder="1" applyAlignment="1" applyProtection="1">
      <alignment horizontal="left" vertical="center"/>
    </xf>
    <xf numFmtId="0" fontId="10" fillId="0" borderId="141" xfId="12" applyFont="1" applyFill="1" applyBorder="1" applyAlignment="1" applyProtection="1">
      <alignment horizontal="left" vertical="center"/>
    </xf>
    <xf numFmtId="0" fontId="103" fillId="10" borderId="18" xfId="0" applyFont="1" applyFill="1" applyBorder="1" applyAlignment="1" applyProtection="1">
      <alignment horizontal="center" vertical="center" wrapText="1"/>
    </xf>
    <xf numFmtId="0" fontId="103" fillId="10" borderId="19" xfId="0" applyFont="1" applyFill="1" applyBorder="1" applyAlignment="1" applyProtection="1">
      <alignment horizontal="center" vertical="center" wrapText="1"/>
    </xf>
    <xf numFmtId="0" fontId="103" fillId="10" borderId="13" xfId="0" applyFont="1" applyFill="1" applyBorder="1" applyAlignment="1" applyProtection="1">
      <alignment horizontal="center" vertical="center" wrapText="1"/>
    </xf>
    <xf numFmtId="0" fontId="29" fillId="0" borderId="71" xfId="1" applyNumberFormat="1" applyFont="1" applyFill="1" applyBorder="1" applyAlignment="1" applyProtection="1">
      <alignment horizontal="left" vertical="center"/>
    </xf>
    <xf numFmtId="0" fontId="29" fillId="0" borderId="24" xfId="1" applyNumberFormat="1" applyFont="1" applyFill="1" applyBorder="1" applyAlignment="1" applyProtection="1">
      <alignment horizontal="left" vertical="center" shrinkToFit="1"/>
    </xf>
    <xf numFmtId="0" fontId="29" fillId="0" borderId="4" xfId="1" applyNumberFormat="1" applyFont="1" applyFill="1" applyBorder="1" applyAlignment="1" applyProtection="1">
      <alignment horizontal="left" vertical="center" shrinkToFit="1"/>
    </xf>
    <xf numFmtId="38" fontId="12" fillId="9" borderId="135" xfId="3" applyFont="1" applyFill="1" applyBorder="1" applyAlignment="1" applyProtection="1">
      <alignment horizontal="right" vertical="center"/>
      <protection locked="0"/>
    </xf>
    <xf numFmtId="38" fontId="12" fillId="9" borderId="156" xfId="3" applyFont="1" applyFill="1" applyBorder="1" applyAlignment="1" applyProtection="1">
      <alignment horizontal="right" vertical="center"/>
      <protection locked="0"/>
    </xf>
    <xf numFmtId="38" fontId="12" fillId="9" borderId="213" xfId="3" applyFont="1" applyFill="1" applyBorder="1" applyAlignment="1" applyProtection="1">
      <alignment horizontal="right" vertical="center"/>
      <protection locked="0"/>
    </xf>
    <xf numFmtId="0" fontId="10" fillId="0" borderId="136" xfId="12" applyFont="1" applyFill="1" applyBorder="1" applyAlignment="1" applyProtection="1">
      <alignment horizontal="left" vertical="center"/>
    </xf>
    <xf numFmtId="0" fontId="10" fillId="0" borderId="17" xfId="12" applyFont="1" applyFill="1" applyBorder="1" applyAlignment="1" applyProtection="1">
      <alignment horizontal="left" vertical="center"/>
    </xf>
    <xf numFmtId="0" fontId="10" fillId="0" borderId="83" xfId="12" applyFont="1" applyFill="1" applyBorder="1" applyAlignment="1" applyProtection="1">
      <alignment horizontal="left" vertical="center"/>
    </xf>
    <xf numFmtId="0" fontId="10" fillId="0" borderId="193" xfId="12" applyFont="1" applyFill="1" applyBorder="1" applyAlignment="1" applyProtection="1">
      <alignment horizontal="left" vertical="center"/>
    </xf>
    <xf numFmtId="0" fontId="10" fillId="0" borderId="134" xfId="12" applyFont="1" applyFill="1" applyBorder="1" applyAlignment="1" applyProtection="1">
      <alignment horizontal="left" vertical="center"/>
    </xf>
    <xf numFmtId="0" fontId="10" fillId="0" borderId="140" xfId="12" applyFont="1" applyFill="1" applyBorder="1" applyAlignment="1" applyProtection="1">
      <alignment horizontal="left" vertical="center"/>
    </xf>
    <xf numFmtId="38" fontId="12" fillId="0" borderId="197" xfId="3" applyFont="1" applyFill="1" applyBorder="1" applyAlignment="1" applyProtection="1">
      <alignment horizontal="right" vertical="center"/>
    </xf>
    <xf numFmtId="38" fontId="12" fillId="0" borderId="120" xfId="3" applyFont="1" applyFill="1" applyBorder="1" applyAlignment="1" applyProtection="1">
      <alignment horizontal="right" vertical="center"/>
    </xf>
    <xf numFmtId="38" fontId="12" fillId="0" borderId="214" xfId="3" applyFont="1" applyFill="1" applyBorder="1" applyAlignment="1" applyProtection="1">
      <alignment horizontal="right" vertical="center"/>
    </xf>
    <xf numFmtId="38" fontId="12" fillId="4" borderId="130" xfId="3" applyFont="1" applyFill="1" applyBorder="1" applyAlignment="1" applyProtection="1">
      <alignment horizontal="right" vertical="center"/>
      <protection locked="0"/>
    </xf>
    <xf numFmtId="38" fontId="12" fillId="4" borderId="132" xfId="3" applyFont="1" applyFill="1" applyBorder="1" applyAlignment="1" applyProtection="1">
      <alignment horizontal="right" vertical="center"/>
      <protection locked="0"/>
    </xf>
    <xf numFmtId="38" fontId="12" fillId="4" borderId="195" xfId="3" applyFont="1" applyFill="1" applyBorder="1" applyAlignment="1" applyProtection="1">
      <alignment horizontal="right" vertical="center"/>
      <protection locked="0"/>
    </xf>
    <xf numFmtId="0" fontId="22" fillId="10" borderId="196" xfId="1" applyNumberFormat="1" applyFont="1" applyFill="1" applyBorder="1" applyAlignment="1" applyProtection="1">
      <alignment horizontal="center" vertical="center" wrapText="1"/>
    </xf>
    <xf numFmtId="0" fontId="22" fillId="10" borderId="117" xfId="1" applyNumberFormat="1" applyFont="1" applyFill="1" applyBorder="1" applyAlignment="1" applyProtection="1">
      <alignment horizontal="center" vertical="center" wrapText="1"/>
    </xf>
    <xf numFmtId="0" fontId="22" fillId="10" borderId="209" xfId="1" applyNumberFormat="1" applyFont="1" applyFill="1" applyBorder="1" applyAlignment="1" applyProtection="1">
      <alignment horizontal="center" vertical="center" wrapText="1"/>
    </xf>
    <xf numFmtId="38" fontId="12" fillId="4" borderId="126" xfId="3" applyFont="1" applyFill="1" applyBorder="1" applyAlignment="1" applyProtection="1">
      <alignment horizontal="right" vertical="center"/>
      <protection locked="0"/>
    </xf>
    <xf numFmtId="38" fontId="12" fillId="4" borderId="161" xfId="3" applyFont="1" applyFill="1" applyBorder="1" applyAlignment="1" applyProtection="1">
      <alignment horizontal="right" vertical="center"/>
      <protection locked="0"/>
    </xf>
    <xf numFmtId="38" fontId="12" fillId="4" borderId="165" xfId="3" applyFont="1" applyFill="1" applyBorder="1" applyAlignment="1" applyProtection="1">
      <alignment horizontal="right" vertical="center"/>
      <protection locked="0"/>
    </xf>
    <xf numFmtId="38" fontId="21" fillId="10" borderId="18" xfId="3" applyFont="1" applyFill="1" applyBorder="1" applyAlignment="1" applyProtection="1">
      <alignment horizontal="left" vertical="center"/>
    </xf>
    <xf numFmtId="38" fontId="21" fillId="10" borderId="19" xfId="3" applyFont="1" applyFill="1" applyBorder="1" applyAlignment="1" applyProtection="1">
      <alignment horizontal="left" vertical="center"/>
    </xf>
    <xf numFmtId="38" fontId="21" fillId="10" borderId="13" xfId="3" applyFont="1" applyFill="1" applyBorder="1" applyAlignment="1" applyProtection="1">
      <alignment horizontal="left" vertical="center"/>
    </xf>
    <xf numFmtId="0" fontId="21" fillId="10" borderId="18" xfId="12" applyFont="1" applyFill="1" applyBorder="1" applyAlignment="1" applyProtection="1">
      <alignment horizontal="left" vertical="center"/>
    </xf>
    <xf numFmtId="0" fontId="21" fillId="10" borderId="19" xfId="12" applyFont="1" applyFill="1" applyBorder="1" applyAlignment="1" applyProtection="1">
      <alignment horizontal="left" vertical="center"/>
    </xf>
    <xf numFmtId="0" fontId="21" fillId="10" borderId="13" xfId="12" applyFont="1" applyFill="1" applyBorder="1" applyAlignment="1" applyProtection="1">
      <alignment horizontal="left" vertical="center"/>
    </xf>
    <xf numFmtId="38" fontId="12" fillId="0" borderId="193" xfId="3" applyFont="1" applyFill="1" applyBorder="1" applyAlignment="1" applyProtection="1">
      <alignment horizontal="right" vertical="center"/>
    </xf>
    <xf numFmtId="38" fontId="12" fillId="0" borderId="134" xfId="3" applyFont="1" applyFill="1" applyBorder="1" applyAlignment="1" applyProtection="1">
      <alignment horizontal="right" vertical="center"/>
    </xf>
    <xf numFmtId="38" fontId="12" fillId="0" borderId="194" xfId="3" applyFont="1" applyFill="1" applyBorder="1" applyAlignment="1" applyProtection="1">
      <alignment horizontal="right" vertical="center"/>
    </xf>
    <xf numFmtId="38" fontId="12" fillId="9" borderId="96" xfId="3" applyFont="1" applyFill="1" applyBorder="1" applyAlignment="1" applyProtection="1">
      <alignment horizontal="right" vertical="center"/>
      <protection locked="0"/>
    </xf>
    <xf numFmtId="38" fontId="12" fillId="9" borderId="19" xfId="3" applyFont="1" applyFill="1" applyBorder="1" applyAlignment="1" applyProtection="1">
      <alignment horizontal="right" vertical="center"/>
      <protection locked="0"/>
    </xf>
    <xf numFmtId="38" fontId="12" fillId="9" borderId="84" xfId="3" applyFont="1" applyFill="1" applyBorder="1" applyAlignment="1" applyProtection="1">
      <alignment horizontal="right" vertical="center"/>
      <protection locked="0"/>
    </xf>
    <xf numFmtId="38" fontId="12" fillId="4" borderId="136" xfId="3" applyFont="1" applyFill="1" applyBorder="1" applyAlignment="1" applyProtection="1">
      <alignment horizontal="right" vertical="center"/>
      <protection locked="0"/>
    </xf>
    <xf numFmtId="38" fontId="12" fillId="4" borderId="17" xfId="3" applyFont="1" applyFill="1" applyBorder="1" applyAlignment="1" applyProtection="1">
      <alignment horizontal="right" vertical="center"/>
      <protection locked="0"/>
    </xf>
    <xf numFmtId="38" fontId="12" fillId="4" borderId="191" xfId="3" applyFont="1" applyFill="1" applyBorder="1" applyAlignment="1" applyProtection="1">
      <alignment horizontal="right" vertical="center"/>
      <protection locked="0"/>
    </xf>
    <xf numFmtId="0" fontId="101" fillId="10" borderId="117" xfId="1" applyNumberFormat="1" applyFont="1" applyFill="1" applyBorder="1" applyAlignment="1" applyProtection="1">
      <alignment horizontal="center" vertical="center"/>
    </xf>
    <xf numFmtId="0" fontId="101" fillId="10" borderId="209" xfId="1" applyNumberFormat="1" applyFont="1" applyFill="1" applyBorder="1" applyAlignment="1" applyProtection="1">
      <alignment horizontal="center" vertical="center"/>
    </xf>
    <xf numFmtId="38" fontId="12" fillId="4" borderId="128" xfId="3" applyNumberFormat="1" applyFont="1" applyFill="1" applyBorder="1" applyAlignment="1" applyProtection="1">
      <alignment horizontal="right" vertical="center"/>
      <protection locked="0"/>
    </xf>
    <xf numFmtId="38" fontId="12" fillId="4" borderId="133" xfId="3" applyNumberFormat="1" applyFont="1" applyFill="1" applyBorder="1" applyAlignment="1" applyProtection="1">
      <alignment horizontal="right" vertical="center"/>
      <protection locked="0"/>
    </xf>
    <xf numFmtId="38" fontId="12" fillId="4" borderId="182" xfId="3" applyNumberFormat="1" applyFont="1" applyFill="1" applyBorder="1" applyAlignment="1" applyProtection="1">
      <alignment horizontal="right" vertical="center"/>
      <protection locked="0"/>
    </xf>
    <xf numFmtId="0" fontId="29" fillId="10" borderId="19" xfId="1" applyNumberFormat="1" applyFont="1" applyFill="1" applyBorder="1" applyAlignment="1" applyProtection="1">
      <alignment horizontal="left" vertical="center"/>
    </xf>
    <xf numFmtId="0" fontId="29" fillId="10" borderId="13" xfId="1" applyNumberFormat="1" applyFont="1" applyFill="1" applyBorder="1" applyAlignment="1" applyProtection="1">
      <alignment horizontal="left" vertical="center"/>
    </xf>
    <xf numFmtId="38" fontId="12" fillId="10" borderId="207" xfId="1" applyNumberFormat="1" applyFont="1" applyFill="1" applyBorder="1" applyAlignment="1" applyProtection="1">
      <alignment horizontal="right" vertical="center"/>
    </xf>
    <xf numFmtId="0" fontId="12" fillId="10" borderId="190" xfId="1" applyNumberFormat="1" applyFont="1" applyFill="1" applyBorder="1" applyAlignment="1" applyProtection="1">
      <alignment horizontal="right" vertical="center"/>
    </xf>
    <xf numFmtId="0" fontId="12" fillId="10" borderId="208" xfId="1" applyNumberFormat="1" applyFont="1" applyFill="1" applyBorder="1" applyAlignment="1" applyProtection="1">
      <alignment horizontal="right" vertical="center"/>
    </xf>
    <xf numFmtId="38" fontId="12" fillId="0" borderId="128" xfId="1" applyNumberFormat="1" applyFont="1" applyBorder="1" applyAlignment="1" applyProtection="1">
      <alignment horizontal="right" vertical="center"/>
    </xf>
    <xf numFmtId="0" fontId="12" fillId="0" borderId="133" xfId="1" applyNumberFormat="1" applyFont="1" applyBorder="1" applyAlignment="1" applyProtection="1">
      <alignment horizontal="right" vertical="center"/>
    </xf>
    <xf numFmtId="0" fontId="12" fillId="0" borderId="182" xfId="1" applyNumberFormat="1" applyFont="1" applyBorder="1" applyAlignment="1" applyProtection="1">
      <alignment horizontal="right" vertical="center"/>
    </xf>
    <xf numFmtId="38" fontId="12" fillId="10" borderId="130" xfId="1" applyNumberFormat="1" applyFont="1" applyFill="1" applyBorder="1" applyAlignment="1" applyProtection="1">
      <alignment horizontal="right" vertical="center"/>
    </xf>
    <xf numFmtId="38" fontId="12" fillId="10" borderId="132" xfId="1" applyNumberFormat="1" applyFont="1" applyFill="1" applyBorder="1" applyAlignment="1" applyProtection="1">
      <alignment horizontal="right" vertical="center"/>
    </xf>
    <xf numFmtId="38" fontId="12" fillId="10" borderId="195" xfId="1" applyNumberFormat="1" applyFont="1" applyFill="1" applyBorder="1" applyAlignment="1" applyProtection="1">
      <alignment horizontal="right" vertical="center"/>
    </xf>
    <xf numFmtId="38" fontId="12" fillId="4" borderId="193" xfId="3" applyNumberFormat="1" applyFont="1" applyFill="1" applyBorder="1" applyAlignment="1" applyProtection="1">
      <alignment horizontal="right" vertical="center"/>
      <protection locked="0"/>
    </xf>
    <xf numFmtId="38" fontId="12" fillId="4" borderId="134" xfId="3" applyNumberFormat="1" applyFont="1" applyFill="1" applyBorder="1" applyAlignment="1" applyProtection="1">
      <alignment horizontal="right" vertical="center"/>
      <protection locked="0"/>
    </xf>
    <xf numFmtId="38" fontId="12" fillId="4" borderId="194" xfId="3" applyNumberFormat="1" applyFont="1" applyFill="1" applyBorder="1" applyAlignment="1" applyProtection="1">
      <alignment horizontal="right" vertical="center"/>
      <protection locked="0"/>
    </xf>
    <xf numFmtId="38" fontId="12" fillId="0" borderId="133" xfId="1" applyNumberFormat="1" applyFont="1" applyBorder="1" applyAlignment="1" applyProtection="1">
      <alignment horizontal="right" vertical="center"/>
    </xf>
    <xf numFmtId="38" fontId="12" fillId="0" borderId="182" xfId="1" applyNumberFormat="1" applyFont="1" applyBorder="1" applyAlignment="1" applyProtection="1">
      <alignment horizontal="right" vertical="center"/>
    </xf>
    <xf numFmtId="38" fontId="12" fillId="9" borderId="128" xfId="1" applyNumberFormat="1" applyFont="1" applyFill="1" applyBorder="1" applyAlignment="1" applyProtection="1">
      <alignment horizontal="right" vertical="center"/>
      <protection locked="0"/>
    </xf>
    <xf numFmtId="38" fontId="12" fillId="9" borderId="133" xfId="1" applyNumberFormat="1" applyFont="1" applyFill="1" applyBorder="1" applyAlignment="1" applyProtection="1">
      <alignment horizontal="right" vertical="center"/>
      <protection locked="0"/>
    </xf>
    <xf numFmtId="38" fontId="12" fillId="9" borderId="182" xfId="1" applyNumberFormat="1" applyFont="1" applyFill="1" applyBorder="1" applyAlignment="1" applyProtection="1">
      <alignment horizontal="right" vertical="center"/>
      <protection locked="0"/>
    </xf>
    <xf numFmtId="0" fontId="104" fillId="11" borderId="224" xfId="1" applyFont="1" applyFill="1" applyBorder="1" applyAlignment="1" applyProtection="1">
      <alignment horizontal="left" vertical="center" shrinkToFit="1"/>
    </xf>
    <xf numFmtId="0" fontId="104" fillId="11" borderId="225" xfId="1" applyFont="1" applyFill="1" applyBorder="1" applyAlignment="1" applyProtection="1">
      <alignment horizontal="left" vertical="center" shrinkToFit="1"/>
    </xf>
    <xf numFmtId="0" fontId="104" fillId="11" borderId="226" xfId="1" applyFont="1" applyFill="1" applyBorder="1" applyAlignment="1" applyProtection="1">
      <alignment horizontal="left" vertical="center" shrinkToFit="1"/>
    </xf>
    <xf numFmtId="0" fontId="29" fillId="0" borderId="25" xfId="1" applyNumberFormat="1" applyFont="1" applyFill="1" applyBorder="1" applyAlignment="1" applyProtection="1">
      <alignment horizontal="left" vertical="center" shrinkToFit="1"/>
    </xf>
    <xf numFmtId="0" fontId="29" fillId="0" borderId="26" xfId="1" applyNumberFormat="1" applyFont="1" applyFill="1" applyBorder="1" applyAlignment="1" applyProtection="1">
      <alignment horizontal="left" vertical="center" shrinkToFit="1"/>
    </xf>
    <xf numFmtId="0" fontId="29" fillId="0" borderId="27" xfId="1" applyNumberFormat="1" applyFont="1" applyFill="1" applyBorder="1" applyAlignment="1" applyProtection="1">
      <alignment horizontal="left" vertical="center" shrinkToFit="1"/>
    </xf>
    <xf numFmtId="0" fontId="29" fillId="0" borderId="7" xfId="1" applyNumberFormat="1" applyFont="1" applyFill="1" applyBorder="1" applyAlignment="1" applyProtection="1">
      <alignment horizontal="left" vertical="center" shrinkToFit="1"/>
    </xf>
    <xf numFmtId="0" fontId="29" fillId="0" borderId="107" xfId="1" applyNumberFormat="1" applyFont="1" applyFill="1" applyBorder="1" applyAlignment="1" applyProtection="1">
      <alignment horizontal="left" vertical="center" shrinkToFit="1"/>
    </xf>
    <xf numFmtId="38" fontId="12" fillId="4" borderId="96" xfId="3" applyNumberFormat="1" applyFont="1" applyFill="1" applyBorder="1" applyAlignment="1" applyProtection="1">
      <alignment horizontal="right" vertical="center"/>
      <protection locked="0"/>
    </xf>
    <xf numFmtId="38" fontId="12" fillId="4" borderId="19" xfId="3" applyNumberFormat="1" applyFont="1" applyFill="1" applyBorder="1" applyAlignment="1" applyProtection="1">
      <alignment horizontal="right" vertical="center"/>
      <protection locked="0"/>
    </xf>
    <xf numFmtId="38" fontId="12" fillId="4" borderId="84" xfId="3" applyNumberFormat="1" applyFont="1" applyFill="1" applyBorder="1" applyAlignment="1" applyProtection="1">
      <alignment horizontal="right" vertical="center"/>
      <protection locked="0"/>
    </xf>
    <xf numFmtId="0" fontId="29" fillId="10" borderId="18" xfId="1" applyNumberFormat="1" applyFont="1" applyFill="1" applyBorder="1" applyAlignment="1" applyProtection="1">
      <alignment horizontal="center" vertical="center"/>
    </xf>
    <xf numFmtId="0" fontId="29" fillId="10" borderId="19" xfId="1" applyNumberFormat="1" applyFont="1" applyFill="1" applyBorder="1" applyAlignment="1" applyProtection="1">
      <alignment horizontal="center" vertical="center"/>
    </xf>
    <xf numFmtId="38" fontId="17" fillId="0" borderId="96" xfId="1" applyNumberFormat="1" applyFont="1" applyFill="1" applyBorder="1" applyAlignment="1" applyProtection="1">
      <alignment horizontal="right" vertical="center"/>
    </xf>
    <xf numFmtId="38" fontId="17" fillId="0" borderId="19" xfId="1" applyNumberFormat="1" applyFont="1" applyFill="1" applyBorder="1" applyAlignment="1" applyProtection="1">
      <alignment horizontal="right" vertical="center"/>
    </xf>
    <xf numFmtId="38" fontId="17" fillId="0" borderId="84" xfId="1" applyNumberFormat="1" applyFont="1" applyFill="1" applyBorder="1" applyAlignment="1" applyProtection="1">
      <alignment horizontal="right" vertical="center"/>
    </xf>
    <xf numFmtId="0" fontId="29" fillId="10" borderId="7" xfId="1" applyNumberFormat="1" applyFont="1" applyFill="1" applyBorder="1" applyAlignment="1" applyProtection="1">
      <alignment horizontal="center" vertical="center"/>
    </xf>
    <xf numFmtId="0" fontId="29" fillId="10" borderId="4" xfId="1" applyNumberFormat="1" applyFont="1" applyFill="1" applyBorder="1" applyAlignment="1" applyProtection="1">
      <alignment horizontal="center" vertical="center"/>
    </xf>
    <xf numFmtId="0" fontId="29" fillId="10" borderId="107" xfId="1" applyNumberFormat="1" applyFont="1" applyFill="1" applyBorder="1" applyAlignment="1" applyProtection="1">
      <alignment horizontal="center" vertical="center"/>
    </xf>
    <xf numFmtId="0" fontId="29" fillId="10" borderId="68" xfId="1" applyNumberFormat="1" applyFont="1" applyFill="1" applyBorder="1" applyAlignment="1" applyProtection="1">
      <alignment horizontal="center" vertical="center"/>
    </xf>
    <xf numFmtId="0" fontId="29" fillId="10" borderId="58" xfId="1" applyNumberFormat="1" applyFont="1" applyFill="1" applyBorder="1" applyAlignment="1" applyProtection="1">
      <alignment horizontal="center" vertical="center"/>
    </xf>
    <xf numFmtId="0" fontId="44" fillId="0" borderId="76" xfId="1" applyNumberFormat="1" applyFont="1" applyBorder="1" applyAlignment="1" applyProtection="1">
      <alignment horizontal="center" vertical="center"/>
    </xf>
    <xf numFmtId="0" fontId="44" fillId="0" borderId="40" xfId="1" applyNumberFormat="1" applyFont="1" applyBorder="1" applyAlignment="1" applyProtection="1">
      <alignment horizontal="center" vertical="center"/>
    </xf>
    <xf numFmtId="0" fontId="29" fillId="10" borderId="57" xfId="1" applyNumberFormat="1" applyFont="1" applyFill="1" applyBorder="1" applyAlignment="1" applyProtection="1">
      <alignment horizontal="center" vertical="center"/>
    </xf>
    <xf numFmtId="0" fontId="44" fillId="0" borderId="21" xfId="1" applyNumberFormat="1" applyFont="1" applyBorder="1" applyAlignment="1" applyProtection="1">
      <alignment horizontal="center" vertical="center"/>
    </xf>
    <xf numFmtId="0" fontId="101" fillId="10" borderId="121" xfId="1" applyNumberFormat="1" applyFont="1" applyFill="1" applyBorder="1" applyAlignment="1" applyProtection="1">
      <alignment horizontal="center" vertical="center"/>
    </xf>
    <xf numFmtId="38" fontId="12" fillId="9" borderId="193" xfId="1" applyNumberFormat="1" applyFont="1" applyFill="1" applyBorder="1" applyAlignment="1" applyProtection="1">
      <alignment horizontal="right" vertical="center"/>
      <protection locked="0"/>
    </xf>
    <xf numFmtId="38" fontId="12" fillId="9" borderId="134" xfId="1" applyNumberFormat="1" applyFont="1" applyFill="1" applyBorder="1" applyAlignment="1" applyProtection="1">
      <alignment horizontal="right" vertical="center"/>
      <protection locked="0"/>
    </xf>
    <xf numFmtId="38" fontId="12" fillId="9" borderId="194" xfId="1" applyNumberFormat="1" applyFont="1" applyFill="1" applyBorder="1" applyAlignment="1" applyProtection="1">
      <alignment horizontal="right" vertical="center"/>
      <protection locked="0"/>
    </xf>
    <xf numFmtId="38" fontId="12" fillId="9" borderId="96" xfId="1" applyNumberFormat="1" applyFont="1" applyFill="1" applyBorder="1" applyAlignment="1" applyProtection="1">
      <alignment horizontal="right" vertical="center"/>
      <protection locked="0"/>
    </xf>
    <xf numFmtId="38" fontId="12" fillId="9" borderId="19" xfId="1" applyNumberFormat="1" applyFont="1" applyFill="1" applyBorder="1" applyAlignment="1" applyProtection="1">
      <alignment horizontal="right" vertical="center"/>
      <protection locked="0"/>
    </xf>
    <xf numFmtId="38" fontId="12" fillId="9" borderId="84" xfId="1" applyNumberFormat="1" applyFont="1" applyFill="1" applyBorder="1" applyAlignment="1" applyProtection="1">
      <alignment horizontal="right" vertical="center"/>
      <protection locked="0"/>
    </xf>
    <xf numFmtId="38" fontId="12" fillId="0" borderId="130" xfId="1" applyNumberFormat="1" applyFont="1" applyFill="1" applyBorder="1" applyAlignment="1" applyProtection="1">
      <alignment horizontal="right" vertical="center"/>
    </xf>
    <xf numFmtId="38" fontId="12" fillId="0" borderId="132" xfId="1" applyNumberFormat="1" applyFont="1" applyFill="1" applyBorder="1" applyAlignment="1" applyProtection="1">
      <alignment horizontal="right" vertical="center"/>
    </xf>
    <xf numFmtId="38" fontId="12" fillId="0" borderId="195" xfId="1" applyNumberFormat="1" applyFont="1" applyFill="1" applyBorder="1" applyAlignment="1" applyProtection="1">
      <alignment horizontal="right" vertical="center"/>
    </xf>
    <xf numFmtId="0" fontId="10" fillId="0" borderId="169" xfId="1" applyFont="1" applyBorder="1" applyAlignment="1" applyProtection="1">
      <alignment horizontal="left" vertical="center"/>
    </xf>
    <xf numFmtId="0" fontId="10" fillId="0" borderId="133" xfId="1" applyFont="1" applyBorder="1" applyAlignment="1" applyProtection="1">
      <alignment horizontal="left" vertical="center"/>
    </xf>
    <xf numFmtId="0" fontId="10" fillId="0" borderId="139" xfId="1" applyFont="1" applyBorder="1" applyAlignment="1" applyProtection="1">
      <alignment horizontal="left" vertical="center"/>
    </xf>
    <xf numFmtId="176" fontId="9" fillId="4" borderId="128" xfId="1" quotePrefix="1" applyNumberFormat="1" applyFont="1" applyFill="1" applyBorder="1" applyAlignment="1" applyProtection="1">
      <alignment horizontal="right" vertical="center"/>
      <protection locked="0"/>
    </xf>
    <xf numFmtId="176" fontId="9" fillId="4" borderId="133" xfId="1" quotePrefix="1" applyNumberFormat="1" applyFont="1" applyFill="1" applyBorder="1" applyAlignment="1" applyProtection="1">
      <alignment horizontal="right" vertical="center"/>
      <protection locked="0"/>
    </xf>
    <xf numFmtId="176" fontId="9" fillId="4" borderId="182" xfId="1" quotePrefix="1" applyNumberFormat="1" applyFont="1" applyFill="1" applyBorder="1" applyAlignment="1" applyProtection="1">
      <alignment horizontal="right" vertical="center"/>
      <protection locked="0"/>
    </xf>
    <xf numFmtId="0" fontId="21" fillId="10" borderId="18" xfId="1" applyFont="1" applyFill="1" applyBorder="1" applyAlignment="1" applyProtection="1">
      <alignment horizontal="left" vertical="center"/>
    </xf>
    <xf numFmtId="0" fontId="21" fillId="10" borderId="19" xfId="1" applyFont="1" applyFill="1" applyBorder="1" applyAlignment="1" applyProtection="1">
      <alignment horizontal="left" vertical="center"/>
    </xf>
    <xf numFmtId="0" fontId="21" fillId="10" borderId="13" xfId="1" applyFont="1" applyFill="1" applyBorder="1" applyAlignment="1" applyProtection="1">
      <alignment horizontal="left" vertical="center"/>
    </xf>
    <xf numFmtId="176" fontId="9" fillId="0" borderId="96" xfId="1" quotePrefix="1" applyNumberFormat="1" applyFont="1" applyFill="1" applyBorder="1" applyAlignment="1" applyProtection="1">
      <alignment horizontal="right" vertical="center"/>
    </xf>
    <xf numFmtId="176" fontId="9" fillId="0" borderId="19" xfId="1" quotePrefix="1" applyNumberFormat="1" applyFont="1" applyFill="1" applyBorder="1" applyAlignment="1" applyProtection="1">
      <alignment horizontal="right" vertical="center"/>
    </xf>
    <xf numFmtId="176" fontId="9" fillId="0" borderId="84" xfId="1" quotePrefix="1" applyNumberFormat="1" applyFont="1" applyFill="1" applyBorder="1" applyAlignment="1" applyProtection="1">
      <alignment horizontal="right" vertical="center"/>
    </xf>
    <xf numFmtId="0" fontId="21" fillId="10" borderId="16" xfId="1" quotePrefix="1" applyFont="1" applyFill="1" applyBorder="1" applyAlignment="1" applyProtection="1">
      <alignment vertical="center"/>
    </xf>
    <xf numFmtId="0" fontId="21" fillId="10" borderId="17" xfId="1" quotePrefix="1" applyFont="1" applyFill="1" applyBorder="1" applyAlignment="1" applyProtection="1">
      <alignment vertical="center"/>
    </xf>
    <xf numFmtId="0" fontId="21" fillId="10" borderId="83" xfId="1" quotePrefix="1" applyFont="1" applyFill="1" applyBorder="1" applyAlignment="1" applyProtection="1">
      <alignment vertical="center"/>
    </xf>
    <xf numFmtId="176" fontId="9" fillId="0" borderId="136" xfId="1" quotePrefix="1" applyNumberFormat="1" applyFont="1" applyFill="1" applyBorder="1" applyAlignment="1" applyProtection="1">
      <alignment horizontal="right" vertical="center"/>
    </xf>
    <xf numFmtId="176" fontId="9" fillId="0" borderId="17" xfId="1" quotePrefix="1" applyNumberFormat="1" applyFont="1" applyFill="1" applyBorder="1" applyAlignment="1" applyProtection="1">
      <alignment horizontal="right" vertical="center"/>
    </xf>
    <xf numFmtId="176" fontId="9" fillId="0" borderId="215" xfId="1" quotePrefix="1" applyNumberFormat="1" applyFont="1" applyFill="1" applyBorder="1" applyAlignment="1" applyProtection="1">
      <alignment horizontal="right" vertical="center"/>
    </xf>
    <xf numFmtId="0" fontId="10" fillId="0" borderId="201" xfId="1" applyFont="1" applyBorder="1" applyAlignment="1" applyProtection="1">
      <alignment horizontal="left" vertical="center"/>
    </xf>
    <xf numFmtId="0" fontId="10" fillId="0" borderId="156" xfId="1" applyFont="1" applyBorder="1" applyAlignment="1" applyProtection="1">
      <alignment horizontal="left" vertical="center"/>
    </xf>
    <xf numFmtId="0" fontId="10" fillId="0" borderId="142" xfId="1" applyFont="1" applyBorder="1" applyAlignment="1" applyProtection="1">
      <alignment horizontal="left" vertical="center"/>
    </xf>
    <xf numFmtId="176" fontId="9" fillId="9" borderId="216" xfId="1" quotePrefix="1" applyNumberFormat="1" applyFont="1" applyFill="1" applyBorder="1" applyAlignment="1" applyProtection="1">
      <alignment horizontal="right" vertical="center"/>
      <protection locked="0"/>
    </xf>
    <xf numFmtId="176" fontId="9" fillId="9" borderId="217" xfId="1" quotePrefix="1" applyNumberFormat="1" applyFont="1" applyFill="1" applyBorder="1" applyAlignment="1" applyProtection="1">
      <alignment horizontal="right" vertical="center"/>
      <protection locked="0"/>
    </xf>
    <xf numFmtId="176" fontId="9" fillId="9" borderId="218" xfId="1" quotePrefix="1" applyNumberFormat="1" applyFont="1" applyFill="1" applyBorder="1" applyAlignment="1" applyProtection="1">
      <alignment horizontal="right" vertical="center"/>
      <protection locked="0"/>
    </xf>
    <xf numFmtId="176" fontId="9" fillId="0" borderId="222" xfId="1" quotePrefix="1" applyNumberFormat="1" applyFont="1" applyFill="1" applyBorder="1" applyAlignment="1" applyProtection="1">
      <alignment horizontal="right" vertical="center"/>
    </xf>
    <xf numFmtId="176" fontId="9" fillId="0" borderId="202" xfId="1" quotePrefix="1" applyNumberFormat="1" applyFont="1" applyFill="1" applyBorder="1" applyAlignment="1" applyProtection="1">
      <alignment horizontal="right" vertical="center"/>
    </xf>
    <xf numFmtId="176" fontId="9" fillId="0" borderId="223" xfId="1" quotePrefix="1" applyNumberFormat="1" applyFont="1" applyFill="1" applyBorder="1" applyAlignment="1" applyProtection="1">
      <alignment horizontal="right" vertical="center"/>
    </xf>
    <xf numFmtId="176" fontId="9" fillId="0" borderId="197" xfId="1" quotePrefix="1" applyNumberFormat="1" applyFont="1" applyBorder="1" applyAlignment="1" applyProtection="1">
      <alignment horizontal="right" vertical="center"/>
    </xf>
    <xf numFmtId="176" fontId="9" fillId="0" borderId="120" xfId="1" quotePrefix="1" applyNumberFormat="1" applyFont="1" applyBorder="1" applyAlignment="1" applyProtection="1">
      <alignment horizontal="right" vertical="center"/>
    </xf>
    <xf numFmtId="176" fontId="9" fillId="0" borderId="214" xfId="1" quotePrefix="1" applyNumberFormat="1" applyFont="1" applyBorder="1" applyAlignment="1" applyProtection="1">
      <alignment horizontal="right" vertical="center"/>
    </xf>
    <xf numFmtId="176" fontId="9" fillId="9" borderId="197" xfId="1" quotePrefix="1" applyNumberFormat="1" applyFont="1" applyFill="1" applyBorder="1" applyAlignment="1" applyProtection="1">
      <alignment horizontal="right" vertical="center"/>
      <protection locked="0"/>
    </xf>
    <xf numFmtId="176" fontId="9" fillId="9" borderId="120" xfId="1" quotePrefix="1" applyNumberFormat="1" applyFont="1" applyFill="1" applyBorder="1" applyAlignment="1" applyProtection="1">
      <alignment horizontal="right" vertical="center"/>
      <protection locked="0"/>
    </xf>
    <xf numFmtId="176" fontId="9" fillId="9" borderId="214" xfId="1" quotePrefix="1" applyNumberFormat="1" applyFont="1" applyFill="1" applyBorder="1" applyAlignment="1" applyProtection="1">
      <alignment horizontal="right" vertical="center"/>
      <protection locked="0"/>
    </xf>
    <xf numFmtId="176" fontId="9" fillId="0" borderId="130" xfId="1" quotePrefix="1" applyNumberFormat="1" applyFont="1" applyFill="1" applyBorder="1" applyAlignment="1" applyProtection="1">
      <alignment horizontal="right" vertical="center"/>
    </xf>
    <xf numFmtId="176" fontId="9" fillId="0" borderId="132" xfId="1" quotePrefix="1" applyNumberFormat="1" applyFont="1" applyFill="1" applyBorder="1" applyAlignment="1" applyProtection="1">
      <alignment horizontal="right" vertical="center"/>
    </xf>
    <xf numFmtId="176" fontId="9" fillId="0" borderId="195" xfId="1" quotePrefix="1" applyNumberFormat="1" applyFont="1" applyFill="1" applyBorder="1" applyAlignment="1" applyProtection="1">
      <alignment horizontal="right" vertical="center"/>
    </xf>
    <xf numFmtId="176" fontId="9" fillId="9" borderId="128" xfId="1" quotePrefix="1" applyNumberFormat="1" applyFont="1" applyFill="1" applyBorder="1" applyAlignment="1" applyProtection="1">
      <alignment horizontal="right" vertical="center"/>
      <protection locked="0"/>
    </xf>
    <xf numFmtId="176" fontId="9" fillId="9" borderId="133" xfId="1" quotePrefix="1" applyNumberFormat="1" applyFont="1" applyFill="1" applyBorder="1" applyAlignment="1" applyProtection="1">
      <alignment horizontal="right" vertical="center"/>
      <protection locked="0"/>
    </xf>
    <xf numFmtId="176" fontId="9" fillId="9" borderId="182" xfId="1" quotePrefix="1" applyNumberFormat="1" applyFont="1" applyFill="1" applyBorder="1" applyAlignment="1" applyProtection="1">
      <alignment horizontal="right" vertical="center"/>
      <protection locked="0"/>
    </xf>
    <xf numFmtId="176" fontId="9" fillId="4" borderId="135" xfId="1" quotePrefix="1" applyNumberFormat="1" applyFont="1" applyFill="1" applyBorder="1" applyAlignment="1" applyProtection="1">
      <alignment horizontal="right" vertical="center"/>
      <protection locked="0"/>
    </xf>
    <xf numFmtId="176" fontId="9" fillId="4" borderId="156" xfId="1" quotePrefix="1" applyNumberFormat="1" applyFont="1" applyFill="1" applyBorder="1" applyAlignment="1" applyProtection="1">
      <alignment horizontal="right" vertical="center"/>
      <protection locked="0"/>
    </xf>
    <xf numFmtId="176" fontId="9" fillId="4" borderId="213" xfId="1" quotePrefix="1" applyNumberFormat="1" applyFont="1" applyFill="1" applyBorder="1" applyAlignment="1" applyProtection="1">
      <alignment horizontal="right" vertical="center"/>
      <protection locked="0"/>
    </xf>
    <xf numFmtId="176" fontId="9" fillId="4" borderId="96" xfId="1" quotePrefix="1" applyNumberFormat="1" applyFont="1" applyFill="1" applyBorder="1" applyAlignment="1" applyProtection="1">
      <alignment horizontal="right" vertical="center"/>
      <protection locked="0"/>
    </xf>
    <xf numFmtId="176" fontId="9" fillId="4" borderId="19" xfId="1" quotePrefix="1" applyNumberFormat="1" applyFont="1" applyFill="1" applyBorder="1" applyAlignment="1" applyProtection="1">
      <alignment horizontal="right" vertical="center"/>
      <protection locked="0"/>
    </xf>
    <xf numFmtId="176" fontId="9" fillId="4" borderId="84" xfId="1" quotePrefix="1" applyNumberFormat="1" applyFont="1" applyFill="1" applyBorder="1" applyAlignment="1" applyProtection="1">
      <alignment horizontal="right" vertical="center"/>
      <protection locked="0"/>
    </xf>
    <xf numFmtId="176" fontId="9" fillId="0" borderId="2" xfId="1" quotePrefix="1" applyNumberFormat="1" applyFont="1" applyFill="1" applyBorder="1" applyAlignment="1" applyProtection="1">
      <alignment horizontal="right" vertical="center"/>
    </xf>
    <xf numFmtId="0" fontId="45" fillId="0" borderId="169" xfId="1" applyFont="1" applyBorder="1" applyAlignment="1" applyProtection="1">
      <alignment horizontal="left" vertical="center"/>
    </xf>
    <xf numFmtId="0" fontId="45" fillId="0" borderId="133" xfId="1" applyFont="1" applyBorder="1" applyAlignment="1" applyProtection="1">
      <alignment horizontal="left" vertical="center"/>
    </xf>
    <xf numFmtId="0" fontId="45" fillId="0" borderId="139" xfId="1" applyFont="1" applyBorder="1" applyAlignment="1" applyProtection="1">
      <alignment horizontal="left" vertical="center"/>
    </xf>
    <xf numFmtId="0" fontId="10" fillId="0" borderId="172" xfId="1" applyFont="1" applyBorder="1" applyAlignment="1" applyProtection="1">
      <alignment horizontal="left" vertical="center"/>
    </xf>
    <xf numFmtId="0" fontId="10" fillId="0" borderId="134" xfId="1" applyFont="1" applyBorder="1" applyAlignment="1" applyProtection="1">
      <alignment horizontal="left" vertical="center"/>
    </xf>
    <xf numFmtId="0" fontId="10" fillId="0" borderId="140" xfId="1" applyFont="1" applyBorder="1" applyAlignment="1" applyProtection="1">
      <alignment horizontal="left" vertical="center"/>
    </xf>
    <xf numFmtId="0" fontId="10" fillId="0" borderId="169" xfId="1" applyNumberFormat="1" applyFont="1" applyBorder="1" applyAlignment="1" applyProtection="1">
      <alignment horizontal="left" vertical="center"/>
    </xf>
    <xf numFmtId="0" fontId="10" fillId="0" borderId="133" xfId="1" applyNumberFormat="1" applyFont="1" applyBorder="1" applyAlignment="1" applyProtection="1">
      <alignment horizontal="left" vertical="center"/>
    </xf>
    <xf numFmtId="0" fontId="10" fillId="0" borderId="139" xfId="1" applyNumberFormat="1" applyFont="1" applyBorder="1" applyAlignment="1" applyProtection="1">
      <alignment horizontal="left" vertical="center"/>
    </xf>
    <xf numFmtId="176" fontId="9" fillId="4" borderId="193" xfId="1" quotePrefix="1" applyNumberFormat="1" applyFont="1" applyFill="1" applyBorder="1" applyAlignment="1" applyProtection="1">
      <alignment horizontal="right" vertical="center"/>
      <protection locked="0"/>
    </xf>
    <xf numFmtId="176" fontId="9" fillId="4" borderId="134" xfId="1" quotePrefix="1" applyNumberFormat="1" applyFont="1" applyFill="1" applyBorder="1" applyAlignment="1" applyProtection="1">
      <alignment horizontal="right" vertical="center"/>
      <protection locked="0"/>
    </xf>
    <xf numFmtId="176" fontId="9" fillId="4" borderId="194" xfId="1" quotePrefix="1" applyNumberFormat="1" applyFont="1" applyFill="1" applyBorder="1" applyAlignment="1" applyProtection="1">
      <alignment horizontal="right" vertical="center"/>
      <protection locked="0"/>
    </xf>
    <xf numFmtId="176" fontId="9" fillId="0" borderId="130" xfId="1" quotePrefix="1" applyNumberFormat="1" applyFont="1" applyBorder="1" applyAlignment="1" applyProtection="1">
      <alignment horizontal="right" vertical="center"/>
    </xf>
    <xf numFmtId="176" fontId="9" fillId="0" borderId="132" xfId="1" quotePrefix="1" applyNumberFormat="1" applyFont="1" applyBorder="1" applyAlignment="1" applyProtection="1">
      <alignment horizontal="right" vertical="center"/>
    </xf>
    <xf numFmtId="176" fontId="9" fillId="0" borderId="195" xfId="1" quotePrefix="1" applyNumberFormat="1" applyFont="1" applyBorder="1" applyAlignment="1" applyProtection="1">
      <alignment horizontal="right" vertical="center"/>
    </xf>
    <xf numFmtId="0" fontId="10" fillId="0" borderId="172" xfId="1" applyNumberFormat="1" applyFont="1" applyBorder="1" applyAlignment="1" applyProtection="1">
      <alignment horizontal="left" vertical="center"/>
    </xf>
    <xf numFmtId="0" fontId="10" fillId="0" borderId="134" xfId="1" applyNumberFormat="1" applyFont="1" applyBorder="1" applyAlignment="1" applyProtection="1">
      <alignment horizontal="left" vertical="center"/>
    </xf>
    <xf numFmtId="0" fontId="10" fillId="0" borderId="140" xfId="1" applyNumberFormat="1" applyFont="1" applyBorder="1" applyAlignment="1" applyProtection="1">
      <alignment horizontal="left" vertical="center"/>
    </xf>
    <xf numFmtId="0" fontId="10" fillId="0" borderId="169" xfId="1" applyNumberFormat="1" applyFont="1" applyBorder="1" applyAlignment="1" applyProtection="1">
      <alignment horizontal="left" vertical="center" shrinkToFit="1"/>
    </xf>
    <xf numFmtId="0" fontId="10" fillId="0" borderId="133" xfId="1" applyNumberFormat="1" applyFont="1" applyBorder="1" applyAlignment="1" applyProtection="1">
      <alignment horizontal="left" vertical="center" shrinkToFit="1"/>
    </xf>
    <xf numFmtId="0" fontId="10" fillId="0" borderId="139" xfId="1" applyNumberFormat="1" applyFont="1" applyBorder="1" applyAlignment="1" applyProtection="1">
      <alignment horizontal="left" vertical="center" shrinkToFit="1"/>
    </xf>
    <xf numFmtId="0" fontId="10" fillId="0" borderId="169" xfId="1" applyFont="1" applyBorder="1" applyAlignment="1" applyProtection="1">
      <alignment horizontal="left" vertical="center" shrinkToFit="1"/>
    </xf>
    <xf numFmtId="0" fontId="10" fillId="0" borderId="133" xfId="1" applyFont="1" applyBorder="1" applyAlignment="1" applyProtection="1">
      <alignment horizontal="left" vertical="center" shrinkToFit="1"/>
    </xf>
    <xf numFmtId="0" fontId="10" fillId="0" borderId="139" xfId="1" applyFont="1" applyBorder="1" applyAlignment="1" applyProtection="1">
      <alignment horizontal="left" vertical="center" shrinkToFit="1"/>
    </xf>
    <xf numFmtId="0" fontId="10" fillId="0" borderId="168" xfId="1" applyFont="1" applyBorder="1" applyAlignment="1" applyProtection="1">
      <alignment horizontal="left" vertical="center"/>
    </xf>
    <xf numFmtId="0" fontId="10" fillId="0" borderId="66" xfId="1" applyFont="1" applyBorder="1" applyAlignment="1" applyProtection="1">
      <alignment horizontal="left" vertical="center"/>
    </xf>
    <xf numFmtId="0" fontId="10" fillId="0" borderId="73" xfId="1" applyFont="1" applyBorder="1" applyAlignment="1" applyProtection="1">
      <alignment horizontal="left" vertical="center"/>
    </xf>
    <xf numFmtId="0" fontId="96" fillId="0" borderId="0" xfId="0" applyFont="1" applyBorder="1" applyAlignment="1" applyProtection="1">
      <alignment vertical="distributed"/>
    </xf>
    <xf numFmtId="0" fontId="96" fillId="0" borderId="0" xfId="0" applyFont="1" applyBorder="1" applyAlignment="1" applyProtection="1">
      <alignment vertical="distributed" wrapText="1"/>
    </xf>
    <xf numFmtId="176" fontId="9" fillId="4" borderId="13" xfId="1" quotePrefix="1" applyNumberFormat="1" applyFont="1" applyFill="1" applyBorder="1" applyAlignment="1" applyProtection="1">
      <alignment horizontal="right" vertical="center"/>
      <protection locked="0"/>
    </xf>
    <xf numFmtId="0" fontId="101" fillId="10" borderId="196" xfId="1" applyFont="1" applyFill="1" applyBorder="1" applyAlignment="1" applyProtection="1">
      <alignment horizontal="center" vertical="center" wrapText="1"/>
    </xf>
    <xf numFmtId="0" fontId="101" fillId="10" borderId="117" xfId="1" applyFont="1" applyFill="1" applyBorder="1" applyAlignment="1" applyProtection="1">
      <alignment horizontal="center" vertical="center" wrapText="1"/>
    </xf>
    <xf numFmtId="0" fontId="101" fillId="10" borderId="209" xfId="1" applyFont="1" applyFill="1" applyBorder="1" applyAlignment="1" applyProtection="1">
      <alignment horizontal="center" vertical="center" wrapText="1"/>
    </xf>
    <xf numFmtId="0" fontId="44" fillId="0" borderId="7" xfId="1" quotePrefix="1" applyNumberFormat="1" applyFont="1" applyBorder="1" applyAlignment="1" applyProtection="1">
      <alignment horizontal="center" vertical="center"/>
    </xf>
    <xf numFmtId="0" fontId="44" fillId="0" borderId="4" xfId="1" quotePrefix="1" applyNumberFormat="1" applyFont="1" applyBorder="1" applyAlignment="1" applyProtection="1">
      <alignment horizontal="center" vertical="center"/>
    </xf>
    <xf numFmtId="0" fontId="44" fillId="0" borderId="59" xfId="1" quotePrefix="1" applyNumberFormat="1" applyFont="1" applyBorder="1" applyAlignment="1" applyProtection="1">
      <alignment horizontal="center" vertical="center"/>
    </xf>
    <xf numFmtId="0" fontId="101" fillId="10" borderId="121" xfId="1" applyFont="1" applyFill="1" applyBorder="1" applyAlignment="1" applyProtection="1">
      <alignment horizontal="center" vertical="center" wrapText="1"/>
    </xf>
    <xf numFmtId="0" fontId="101" fillId="10" borderId="122" xfId="1" applyFont="1" applyFill="1" applyBorder="1" applyAlignment="1" applyProtection="1">
      <alignment horizontal="center" vertical="center" wrapText="1"/>
    </xf>
    <xf numFmtId="176" fontId="9" fillId="0" borderId="130" xfId="1" applyNumberFormat="1" applyFont="1" applyBorder="1" applyAlignment="1" applyProtection="1">
      <alignment horizontal="right" vertical="center"/>
    </xf>
    <xf numFmtId="176" fontId="9" fillId="0" borderId="132" xfId="1" applyNumberFormat="1" applyFont="1" applyBorder="1" applyAlignment="1" applyProtection="1">
      <alignment horizontal="right" vertical="center"/>
    </xf>
    <xf numFmtId="176" fontId="9" fillId="0" borderId="195" xfId="1" applyNumberFormat="1" applyFont="1" applyBorder="1" applyAlignment="1" applyProtection="1">
      <alignment horizontal="right" vertical="center"/>
    </xf>
    <xf numFmtId="176" fontId="9" fillId="0" borderId="126" xfId="1" quotePrefix="1" applyNumberFormat="1" applyFont="1" applyBorder="1" applyAlignment="1" applyProtection="1">
      <alignment horizontal="right" vertical="center"/>
    </xf>
    <xf numFmtId="176" fontId="9" fillId="0" borderId="161" xfId="1" quotePrefix="1" applyNumberFormat="1" applyFont="1" applyBorder="1" applyAlignment="1" applyProtection="1">
      <alignment horizontal="right" vertical="center"/>
    </xf>
    <xf numFmtId="176" fontId="9" fillId="0" borderId="165" xfId="1" quotePrefix="1" applyNumberFormat="1" applyFont="1" applyBorder="1" applyAlignment="1" applyProtection="1">
      <alignment horizontal="right" vertical="center"/>
    </xf>
    <xf numFmtId="0" fontId="44" fillId="0" borderId="24" xfId="1" applyNumberFormat="1" applyFont="1" applyBorder="1" applyAlignment="1" applyProtection="1">
      <alignment horizontal="center" vertical="center"/>
    </xf>
    <xf numFmtId="0" fontId="44" fillId="0" borderId="4" xfId="1" applyNumberFormat="1" applyFont="1" applyBorder="1" applyAlignment="1" applyProtection="1">
      <alignment horizontal="center" vertical="center"/>
    </xf>
    <xf numFmtId="0" fontId="44" fillId="0" borderId="107" xfId="1" applyNumberFormat="1" applyFont="1" applyBorder="1" applyAlignment="1" applyProtection="1">
      <alignment horizontal="center" vertical="center"/>
    </xf>
    <xf numFmtId="0" fontId="96" fillId="0" borderId="0" xfId="0" applyFont="1" applyBorder="1" applyAlignment="1" applyProtection="1">
      <alignment horizontal="left" vertical="distributed"/>
    </xf>
    <xf numFmtId="0" fontId="29" fillId="0" borderId="25" xfId="1" applyNumberFormat="1" applyFont="1" applyFill="1" applyBorder="1" applyAlignment="1" applyProtection="1">
      <alignment horizontal="left" vertical="center"/>
    </xf>
    <xf numFmtId="0" fontId="29" fillId="0" borderId="15" xfId="1" applyNumberFormat="1" applyFont="1" applyFill="1" applyBorder="1" applyAlignment="1" applyProtection="1">
      <alignment horizontal="left" vertical="center" shrinkToFit="1"/>
    </xf>
    <xf numFmtId="176" fontId="9" fillId="4" borderId="219" xfId="1" quotePrefix="1" applyNumberFormat="1" applyFont="1" applyFill="1" applyBorder="1" applyAlignment="1" applyProtection="1">
      <alignment horizontal="right" vertical="center"/>
      <protection locked="0"/>
    </xf>
    <xf numFmtId="176" fontId="9" fillId="4" borderId="220" xfId="1" quotePrefix="1" applyNumberFormat="1" applyFont="1" applyFill="1" applyBorder="1" applyAlignment="1" applyProtection="1">
      <alignment horizontal="right" vertical="center"/>
      <protection locked="0"/>
    </xf>
    <xf numFmtId="176" fontId="9" fillId="4" borderId="221" xfId="1" quotePrefix="1" applyNumberFormat="1" applyFont="1" applyFill="1" applyBorder="1" applyAlignment="1" applyProtection="1">
      <alignment horizontal="right" vertical="center"/>
      <protection locked="0"/>
    </xf>
    <xf numFmtId="176" fontId="9" fillId="0" borderId="197" xfId="1" quotePrefix="1" applyNumberFormat="1" applyFont="1" applyFill="1" applyBorder="1" applyAlignment="1" applyProtection="1">
      <alignment horizontal="right" vertical="center"/>
    </xf>
    <xf numFmtId="176" fontId="9" fillId="0" borderId="120" xfId="1" quotePrefix="1" applyNumberFormat="1" applyFont="1" applyFill="1" applyBorder="1" applyAlignment="1" applyProtection="1">
      <alignment horizontal="right" vertical="center"/>
    </xf>
    <xf numFmtId="176" fontId="9" fillId="0" borderId="214" xfId="1" quotePrefix="1" applyNumberFormat="1" applyFont="1" applyFill="1" applyBorder="1" applyAlignment="1" applyProtection="1">
      <alignment horizontal="right" vertical="center"/>
    </xf>
    <xf numFmtId="176" fontId="9" fillId="4" borderId="164" xfId="1" quotePrefix="1" applyNumberFormat="1" applyFont="1" applyFill="1" applyBorder="1" applyAlignment="1" applyProtection="1">
      <alignment horizontal="right" vertical="center"/>
      <protection locked="0"/>
    </xf>
    <xf numFmtId="176" fontId="9" fillId="4" borderId="189" xfId="1" quotePrefix="1" applyNumberFormat="1" applyFont="1" applyFill="1" applyBorder="1" applyAlignment="1" applyProtection="1">
      <alignment horizontal="right" vertical="center"/>
      <protection locked="0"/>
    </xf>
    <xf numFmtId="176" fontId="9" fillId="4" borderId="186" xfId="1" quotePrefix="1" applyNumberFormat="1" applyFont="1" applyFill="1" applyBorder="1" applyAlignment="1" applyProtection="1">
      <alignment horizontal="right" vertical="center"/>
      <protection locked="0"/>
    </xf>
    <xf numFmtId="176" fontId="9" fillId="4" borderId="128" xfId="1" applyNumberFormat="1" applyFont="1" applyFill="1" applyBorder="1" applyAlignment="1" applyProtection="1">
      <alignment horizontal="right" vertical="center"/>
      <protection locked="0"/>
    </xf>
    <xf numFmtId="176" fontId="9" fillId="4" borderId="133" xfId="1" applyNumberFormat="1" applyFont="1" applyFill="1" applyBorder="1" applyAlignment="1" applyProtection="1">
      <alignment horizontal="right" vertical="center"/>
      <protection locked="0"/>
    </xf>
    <xf numFmtId="176" fontId="9" fillId="4" borderId="182" xfId="1" applyNumberFormat="1" applyFont="1" applyFill="1" applyBorder="1" applyAlignment="1" applyProtection="1">
      <alignment horizontal="right" vertical="center"/>
      <protection locked="0"/>
    </xf>
    <xf numFmtId="176" fontId="9" fillId="4" borderId="135" xfId="1" applyNumberFormat="1" applyFont="1" applyFill="1" applyBorder="1" applyAlignment="1" applyProtection="1">
      <alignment horizontal="right" vertical="center"/>
      <protection locked="0"/>
    </xf>
    <xf numFmtId="176" fontId="9" fillId="4" borderId="156" xfId="1" applyNumberFormat="1" applyFont="1" applyFill="1" applyBorder="1" applyAlignment="1" applyProtection="1">
      <alignment horizontal="right" vertical="center"/>
      <protection locked="0"/>
    </xf>
    <xf numFmtId="176" fontId="9" fillId="4" borderId="213" xfId="1" applyNumberFormat="1" applyFont="1" applyFill="1" applyBorder="1" applyAlignment="1" applyProtection="1">
      <alignment horizontal="right" vertical="center"/>
      <protection locked="0"/>
    </xf>
    <xf numFmtId="0" fontId="21" fillId="10" borderId="20" xfId="1" applyFont="1" applyFill="1" applyBorder="1" applyAlignment="1" applyProtection="1">
      <alignment horizontal="left" vertical="center"/>
    </xf>
    <xf numFmtId="0" fontId="21" fillId="10" borderId="120" xfId="1" applyFont="1" applyFill="1" applyBorder="1" applyAlignment="1" applyProtection="1">
      <alignment horizontal="left" vertical="center"/>
    </xf>
    <xf numFmtId="0" fontId="21" fillId="10" borderId="198" xfId="1" applyFont="1" applyFill="1" applyBorder="1" applyAlignment="1" applyProtection="1">
      <alignment horizontal="left" vertical="center"/>
    </xf>
    <xf numFmtId="0" fontId="21" fillId="10" borderId="5" xfId="1" applyFont="1" applyFill="1" applyBorder="1" applyAlignment="1" applyProtection="1">
      <alignment horizontal="left" vertical="center"/>
    </xf>
    <xf numFmtId="0" fontId="21" fillId="10" borderId="2" xfId="1" applyFont="1" applyFill="1" applyBorder="1" applyAlignment="1" applyProtection="1">
      <alignment horizontal="left" vertical="center"/>
    </xf>
    <xf numFmtId="0" fontId="21" fillId="10" borderId="12" xfId="1" applyFont="1" applyFill="1" applyBorder="1" applyAlignment="1" applyProtection="1">
      <alignment horizontal="left" vertical="center"/>
    </xf>
    <xf numFmtId="0" fontId="21" fillId="10" borderId="20" xfId="1" quotePrefix="1" applyFont="1" applyFill="1" applyBorder="1" applyAlignment="1" applyProtection="1">
      <alignment horizontal="left" vertical="center"/>
    </xf>
    <xf numFmtId="0" fontId="21" fillId="10" borderId="120" xfId="1" quotePrefix="1" applyFont="1" applyFill="1" applyBorder="1" applyAlignment="1" applyProtection="1">
      <alignment horizontal="left" vertical="center"/>
    </xf>
    <xf numFmtId="0" fontId="21" fillId="10" borderId="198" xfId="1" quotePrefix="1" applyFont="1" applyFill="1" applyBorder="1" applyAlignment="1" applyProtection="1">
      <alignment horizontal="left" vertical="center"/>
    </xf>
    <xf numFmtId="0" fontId="3" fillId="0" borderId="169" xfId="1" applyFont="1" applyBorder="1" applyAlignment="1" applyProtection="1">
      <alignment horizontal="left" vertical="center"/>
    </xf>
    <xf numFmtId="0" fontId="3" fillId="0" borderId="133" xfId="1" applyFont="1" applyBorder="1" applyAlignment="1" applyProtection="1">
      <alignment horizontal="left" vertical="center"/>
    </xf>
    <xf numFmtId="0" fontId="3" fillId="0" borderId="139" xfId="1" applyFont="1" applyBorder="1" applyAlignment="1" applyProtection="1">
      <alignment horizontal="left" vertical="center"/>
    </xf>
    <xf numFmtId="0" fontId="97" fillId="10" borderId="18" xfId="1" applyFont="1" applyFill="1" applyBorder="1" applyAlignment="1" applyProtection="1">
      <alignment horizontal="left" vertical="center"/>
    </xf>
    <xf numFmtId="0" fontId="97" fillId="10" borderId="19" xfId="1" applyFont="1" applyFill="1" applyBorder="1" applyAlignment="1" applyProtection="1">
      <alignment horizontal="left" vertical="center"/>
    </xf>
    <xf numFmtId="0" fontId="97" fillId="10" borderId="13" xfId="1" applyFont="1" applyFill="1" applyBorder="1" applyAlignment="1" applyProtection="1">
      <alignment horizontal="left" vertical="center"/>
    </xf>
    <xf numFmtId="0" fontId="21" fillId="10" borderId="16" xfId="1" quotePrefix="1" applyFont="1" applyFill="1" applyBorder="1" applyAlignment="1" applyProtection="1">
      <alignment horizontal="left" vertical="center"/>
    </xf>
    <xf numFmtId="0" fontId="21" fillId="10" borderId="17" xfId="1" quotePrefix="1" applyFont="1" applyFill="1" applyBorder="1" applyAlignment="1" applyProtection="1">
      <alignment horizontal="left" vertical="center"/>
    </xf>
    <xf numFmtId="0" fontId="21" fillId="10" borderId="83" xfId="1" quotePrefix="1" applyFont="1" applyFill="1" applyBorder="1" applyAlignment="1" applyProtection="1">
      <alignment horizontal="left" vertical="center"/>
    </xf>
    <xf numFmtId="0" fontId="21" fillId="10" borderId="6" xfId="1" applyFont="1" applyFill="1" applyBorder="1" applyAlignment="1" applyProtection="1">
      <alignment horizontal="left" vertical="center"/>
    </xf>
    <xf numFmtId="0" fontId="21" fillId="10" borderId="3" xfId="1" applyFont="1" applyFill="1" applyBorder="1" applyAlignment="1" applyProtection="1">
      <alignment horizontal="left" vertical="center"/>
    </xf>
    <xf numFmtId="0" fontId="21" fillId="10" borderId="10" xfId="1" applyFont="1" applyFill="1" applyBorder="1" applyAlignment="1" applyProtection="1">
      <alignment horizontal="left" vertical="center"/>
    </xf>
    <xf numFmtId="0" fontId="21" fillId="10" borderId="227" xfId="1" applyFont="1" applyFill="1" applyBorder="1" applyAlignment="1" applyProtection="1">
      <alignment horizontal="left" vertical="center"/>
    </xf>
    <xf numFmtId="0" fontId="21" fillId="10" borderId="217" xfId="1" applyFont="1" applyFill="1" applyBorder="1" applyAlignment="1" applyProtection="1">
      <alignment horizontal="left" vertical="center"/>
    </xf>
    <xf numFmtId="0" fontId="21" fillId="10" borderId="228" xfId="1" applyFont="1" applyFill="1" applyBorder="1" applyAlignment="1" applyProtection="1">
      <alignment horizontal="left" vertical="center"/>
    </xf>
    <xf numFmtId="0" fontId="21" fillId="10" borderId="227" xfId="1" applyFont="1" applyFill="1" applyBorder="1" applyAlignment="1" applyProtection="1">
      <alignment vertical="center"/>
    </xf>
    <xf numFmtId="0" fontId="21" fillId="10" borderId="217" xfId="1" applyFont="1" applyFill="1" applyBorder="1" applyAlignment="1" applyProtection="1">
      <alignment vertical="center"/>
    </xf>
    <xf numFmtId="0" fontId="21" fillId="10" borderId="228" xfId="1" applyFont="1" applyFill="1" applyBorder="1" applyAlignment="1" applyProtection="1">
      <alignment vertical="center"/>
    </xf>
    <xf numFmtId="0" fontId="21" fillId="10" borderId="229" xfId="1" applyFont="1" applyFill="1" applyBorder="1" applyAlignment="1" applyProtection="1">
      <alignment vertical="center"/>
    </xf>
    <xf numFmtId="0" fontId="21" fillId="10" borderId="220" xfId="1" applyFont="1" applyFill="1" applyBorder="1" applyAlignment="1" applyProtection="1">
      <alignment vertical="center"/>
    </xf>
    <xf numFmtId="0" fontId="21" fillId="10" borderId="230" xfId="1" applyFont="1" applyFill="1" applyBorder="1" applyAlignment="1" applyProtection="1">
      <alignment vertical="center"/>
    </xf>
    <xf numFmtId="0" fontId="21" fillId="10" borderId="20" xfId="1" quotePrefix="1" applyFont="1" applyFill="1" applyBorder="1" applyAlignment="1" applyProtection="1">
      <alignment vertical="center"/>
    </xf>
    <xf numFmtId="0" fontId="21" fillId="10" borderId="120" xfId="1" quotePrefix="1" applyFont="1" applyFill="1" applyBorder="1" applyAlignment="1" applyProtection="1">
      <alignment vertical="center"/>
    </xf>
    <xf numFmtId="0" fontId="21" fillId="10" borderId="198" xfId="1" quotePrefix="1" applyFont="1" applyFill="1" applyBorder="1" applyAlignment="1" applyProtection="1">
      <alignment vertical="center"/>
    </xf>
    <xf numFmtId="176" fontId="9" fillId="0" borderId="130" xfId="1" quotePrefix="1" applyNumberFormat="1" applyFont="1" applyFill="1" applyBorder="1" applyAlignment="1" applyProtection="1">
      <alignment horizontal="right" vertical="center"/>
      <protection locked="0"/>
    </xf>
    <xf numFmtId="176" fontId="9" fillId="0" borderId="132" xfId="1" quotePrefix="1" applyNumberFormat="1" applyFont="1" applyFill="1" applyBorder="1" applyAlignment="1" applyProtection="1">
      <alignment horizontal="right" vertical="center"/>
      <protection locked="0"/>
    </xf>
    <xf numFmtId="176" fontId="9" fillId="0" borderId="195" xfId="1" quotePrefix="1" applyNumberFormat="1" applyFont="1" applyFill="1" applyBorder="1" applyAlignment="1" applyProtection="1">
      <alignment horizontal="right" vertical="center"/>
      <protection locked="0"/>
    </xf>
    <xf numFmtId="0" fontId="10" fillId="0" borderId="203" xfId="1" applyFont="1" applyBorder="1" applyAlignment="1" applyProtection="1">
      <alignment horizontal="left" vertical="center" shrinkToFit="1"/>
    </xf>
    <xf numFmtId="0" fontId="10" fillId="0" borderId="204" xfId="1" applyFont="1" applyBorder="1" applyAlignment="1" applyProtection="1">
      <alignment horizontal="left" vertical="center" shrinkToFit="1"/>
    </xf>
    <xf numFmtId="0" fontId="10" fillId="0" borderId="205" xfId="1" applyFont="1" applyBorder="1" applyAlignment="1" applyProtection="1">
      <alignment horizontal="left" vertical="center" shrinkToFit="1"/>
    </xf>
    <xf numFmtId="176" fontId="9" fillId="4" borderId="222" xfId="1" quotePrefix="1" applyNumberFormat="1" applyFont="1" applyFill="1" applyBorder="1" applyAlignment="1" applyProtection="1">
      <alignment horizontal="right" vertical="center"/>
      <protection locked="0"/>
    </xf>
    <xf numFmtId="176" fontId="9" fillId="4" borderId="202" xfId="1" quotePrefix="1" applyNumberFormat="1" applyFont="1" applyFill="1" applyBorder="1" applyAlignment="1" applyProtection="1">
      <alignment horizontal="right" vertical="center"/>
      <protection locked="0"/>
    </xf>
    <xf numFmtId="176" fontId="9" fillId="4" borderId="223" xfId="1" quotePrefix="1" applyNumberFormat="1" applyFont="1" applyFill="1" applyBorder="1" applyAlignment="1" applyProtection="1">
      <alignment horizontal="right" vertical="center"/>
      <protection locked="0"/>
    </xf>
    <xf numFmtId="176" fontId="9" fillId="0" borderId="216" xfId="1" quotePrefix="1" applyNumberFormat="1" applyFont="1" applyBorder="1" applyAlignment="1" applyProtection="1">
      <alignment horizontal="right" vertical="center"/>
    </xf>
    <xf numFmtId="176" fontId="9" fillId="0" borderId="217" xfId="1" quotePrefix="1" applyNumberFormat="1" applyFont="1" applyBorder="1" applyAlignment="1" applyProtection="1">
      <alignment horizontal="right" vertical="center"/>
    </xf>
    <xf numFmtId="176" fontId="9" fillId="0" borderId="218" xfId="1" quotePrefix="1" applyNumberFormat="1" applyFont="1" applyBorder="1" applyAlignment="1" applyProtection="1">
      <alignment horizontal="right" vertical="center"/>
    </xf>
    <xf numFmtId="176" fontId="125" fillId="9" borderId="96" xfId="1" quotePrefix="1" applyNumberFormat="1" applyFont="1" applyFill="1" applyBorder="1" applyAlignment="1" applyProtection="1">
      <alignment horizontal="right" vertical="center"/>
      <protection locked="0"/>
    </xf>
    <xf numFmtId="176" fontId="125" fillId="9" borderId="19" xfId="1" quotePrefix="1" applyNumberFormat="1" applyFont="1" applyFill="1" applyBorder="1" applyAlignment="1" applyProtection="1">
      <alignment horizontal="right" vertical="center"/>
      <protection locked="0"/>
    </xf>
    <xf numFmtId="176" fontId="125" fillId="9" borderId="84" xfId="1" quotePrefix="1" applyNumberFormat="1" applyFont="1" applyFill="1" applyBorder="1" applyAlignment="1" applyProtection="1">
      <alignment horizontal="right" vertical="center"/>
      <protection locked="0"/>
    </xf>
    <xf numFmtId="176" fontId="9" fillId="9" borderId="96" xfId="1" quotePrefix="1" applyNumberFormat="1" applyFont="1" applyFill="1" applyBorder="1" applyAlignment="1" applyProtection="1">
      <alignment horizontal="right" vertical="center"/>
      <protection locked="0"/>
    </xf>
    <xf numFmtId="176" fontId="9" fillId="9" borderId="19" xfId="1" quotePrefix="1" applyNumberFormat="1" applyFont="1" applyFill="1" applyBorder="1" applyAlignment="1" applyProtection="1">
      <alignment horizontal="right" vertical="center"/>
      <protection locked="0"/>
    </xf>
    <xf numFmtId="176" fontId="9" fillId="9" borderId="84" xfId="1" quotePrefix="1" applyNumberFormat="1" applyFont="1" applyFill="1" applyBorder="1" applyAlignment="1" applyProtection="1">
      <alignment horizontal="right" vertical="center"/>
      <protection locked="0"/>
    </xf>
    <xf numFmtId="176" fontId="9" fillId="0" borderId="96" xfId="1" quotePrefix="1" applyNumberFormat="1" applyFont="1" applyFill="1" applyBorder="1" applyAlignment="1" applyProtection="1">
      <alignment horizontal="right" vertical="center"/>
      <protection locked="0"/>
    </xf>
    <xf numFmtId="176" fontId="9" fillId="0" borderId="19" xfId="1" quotePrefix="1" applyNumberFormat="1" applyFont="1" applyFill="1" applyBorder="1" applyAlignment="1" applyProtection="1">
      <alignment horizontal="right" vertical="center"/>
      <protection locked="0"/>
    </xf>
    <xf numFmtId="176" fontId="9" fillId="0" borderId="84" xfId="1" quotePrefix="1" applyNumberFormat="1" applyFont="1" applyFill="1" applyBorder="1" applyAlignment="1" applyProtection="1">
      <alignment horizontal="right" vertical="center"/>
      <protection locked="0"/>
    </xf>
    <xf numFmtId="176" fontId="9" fillId="0" borderId="197" xfId="1" quotePrefix="1" applyNumberFormat="1" applyFont="1" applyFill="1" applyBorder="1" applyAlignment="1" applyProtection="1">
      <alignment horizontal="right" vertical="center"/>
      <protection locked="0"/>
    </xf>
    <xf numFmtId="176" fontId="9" fillId="0" borderId="120" xfId="1" quotePrefix="1" applyNumberFormat="1" applyFont="1" applyFill="1" applyBorder="1" applyAlignment="1" applyProtection="1">
      <alignment horizontal="right" vertical="center"/>
      <protection locked="0"/>
    </xf>
    <xf numFmtId="176" fontId="9" fillId="0" borderId="214" xfId="1" quotePrefix="1" applyNumberFormat="1" applyFont="1" applyFill="1" applyBorder="1" applyAlignment="1" applyProtection="1">
      <alignment horizontal="right" vertical="center"/>
      <protection locked="0"/>
    </xf>
    <xf numFmtId="176" fontId="9" fillId="0" borderId="0" xfId="1" quotePrefix="1" applyNumberFormat="1" applyFont="1" applyFill="1" applyBorder="1" applyAlignment="1" applyProtection="1">
      <alignment horizontal="right" vertical="center"/>
    </xf>
    <xf numFmtId="0" fontId="10" fillId="0" borderId="170" xfId="1" applyFont="1" applyBorder="1" applyAlignment="1" applyProtection="1">
      <alignment horizontal="left" vertical="center"/>
    </xf>
    <xf numFmtId="0" fontId="10" fillId="0" borderId="189" xfId="1" applyFont="1" applyBorder="1" applyAlignment="1" applyProtection="1">
      <alignment horizontal="left" vertical="center"/>
    </xf>
    <xf numFmtId="0" fontId="10" fillId="0" borderId="158" xfId="1" applyFont="1" applyBorder="1" applyAlignment="1" applyProtection="1">
      <alignment horizontal="left" vertical="center"/>
    </xf>
    <xf numFmtId="0" fontId="10" fillId="0" borderId="169" xfId="1" applyFont="1" applyBorder="1" applyAlignment="1" applyProtection="1">
      <alignment vertical="center"/>
    </xf>
    <xf numFmtId="0" fontId="10" fillId="0" borderId="133" xfId="1" applyFont="1" applyBorder="1" applyAlignment="1" applyProtection="1">
      <alignment vertical="center"/>
    </xf>
    <xf numFmtId="0" fontId="10" fillId="0" borderId="139" xfId="1" applyFont="1" applyBorder="1" applyAlignment="1" applyProtection="1">
      <alignment vertical="center"/>
    </xf>
    <xf numFmtId="0" fontId="10" fillId="0" borderId="170" xfId="1" applyFont="1" applyBorder="1" applyAlignment="1" applyProtection="1">
      <alignment vertical="center"/>
    </xf>
    <xf numFmtId="0" fontId="10" fillId="0" borderId="189" xfId="1" applyFont="1" applyBorder="1" applyAlignment="1" applyProtection="1">
      <alignment vertical="center"/>
    </xf>
    <xf numFmtId="0" fontId="10" fillId="0" borderId="158" xfId="1" applyFont="1" applyBorder="1" applyAlignment="1" applyProtection="1">
      <alignment vertical="center"/>
    </xf>
    <xf numFmtId="0" fontId="17" fillId="10" borderId="18" xfId="1" applyFont="1" applyFill="1" applyBorder="1" applyAlignment="1" applyProtection="1">
      <alignment horizontal="center" vertical="center"/>
    </xf>
    <xf numFmtId="0" fontId="17" fillId="10" borderId="19" xfId="1" applyFont="1" applyFill="1" applyBorder="1" applyAlignment="1" applyProtection="1">
      <alignment horizontal="center" vertical="center"/>
    </xf>
    <xf numFmtId="0" fontId="17" fillId="10" borderId="13" xfId="1" applyFont="1" applyFill="1" applyBorder="1" applyAlignment="1" applyProtection="1">
      <alignment horizontal="center" vertical="center"/>
    </xf>
    <xf numFmtId="0" fontId="10" fillId="0" borderId="169" xfId="1" quotePrefix="1" applyFont="1" applyBorder="1" applyAlignment="1" applyProtection="1">
      <alignment horizontal="left" vertical="center"/>
    </xf>
    <xf numFmtId="0" fontId="10" fillId="0" borderId="133" xfId="1" quotePrefix="1" applyFont="1" applyBorder="1" applyAlignment="1" applyProtection="1">
      <alignment horizontal="left" vertical="center"/>
    </xf>
    <xf numFmtId="0" fontId="10" fillId="0" borderId="139" xfId="1" quotePrefix="1" applyFont="1" applyBorder="1" applyAlignment="1" applyProtection="1">
      <alignment horizontal="left" vertical="center"/>
    </xf>
    <xf numFmtId="0" fontId="10" fillId="0" borderId="210" xfId="1" applyFont="1" applyBorder="1" applyAlignment="1" applyProtection="1">
      <alignment horizontal="left" vertical="center"/>
    </xf>
    <xf numFmtId="0" fontId="10" fillId="0" borderId="190" xfId="1" applyFont="1" applyBorder="1" applyAlignment="1" applyProtection="1">
      <alignment horizontal="left" vertical="center"/>
    </xf>
    <xf numFmtId="0" fontId="10" fillId="0" borderId="206" xfId="1" applyFont="1" applyBorder="1" applyAlignment="1" applyProtection="1">
      <alignment horizontal="left" vertical="center"/>
    </xf>
    <xf numFmtId="0" fontId="29" fillId="10" borderId="59" xfId="1" applyNumberFormat="1" applyFont="1" applyFill="1" applyBorder="1" applyAlignment="1" applyProtection="1">
      <alignment horizontal="center" vertical="center"/>
    </xf>
    <xf numFmtId="0" fontId="29" fillId="0" borderId="42" xfId="1" applyNumberFormat="1" applyFont="1" applyFill="1" applyBorder="1" applyAlignment="1" applyProtection="1">
      <alignment horizontal="left" vertical="center"/>
    </xf>
    <xf numFmtId="0" fontId="29" fillId="0" borderId="50" xfId="1" applyNumberFormat="1" applyFont="1" applyFill="1" applyBorder="1" applyAlignment="1" applyProtection="1">
      <alignment horizontal="left" vertical="center"/>
    </xf>
    <xf numFmtId="38" fontId="9" fillId="4" borderId="128" xfId="3" applyFont="1" applyFill="1" applyBorder="1" applyAlignment="1" applyProtection="1">
      <alignment horizontal="right" vertical="center"/>
      <protection locked="0"/>
    </xf>
    <xf numFmtId="38" fontId="9" fillId="4" borderId="133" xfId="3" applyFont="1" applyFill="1" applyBorder="1" applyAlignment="1" applyProtection="1">
      <alignment horizontal="right" vertical="center"/>
      <protection locked="0"/>
    </xf>
    <xf numFmtId="38" fontId="9" fillId="4" borderId="182" xfId="3" applyFont="1" applyFill="1" applyBorder="1" applyAlignment="1" applyProtection="1">
      <alignment horizontal="right" vertical="center"/>
      <protection locked="0"/>
    </xf>
    <xf numFmtId="38" fontId="9" fillId="4" borderId="193" xfId="3" applyFont="1" applyFill="1" applyBorder="1" applyAlignment="1" applyProtection="1">
      <alignment horizontal="right" vertical="center"/>
      <protection locked="0"/>
    </xf>
    <xf numFmtId="38" fontId="9" fillId="4" borderId="134" xfId="3" applyFont="1" applyFill="1" applyBorder="1" applyAlignment="1" applyProtection="1">
      <alignment horizontal="right" vertical="center"/>
      <protection locked="0"/>
    </xf>
    <xf numFmtId="38" fontId="9" fillId="4" borderId="194" xfId="3" applyFont="1" applyFill="1" applyBorder="1" applyAlignment="1" applyProtection="1">
      <alignment horizontal="right" vertical="center"/>
      <protection locked="0"/>
    </xf>
    <xf numFmtId="38" fontId="9" fillId="4" borderId="164" xfId="3" applyFont="1" applyFill="1" applyBorder="1" applyAlignment="1" applyProtection="1">
      <alignment horizontal="right" vertical="center"/>
      <protection locked="0"/>
    </xf>
    <xf numFmtId="38" fontId="9" fillId="4" borderId="189" xfId="3" applyFont="1" applyFill="1" applyBorder="1" applyAlignment="1" applyProtection="1">
      <alignment horizontal="right" vertical="center"/>
      <protection locked="0"/>
    </xf>
    <xf numFmtId="38" fontId="9" fillId="4" borderId="186" xfId="3" applyFont="1" applyFill="1" applyBorder="1" applyAlignment="1" applyProtection="1">
      <alignment horizontal="right" vertical="center"/>
      <protection locked="0"/>
    </xf>
    <xf numFmtId="38" fontId="29" fillId="0" borderId="207" xfId="3" applyFont="1" applyFill="1" applyBorder="1" applyAlignment="1" applyProtection="1">
      <alignment horizontal="right" vertical="center"/>
    </xf>
    <xf numFmtId="38" fontId="29" fillId="0" borderId="190" xfId="3" applyFont="1" applyFill="1" applyBorder="1" applyAlignment="1" applyProtection="1">
      <alignment horizontal="right" vertical="center"/>
    </xf>
    <xf numFmtId="38" fontId="29" fillId="0" borderId="208" xfId="3" applyFont="1" applyFill="1" applyBorder="1" applyAlignment="1" applyProtection="1">
      <alignment horizontal="right" vertical="center"/>
    </xf>
    <xf numFmtId="38" fontId="29" fillId="0" borderId="96" xfId="3" applyFont="1" applyFill="1" applyBorder="1" applyAlignment="1" applyProtection="1">
      <alignment horizontal="right" vertical="center"/>
    </xf>
    <xf numFmtId="38" fontId="29" fillId="0" borderId="19" xfId="3" applyFont="1" applyFill="1" applyBorder="1" applyAlignment="1" applyProtection="1">
      <alignment horizontal="right" vertical="center"/>
    </xf>
    <xf numFmtId="38" fontId="29" fillId="0" borderId="84" xfId="3" applyFont="1" applyFill="1" applyBorder="1" applyAlignment="1" applyProtection="1">
      <alignment horizontal="right" vertical="center"/>
    </xf>
    <xf numFmtId="38" fontId="29" fillId="0" borderId="71" xfId="3" applyFont="1" applyFill="1" applyBorder="1" applyAlignment="1" applyProtection="1">
      <alignment horizontal="right" vertical="center"/>
    </xf>
    <xf numFmtId="38" fontId="29" fillId="0" borderId="26" xfId="3" applyFont="1" applyFill="1" applyBorder="1" applyAlignment="1" applyProtection="1">
      <alignment horizontal="right" vertical="center"/>
    </xf>
    <xf numFmtId="38" fontId="29" fillId="0" borderId="27" xfId="3" applyFont="1" applyFill="1" applyBorder="1" applyAlignment="1" applyProtection="1">
      <alignment horizontal="right" vertical="center"/>
    </xf>
    <xf numFmtId="38" fontId="9" fillId="4" borderId="222" xfId="3" applyFont="1" applyFill="1" applyBorder="1" applyAlignment="1" applyProtection="1">
      <alignment horizontal="right" vertical="center"/>
      <protection locked="0"/>
    </xf>
    <xf numFmtId="38" fontId="9" fillId="4" borderId="202" xfId="3" applyFont="1" applyFill="1" applyBorder="1" applyAlignment="1" applyProtection="1">
      <alignment horizontal="right" vertical="center"/>
      <protection locked="0"/>
    </xf>
    <xf numFmtId="38" fontId="9" fillId="4" borderId="223" xfId="3" applyFont="1" applyFill="1" applyBorder="1" applyAlignment="1" applyProtection="1">
      <alignment horizontal="right" vertical="center"/>
      <protection locked="0"/>
    </xf>
    <xf numFmtId="38" fontId="29" fillId="0" borderId="126" xfId="3" applyFont="1" applyFill="1" applyBorder="1" applyAlignment="1" applyProtection="1">
      <alignment horizontal="right" vertical="center"/>
    </xf>
    <xf numFmtId="38" fontId="29" fillId="0" borderId="161" xfId="3" applyFont="1" applyFill="1" applyBorder="1" applyAlignment="1" applyProtection="1">
      <alignment horizontal="right" vertical="center"/>
    </xf>
    <xf numFmtId="38" fontId="29" fillId="0" borderId="165" xfId="3" applyFont="1" applyFill="1" applyBorder="1" applyAlignment="1" applyProtection="1">
      <alignment horizontal="right" vertical="center"/>
    </xf>
    <xf numFmtId="0" fontId="17" fillId="10" borderId="196" xfId="1" quotePrefix="1" applyFont="1" applyFill="1" applyBorder="1" applyAlignment="1" applyProtection="1">
      <alignment horizontal="center" vertical="center" wrapText="1"/>
    </xf>
    <xf numFmtId="0" fontId="17" fillId="10" borderId="117" xfId="1" quotePrefix="1" applyFont="1" applyFill="1" applyBorder="1" applyAlignment="1" applyProtection="1">
      <alignment horizontal="center" vertical="center" wrapText="1"/>
    </xf>
    <xf numFmtId="0" fontId="17" fillId="10" borderId="209" xfId="1" quotePrefix="1" applyFont="1" applyFill="1" applyBorder="1" applyAlignment="1" applyProtection="1">
      <alignment horizontal="center" vertical="center" wrapText="1"/>
    </xf>
    <xf numFmtId="0" fontId="17" fillId="10" borderId="82" xfId="1" applyFont="1" applyFill="1" applyBorder="1" applyAlignment="1" applyProtection="1">
      <alignment horizontal="center" vertical="center"/>
    </xf>
    <xf numFmtId="0" fontId="17" fillId="10" borderId="17" xfId="1" applyFont="1" applyFill="1" applyBorder="1" applyAlignment="1" applyProtection="1">
      <alignment horizontal="center" vertical="center"/>
    </xf>
    <xf numFmtId="0" fontId="17" fillId="10" borderId="191" xfId="1" applyFont="1" applyFill="1" applyBorder="1" applyAlignment="1" applyProtection="1">
      <alignment horizontal="center" vertical="center"/>
    </xf>
    <xf numFmtId="38" fontId="29" fillId="0" borderId="222" xfId="3" applyFont="1" applyFill="1" applyBorder="1" applyAlignment="1" applyProtection="1">
      <alignment horizontal="right" vertical="center"/>
    </xf>
    <xf numFmtId="38" fontId="29" fillId="0" borderId="202" xfId="3" applyFont="1" applyFill="1" applyBorder="1" applyAlignment="1" applyProtection="1">
      <alignment horizontal="right" vertical="center"/>
    </xf>
    <xf numFmtId="38" fontId="29" fillId="0" borderId="223" xfId="3" applyFont="1" applyFill="1" applyBorder="1" applyAlignment="1" applyProtection="1">
      <alignment horizontal="right" vertical="center"/>
    </xf>
    <xf numFmtId="0" fontId="10" fillId="0" borderId="172" xfId="1" quotePrefix="1" applyFont="1" applyBorder="1" applyAlignment="1" applyProtection="1">
      <alignment horizontal="left" vertical="center"/>
    </xf>
    <xf numFmtId="0" fontId="10" fillId="0" borderId="134" xfId="1" quotePrefix="1" applyFont="1" applyBorder="1" applyAlignment="1" applyProtection="1">
      <alignment horizontal="left" vertical="center"/>
    </xf>
    <xf numFmtId="0" fontId="10" fillId="0" borderId="140" xfId="1" quotePrefix="1" applyFont="1" applyBorder="1" applyAlignment="1" applyProtection="1">
      <alignment horizontal="left" vertical="center"/>
    </xf>
    <xf numFmtId="38" fontId="29" fillId="0" borderId="128" xfId="3" applyFont="1" applyFill="1" applyBorder="1" applyAlignment="1" applyProtection="1">
      <alignment horizontal="right" vertical="center"/>
    </xf>
    <xf numFmtId="38" fontId="29" fillId="0" borderId="133" xfId="3" applyFont="1" applyFill="1" applyBorder="1" applyAlignment="1" applyProtection="1">
      <alignment horizontal="right" vertical="center"/>
    </xf>
    <xf numFmtId="38" fontId="29" fillId="0" borderId="182" xfId="3" applyFont="1" applyFill="1" applyBorder="1" applyAlignment="1" applyProtection="1">
      <alignment horizontal="right" vertical="center"/>
    </xf>
    <xf numFmtId="38" fontId="29" fillId="0" borderId="130" xfId="3" applyFont="1" applyFill="1" applyBorder="1" applyAlignment="1" applyProtection="1">
      <alignment horizontal="right" vertical="center"/>
    </xf>
    <xf numFmtId="38" fontId="29" fillId="0" borderId="132" xfId="3" applyFont="1" applyFill="1" applyBorder="1" applyAlignment="1" applyProtection="1">
      <alignment horizontal="right" vertical="center"/>
    </xf>
    <xf numFmtId="38" fontId="29" fillId="0" borderId="195" xfId="3" applyFont="1" applyFill="1" applyBorder="1" applyAlignment="1" applyProtection="1">
      <alignment horizontal="right" vertical="center"/>
    </xf>
    <xf numFmtId="38" fontId="29" fillId="0" borderId="196" xfId="3" applyFont="1" applyFill="1" applyBorder="1" applyAlignment="1" applyProtection="1">
      <alignment horizontal="right" vertical="center"/>
    </xf>
    <xf numFmtId="38" fontId="29" fillId="0" borderId="117" xfId="3" applyFont="1" applyFill="1" applyBorder="1" applyAlignment="1" applyProtection="1">
      <alignment horizontal="right" vertical="center"/>
    </xf>
    <xf numFmtId="38" fontId="29" fillId="0" borderId="209" xfId="3" applyFont="1" applyFill="1" applyBorder="1" applyAlignment="1" applyProtection="1">
      <alignment horizontal="right" vertical="center"/>
    </xf>
    <xf numFmtId="0" fontId="17" fillId="10" borderId="18" xfId="1" applyFont="1" applyFill="1" applyBorder="1" applyAlignment="1" applyProtection="1">
      <alignment horizontal="center" vertical="center" wrapText="1"/>
    </xf>
    <xf numFmtId="0" fontId="17" fillId="10" borderId="19" xfId="1" applyFont="1" applyFill="1" applyBorder="1" applyAlignment="1" applyProtection="1">
      <alignment horizontal="center" vertical="center" wrapText="1"/>
    </xf>
    <xf numFmtId="0" fontId="17" fillId="10" borderId="13" xfId="1" applyFont="1" applyFill="1" applyBorder="1" applyAlignment="1" applyProtection="1">
      <alignment horizontal="center" vertical="center" wrapText="1"/>
    </xf>
    <xf numFmtId="0" fontId="18" fillId="0" borderId="25" xfId="1" applyNumberFormat="1" applyFont="1" applyFill="1" applyBorder="1" applyAlignment="1" applyProtection="1">
      <alignment horizontal="left" vertical="center" shrinkToFit="1"/>
    </xf>
    <xf numFmtId="0" fontId="18" fillId="0" borderId="26" xfId="1" applyNumberFormat="1" applyFont="1" applyFill="1" applyBorder="1" applyAlignment="1" applyProtection="1">
      <alignment horizontal="left" vertical="center" shrinkToFit="1"/>
    </xf>
    <xf numFmtId="0" fontId="18" fillId="0" borderId="27" xfId="1" applyNumberFormat="1" applyFont="1" applyFill="1" applyBorder="1" applyAlignment="1" applyProtection="1">
      <alignment horizontal="left" vertical="center" shrinkToFit="1"/>
    </xf>
    <xf numFmtId="0" fontId="18" fillId="0" borderId="15" xfId="1" applyNumberFormat="1" applyFont="1" applyFill="1" applyBorder="1" applyAlignment="1" applyProtection="1">
      <alignment horizontal="left" vertical="center"/>
    </xf>
    <xf numFmtId="0" fontId="18" fillId="0" borderId="42" xfId="1" applyNumberFormat="1" applyFont="1" applyFill="1" applyBorder="1" applyAlignment="1" applyProtection="1">
      <alignment horizontal="left" vertical="center"/>
    </xf>
    <xf numFmtId="0" fontId="18" fillId="0" borderId="50" xfId="1" applyNumberFormat="1" applyFont="1" applyFill="1" applyBorder="1" applyAlignment="1" applyProtection="1">
      <alignment horizontal="left" vertical="center"/>
    </xf>
    <xf numFmtId="0" fontId="35" fillId="5" borderId="86" xfId="1" applyNumberFormat="1" applyFont="1" applyFill="1" applyBorder="1" applyAlignment="1" applyProtection="1">
      <alignment vertical="center" shrinkToFit="1"/>
    </xf>
    <xf numFmtId="0" fontId="35" fillId="5" borderId="87" xfId="1" applyNumberFormat="1" applyFont="1" applyFill="1" applyBorder="1" applyAlignment="1" applyProtection="1">
      <alignment vertical="center" shrinkToFit="1"/>
    </xf>
    <xf numFmtId="0" fontId="35" fillId="5" borderId="88" xfId="1" applyNumberFormat="1" applyFont="1" applyFill="1" applyBorder="1" applyAlignment="1" applyProtection="1">
      <alignment vertical="center" shrinkToFit="1"/>
    </xf>
    <xf numFmtId="0" fontId="35" fillId="5" borderId="89" xfId="1" applyNumberFormat="1" applyFont="1" applyFill="1" applyBorder="1" applyAlignment="1" applyProtection="1">
      <alignment horizontal="left" vertical="center" shrinkToFit="1"/>
    </xf>
    <xf numFmtId="0" fontId="35" fillId="5" borderId="90" xfId="1" applyNumberFormat="1" applyFont="1" applyFill="1" applyBorder="1" applyAlignment="1" applyProtection="1">
      <alignment horizontal="left" vertical="center" shrinkToFit="1"/>
    </xf>
    <xf numFmtId="0" fontId="35" fillId="5" borderId="91" xfId="1" applyNumberFormat="1" applyFont="1" applyFill="1" applyBorder="1" applyAlignment="1" applyProtection="1">
      <alignment horizontal="left" vertical="center" shrinkToFit="1"/>
    </xf>
    <xf numFmtId="0" fontId="26" fillId="0" borderId="71" xfId="1" applyFont="1" applyFill="1" applyBorder="1" applyAlignment="1" applyProtection="1">
      <alignment horizontal="center" vertical="center"/>
    </xf>
    <xf numFmtId="0" fontId="26" fillId="0" borderId="26" xfId="1" applyFont="1" applyFill="1" applyBorder="1" applyAlignment="1" applyProtection="1">
      <alignment horizontal="center" vertical="center"/>
    </xf>
    <xf numFmtId="0" fontId="26" fillId="0" borderId="105" xfId="1" applyFont="1" applyFill="1" applyBorder="1" applyAlignment="1" applyProtection="1">
      <alignment horizontal="center" vertical="center"/>
    </xf>
    <xf numFmtId="0" fontId="26" fillId="0" borderId="27" xfId="1" applyFont="1" applyFill="1" applyBorder="1" applyAlignment="1" applyProtection="1">
      <alignment horizontal="center" vertical="center"/>
    </xf>
    <xf numFmtId="0" fontId="26" fillId="0" borderId="71" xfId="1" applyFont="1" applyFill="1" applyBorder="1" applyAlignment="1" applyProtection="1">
      <alignment horizontal="center" vertical="center" shrinkToFit="1"/>
    </xf>
    <xf numFmtId="0" fontId="26" fillId="0" borderId="26" xfId="1" applyFont="1" applyFill="1" applyBorder="1" applyAlignment="1" applyProtection="1">
      <alignment horizontal="center" vertical="center" shrinkToFit="1"/>
    </xf>
    <xf numFmtId="0" fontId="26" fillId="0" borderId="27" xfId="1" applyFont="1" applyFill="1" applyBorder="1" applyAlignment="1" applyProtection="1">
      <alignment horizontal="center" vertical="center" shrinkToFit="1"/>
    </xf>
    <xf numFmtId="0" fontId="26" fillId="0" borderId="23" xfId="1" applyFont="1" applyFill="1" applyBorder="1" applyAlignment="1" applyProtection="1">
      <alignment horizontal="center" vertical="center" shrinkToFit="1"/>
    </xf>
    <xf numFmtId="0" fontId="26" fillId="0" borderId="62" xfId="1" applyFont="1" applyFill="1" applyBorder="1" applyAlignment="1" applyProtection="1">
      <alignment horizontal="center" vertical="center" shrinkToFit="1"/>
    </xf>
    <xf numFmtId="0" fontId="26" fillId="0" borderId="78" xfId="1" applyFont="1" applyFill="1" applyBorder="1" applyAlignment="1" applyProtection="1">
      <alignment horizontal="center" vertical="center" shrinkToFit="1"/>
    </xf>
    <xf numFmtId="0" fontId="26" fillId="0" borderId="24" xfId="1" applyFont="1" applyFill="1" applyBorder="1" applyAlignment="1" applyProtection="1">
      <alignment horizontal="center" vertical="center" shrinkToFit="1"/>
    </xf>
    <xf numFmtId="0" fontId="26" fillId="0" borderId="4" xfId="1" applyFont="1" applyFill="1" applyBorder="1" applyAlignment="1" applyProtection="1">
      <alignment horizontal="center" vertical="center" shrinkToFit="1"/>
    </xf>
    <xf numFmtId="0" fontId="26" fillId="0" borderId="107" xfId="1" applyFont="1" applyFill="1" applyBorder="1" applyAlignment="1" applyProtection="1">
      <alignment horizontal="center" vertical="center" shrinkToFit="1"/>
    </xf>
    <xf numFmtId="0" fontId="26" fillId="0" borderId="0" xfId="1" applyFont="1" applyFill="1" applyAlignment="1" applyProtection="1">
      <alignment horizontal="left" vertical="center"/>
    </xf>
    <xf numFmtId="0" fontId="50" fillId="0" borderId="0" xfId="1" applyFont="1" applyFill="1" applyBorder="1" applyAlignment="1" applyProtection="1">
      <alignment horizontal="left" vertical="center"/>
    </xf>
    <xf numFmtId="0" fontId="50" fillId="0" borderId="8" xfId="1" applyFont="1" applyFill="1" applyBorder="1" applyAlignment="1" applyProtection="1">
      <alignment horizontal="center" vertical="center" shrinkToFit="1"/>
    </xf>
    <xf numFmtId="0" fontId="50" fillId="0" borderId="3" xfId="1" applyFont="1" applyFill="1" applyBorder="1" applyAlignment="1" applyProtection="1">
      <alignment horizontal="center" vertical="center" shrinkToFit="1"/>
    </xf>
    <xf numFmtId="0" fontId="50" fillId="0" borderId="10" xfId="1" applyFont="1" applyFill="1" applyBorder="1" applyAlignment="1" applyProtection="1">
      <alignment horizontal="center" vertical="center" shrinkToFit="1"/>
    </xf>
    <xf numFmtId="0" fontId="50" fillId="0" borderId="56" xfId="1" applyFont="1" applyFill="1" applyBorder="1" applyAlignment="1" applyProtection="1">
      <alignment horizontal="center" vertical="center" shrinkToFit="1"/>
    </xf>
    <xf numFmtId="0" fontId="50" fillId="0" borderId="66" xfId="1" applyFont="1" applyFill="1" applyBorder="1" applyAlignment="1" applyProtection="1">
      <alignment horizontal="center" vertical="center" shrinkToFit="1"/>
    </xf>
    <xf numFmtId="0" fontId="50" fillId="0" borderId="73" xfId="1" applyFont="1" applyFill="1" applyBorder="1" applyAlignment="1" applyProtection="1">
      <alignment horizontal="center" vertical="center" shrinkToFit="1"/>
    </xf>
    <xf numFmtId="0" fontId="50" fillId="0" borderId="8" xfId="1" applyFont="1" applyFill="1" applyBorder="1" applyAlignment="1" applyProtection="1">
      <alignment horizontal="left" vertical="center" wrapText="1"/>
    </xf>
    <xf numFmtId="0" fontId="2" fillId="0" borderId="3" xfId="1" applyFill="1" applyBorder="1" applyAlignment="1" applyProtection="1">
      <alignment wrapText="1"/>
    </xf>
    <xf numFmtId="0" fontId="2" fillId="0" borderId="10" xfId="1" applyFill="1" applyBorder="1" applyAlignment="1" applyProtection="1">
      <alignment wrapText="1"/>
    </xf>
    <xf numFmtId="0" fontId="2" fillId="0" borderId="56" xfId="1" applyFill="1" applyBorder="1" applyAlignment="1" applyProtection="1">
      <alignment wrapText="1"/>
    </xf>
    <xf numFmtId="0" fontId="2" fillId="0" borderId="66" xfId="1" applyFill="1" applyBorder="1" applyAlignment="1" applyProtection="1">
      <alignment wrapText="1"/>
    </xf>
    <xf numFmtId="0" fontId="2" fillId="0" borderId="73" xfId="1" applyFill="1" applyBorder="1" applyAlignment="1" applyProtection="1">
      <alignment wrapText="1"/>
    </xf>
    <xf numFmtId="0" fontId="50" fillId="0" borderId="8" xfId="1" applyFont="1" applyFill="1" applyBorder="1" applyAlignment="1" applyProtection="1">
      <alignment horizontal="left" vertical="center" shrinkToFit="1"/>
    </xf>
    <xf numFmtId="0" fontId="50" fillId="0" borderId="3" xfId="1" applyFont="1" applyFill="1" applyBorder="1" applyAlignment="1" applyProtection="1">
      <alignment horizontal="left" vertical="center" shrinkToFit="1"/>
    </xf>
    <xf numFmtId="0" fontId="50" fillId="0" borderId="10" xfId="1" applyFont="1" applyFill="1" applyBorder="1" applyAlignment="1" applyProtection="1">
      <alignment horizontal="left" vertical="center" shrinkToFit="1"/>
    </xf>
    <xf numFmtId="0" fontId="50" fillId="4" borderId="3" xfId="1" applyFont="1" applyFill="1" applyBorder="1" applyAlignment="1" applyProtection="1">
      <alignment horizontal="left" vertical="top" shrinkToFit="1"/>
      <protection locked="0"/>
    </xf>
    <xf numFmtId="0" fontId="50" fillId="4" borderId="10" xfId="1" applyFont="1" applyFill="1" applyBorder="1" applyAlignment="1" applyProtection="1">
      <alignment horizontal="left" vertical="top" shrinkToFit="1"/>
      <protection locked="0"/>
    </xf>
    <xf numFmtId="38" fontId="69" fillId="0" borderId="29" xfId="1" applyNumberFormat="1" applyFont="1" applyFill="1" applyBorder="1" applyAlignment="1" applyProtection="1">
      <alignment horizontal="right" vertical="center" shrinkToFit="1"/>
    </xf>
    <xf numFmtId="0" fontId="69" fillId="0" borderId="0" xfId="1" applyFont="1" applyFill="1" applyBorder="1" applyAlignment="1" applyProtection="1">
      <alignment horizontal="right" vertical="center" shrinkToFit="1"/>
    </xf>
    <xf numFmtId="0" fontId="69" fillId="0" borderId="14" xfId="1" applyFont="1" applyFill="1" applyBorder="1" applyAlignment="1" applyProtection="1">
      <alignment horizontal="right" vertical="center" shrinkToFit="1"/>
    </xf>
    <xf numFmtId="38" fontId="69" fillId="0" borderId="56" xfId="1" applyNumberFormat="1" applyFont="1" applyFill="1" applyBorder="1" applyAlignment="1" applyProtection="1">
      <alignment horizontal="right" vertical="center" shrinkToFit="1"/>
    </xf>
    <xf numFmtId="0" fontId="69" fillId="0" borderId="66" xfId="1" applyFont="1" applyFill="1" applyBorder="1" applyAlignment="1" applyProtection="1">
      <alignment horizontal="right" vertical="center" shrinkToFit="1"/>
    </xf>
    <xf numFmtId="0" fontId="69" fillId="0" borderId="73" xfId="1" applyFont="1" applyFill="1" applyBorder="1" applyAlignment="1" applyProtection="1">
      <alignment horizontal="right" vertical="center" shrinkToFit="1"/>
    </xf>
    <xf numFmtId="0" fontId="50" fillId="4" borderId="66" xfId="1" applyFont="1" applyFill="1" applyBorder="1" applyAlignment="1" applyProtection="1">
      <alignment horizontal="left" vertical="top" shrinkToFit="1"/>
      <protection locked="0"/>
    </xf>
    <xf numFmtId="0" fontId="50" fillId="4" borderId="73" xfId="1" applyFont="1" applyFill="1" applyBorder="1" applyAlignment="1" applyProtection="1">
      <alignment horizontal="left" vertical="top" shrinkToFit="1"/>
      <protection locked="0"/>
    </xf>
    <xf numFmtId="0" fontId="69" fillId="0" borderId="56" xfId="1" applyFont="1" applyFill="1" applyBorder="1" applyAlignment="1" applyProtection="1">
      <alignment horizontal="right" vertical="center" shrinkToFit="1"/>
    </xf>
    <xf numFmtId="0" fontId="50" fillId="0" borderId="29" xfId="1" applyFont="1" applyFill="1" applyBorder="1" applyAlignment="1" applyProtection="1">
      <alignment horizontal="center" vertical="center" shrinkToFit="1"/>
    </xf>
    <xf numFmtId="0" fontId="50" fillId="0" borderId="0" xfId="1" applyFont="1" applyFill="1" applyBorder="1" applyAlignment="1" applyProtection="1">
      <alignment horizontal="center" vertical="center" shrinkToFit="1"/>
    </xf>
    <xf numFmtId="0" fontId="50" fillId="0" borderId="14" xfId="1" applyFont="1" applyFill="1" applyBorder="1" applyAlignment="1" applyProtection="1">
      <alignment horizontal="center" vertical="center" shrinkToFit="1"/>
    </xf>
    <xf numFmtId="0" fontId="50" fillId="0" borderId="8" xfId="1" applyFont="1" applyFill="1" applyBorder="1" applyAlignment="1" applyProtection="1">
      <alignment horizontal="center" vertical="center" wrapText="1" shrinkToFit="1"/>
    </xf>
    <xf numFmtId="0" fontId="50" fillId="0" borderId="29" xfId="1" applyFont="1" applyFill="1" applyBorder="1" applyAlignment="1" applyProtection="1">
      <alignment horizontal="center" vertical="center" wrapText="1" shrinkToFit="1"/>
    </xf>
    <xf numFmtId="0" fontId="50" fillId="0" borderId="47" xfId="1" applyFont="1" applyFill="1" applyBorder="1" applyAlignment="1" applyProtection="1">
      <alignment horizontal="left" vertical="center" wrapText="1"/>
    </xf>
    <xf numFmtId="0" fontId="50" fillId="0" borderId="47" xfId="1" applyFont="1" applyFill="1" applyBorder="1" applyAlignment="1" applyProtection="1">
      <alignment horizontal="center" vertical="center" wrapText="1"/>
    </xf>
    <xf numFmtId="0" fontId="50" fillId="4" borderId="8" xfId="1" applyFont="1" applyFill="1" applyBorder="1" applyAlignment="1" applyProtection="1">
      <alignment horizontal="left" vertical="top" wrapText="1"/>
      <protection locked="0"/>
    </xf>
    <xf numFmtId="0" fontId="50" fillId="4" borderId="3" xfId="1" applyFont="1" applyFill="1" applyBorder="1" applyAlignment="1" applyProtection="1">
      <alignment horizontal="left" vertical="top" wrapText="1"/>
      <protection locked="0"/>
    </xf>
    <xf numFmtId="0" fontId="50" fillId="4" borderId="10" xfId="1" applyFont="1" applyFill="1" applyBorder="1" applyAlignment="1" applyProtection="1">
      <alignment horizontal="left" vertical="top" wrapText="1"/>
      <protection locked="0"/>
    </xf>
    <xf numFmtId="0" fontId="50" fillId="4" borderId="29" xfId="1" applyFont="1" applyFill="1" applyBorder="1" applyAlignment="1" applyProtection="1">
      <alignment horizontal="left" vertical="top" wrapText="1"/>
      <protection locked="0"/>
    </xf>
    <xf numFmtId="0" fontId="50" fillId="4" borderId="0" xfId="1" applyFont="1" applyFill="1" applyBorder="1" applyAlignment="1" applyProtection="1">
      <alignment horizontal="left" vertical="top" wrapText="1"/>
      <protection locked="0"/>
    </xf>
    <xf numFmtId="0" fontId="50" fillId="4" borderId="14" xfId="1" applyFont="1" applyFill="1" applyBorder="1" applyAlignment="1" applyProtection="1">
      <alignment horizontal="left" vertical="top" wrapText="1"/>
      <protection locked="0"/>
    </xf>
    <xf numFmtId="0" fontId="50" fillId="4" borderId="56" xfId="1" applyFont="1" applyFill="1" applyBorder="1" applyAlignment="1" applyProtection="1">
      <alignment horizontal="left" vertical="top" wrapText="1"/>
      <protection locked="0"/>
    </xf>
    <xf numFmtId="0" fontId="50" fillId="4" borderId="66" xfId="1" applyFont="1" applyFill="1" applyBorder="1" applyAlignment="1" applyProtection="1">
      <alignment horizontal="left" vertical="top" wrapText="1"/>
      <protection locked="0"/>
    </xf>
    <xf numFmtId="0" fontId="50" fillId="4" borderId="73" xfId="1" applyFont="1" applyFill="1" applyBorder="1" applyAlignment="1" applyProtection="1">
      <alignment horizontal="left" vertical="top" wrapText="1"/>
      <protection locked="0"/>
    </xf>
    <xf numFmtId="38" fontId="69" fillId="4" borderId="29" xfId="1" applyNumberFormat="1" applyFont="1" applyFill="1" applyBorder="1" applyAlignment="1" applyProtection="1">
      <alignment horizontal="right" vertical="top" shrinkToFit="1"/>
      <protection locked="0"/>
    </xf>
    <xf numFmtId="38" fontId="69" fillId="4" borderId="0" xfId="1" applyNumberFormat="1" applyFont="1" applyFill="1" applyBorder="1" applyAlignment="1" applyProtection="1">
      <alignment horizontal="right" vertical="top" shrinkToFit="1"/>
      <protection locked="0"/>
    </xf>
    <xf numFmtId="38" fontId="69" fillId="4" borderId="14" xfId="1" applyNumberFormat="1" applyFont="1" applyFill="1" applyBorder="1" applyAlignment="1" applyProtection="1">
      <alignment horizontal="right" vertical="top" shrinkToFit="1"/>
      <protection locked="0"/>
    </xf>
    <xf numFmtId="0" fontId="50" fillId="4" borderId="0" xfId="1" applyFont="1" applyFill="1" applyBorder="1" applyAlignment="1" applyProtection="1">
      <alignment horizontal="left" vertical="top" shrinkToFit="1"/>
      <protection locked="0"/>
    </xf>
    <xf numFmtId="0" fontId="50" fillId="4" borderId="14" xfId="1" applyFont="1" applyFill="1" applyBorder="1" applyAlignment="1" applyProtection="1">
      <alignment horizontal="left" vertical="top" shrinkToFit="1"/>
      <protection locked="0"/>
    </xf>
    <xf numFmtId="38" fontId="69" fillId="0" borderId="29" xfId="1" applyNumberFormat="1" applyFont="1" applyFill="1" applyBorder="1" applyAlignment="1" applyProtection="1">
      <alignment horizontal="center" vertical="center" shrinkToFit="1"/>
    </xf>
    <xf numFmtId="38" fontId="69" fillId="0" borderId="0" xfId="1" applyNumberFormat="1" applyFont="1" applyFill="1" applyBorder="1" applyAlignment="1" applyProtection="1">
      <alignment horizontal="center" vertical="center" shrinkToFit="1"/>
    </xf>
    <xf numFmtId="38" fontId="69" fillId="0" borderId="14" xfId="1" applyNumberFormat="1" applyFont="1" applyFill="1" applyBorder="1" applyAlignment="1" applyProtection="1">
      <alignment horizontal="center" vertical="center" shrinkToFit="1"/>
    </xf>
    <xf numFmtId="38" fontId="69" fillId="0" borderId="56" xfId="1" applyNumberFormat="1" applyFont="1" applyFill="1" applyBorder="1" applyAlignment="1" applyProtection="1">
      <alignment horizontal="center" vertical="center" shrinkToFit="1"/>
    </xf>
    <xf numFmtId="38" fontId="69" fillId="0" borderId="66" xfId="1" applyNumberFormat="1" applyFont="1" applyFill="1" applyBorder="1" applyAlignment="1" applyProtection="1">
      <alignment horizontal="center" vertical="center" shrinkToFit="1"/>
    </xf>
    <xf numFmtId="38" fontId="69" fillId="0" borderId="73" xfId="1" applyNumberFormat="1" applyFont="1" applyFill="1" applyBorder="1" applyAlignment="1" applyProtection="1">
      <alignment horizontal="center" vertical="center" shrinkToFit="1"/>
    </xf>
    <xf numFmtId="38" fontId="69" fillId="4" borderId="56" xfId="1" applyNumberFormat="1" applyFont="1" applyFill="1" applyBorder="1" applyAlignment="1" applyProtection="1">
      <alignment horizontal="right" vertical="top" shrinkToFit="1"/>
      <protection locked="0"/>
    </xf>
    <xf numFmtId="38" fontId="69" fillId="4" borderId="66" xfId="1" applyNumberFormat="1" applyFont="1" applyFill="1" applyBorder="1" applyAlignment="1" applyProtection="1">
      <alignment horizontal="right" vertical="top" shrinkToFit="1"/>
      <protection locked="0"/>
    </xf>
    <xf numFmtId="38" fontId="69" fillId="4" borderId="73" xfId="1" applyNumberFormat="1" applyFont="1" applyFill="1" applyBorder="1" applyAlignment="1" applyProtection="1">
      <alignment horizontal="right" vertical="top" shrinkToFit="1"/>
      <protection locked="0"/>
    </xf>
    <xf numFmtId="38" fontId="66" fillId="0" borderId="0" xfId="1" applyNumberFormat="1" applyFont="1" applyFill="1" applyBorder="1" applyAlignment="1" applyProtection="1">
      <alignment horizontal="left" vertical="center" shrinkToFit="1"/>
    </xf>
    <xf numFmtId="38" fontId="69" fillId="0" borderId="0" xfId="1" applyNumberFormat="1" applyFont="1" applyFill="1" applyBorder="1" applyAlignment="1" applyProtection="1">
      <alignment horizontal="right" vertical="center" shrinkToFit="1"/>
    </xf>
    <xf numFmtId="38" fontId="69" fillId="0" borderId="14" xfId="1" applyNumberFormat="1" applyFont="1" applyFill="1" applyBorder="1" applyAlignment="1" applyProtection="1">
      <alignment horizontal="right" vertical="center" shrinkToFit="1"/>
    </xf>
    <xf numFmtId="38" fontId="69" fillId="0" borderId="66" xfId="1" applyNumberFormat="1" applyFont="1" applyFill="1" applyBorder="1" applyAlignment="1" applyProtection="1">
      <alignment horizontal="right" vertical="center" shrinkToFit="1"/>
    </xf>
    <xf numFmtId="38" fontId="69" fillId="0" borderId="73" xfId="1" applyNumberFormat="1" applyFont="1" applyFill="1" applyBorder="1" applyAlignment="1" applyProtection="1">
      <alignment horizontal="right" vertical="center" shrinkToFit="1"/>
    </xf>
    <xf numFmtId="0" fontId="50" fillId="0" borderId="0" xfId="1" applyFont="1" applyFill="1" applyBorder="1" applyAlignment="1" applyProtection="1">
      <alignment horizontal="center" vertical="top" shrinkToFit="1"/>
    </xf>
    <xf numFmtId="0" fontId="50" fillId="9" borderId="0" xfId="1" applyFont="1" applyFill="1" applyBorder="1" applyAlignment="1" applyProtection="1">
      <alignment horizontal="center" vertical="top" shrinkToFit="1"/>
      <protection locked="0"/>
    </xf>
    <xf numFmtId="0" fontId="50" fillId="9" borderId="14" xfId="1" applyFont="1" applyFill="1" applyBorder="1" applyAlignment="1" applyProtection="1">
      <alignment horizontal="center" vertical="top" shrinkToFit="1"/>
      <protection locked="0"/>
    </xf>
    <xf numFmtId="0" fontId="50" fillId="0" borderId="3" xfId="1" applyFont="1" applyFill="1" applyBorder="1" applyAlignment="1" applyProtection="1">
      <alignment horizontal="left" vertical="center" wrapText="1"/>
    </xf>
    <xf numFmtId="0" fontId="2" fillId="0" borderId="0" xfId="1" applyFill="1" applyBorder="1" applyAlignment="1" applyProtection="1">
      <alignment wrapText="1"/>
    </xf>
    <xf numFmtId="0" fontId="2" fillId="0" borderId="14" xfId="1" applyFill="1" applyBorder="1" applyAlignment="1" applyProtection="1">
      <alignment wrapText="1"/>
    </xf>
    <xf numFmtId="0" fontId="50" fillId="0" borderId="3" xfId="1" applyFont="1" applyFill="1" applyBorder="1" applyAlignment="1" applyProtection="1">
      <alignment horizontal="center" vertical="top" shrinkToFit="1"/>
    </xf>
    <xf numFmtId="0" fontId="50" fillId="9" borderId="3" xfId="1" applyFont="1" applyFill="1" applyBorder="1" applyAlignment="1" applyProtection="1">
      <alignment horizontal="center" vertical="top" shrinkToFit="1"/>
      <protection locked="0"/>
    </xf>
    <xf numFmtId="0" fontId="50" fillId="9" borderId="10" xfId="1" applyFont="1" applyFill="1" applyBorder="1" applyAlignment="1" applyProtection="1">
      <alignment horizontal="center" vertical="top" shrinkToFit="1"/>
      <protection locked="0"/>
    </xf>
    <xf numFmtId="0" fontId="50" fillId="0" borderId="66" xfId="1" applyFont="1" applyFill="1" applyBorder="1" applyAlignment="1" applyProtection="1">
      <alignment horizontal="center" vertical="top" shrinkToFit="1"/>
    </xf>
    <xf numFmtId="0" fontId="50" fillId="9" borderId="66" xfId="1" applyFont="1" applyFill="1" applyBorder="1" applyAlignment="1" applyProtection="1">
      <alignment horizontal="center" vertical="top" shrinkToFit="1"/>
      <protection locked="0"/>
    </xf>
    <xf numFmtId="0" fontId="50" fillId="9" borderId="73" xfId="1" applyFont="1" applyFill="1" applyBorder="1" applyAlignment="1" applyProtection="1">
      <alignment horizontal="center" vertical="top" shrinkToFit="1"/>
      <protection locked="0"/>
    </xf>
    <xf numFmtId="0" fontId="50" fillId="0" borderId="47" xfId="1" applyFont="1" applyFill="1" applyBorder="1" applyAlignment="1" applyProtection="1">
      <alignment horizontal="center" vertical="center" shrinkToFit="1"/>
    </xf>
    <xf numFmtId="0" fontId="2" fillId="0" borderId="47" xfId="1" applyFill="1" applyBorder="1" applyAlignment="1" applyProtection="1">
      <alignment wrapText="1"/>
    </xf>
    <xf numFmtId="0" fontId="50" fillId="0" borderId="29" xfId="1" applyFont="1" applyFill="1" applyBorder="1" applyAlignment="1" applyProtection="1">
      <alignment horizontal="left" vertical="center" shrinkToFit="1"/>
    </xf>
    <xf numFmtId="0" fontId="50" fillId="0" borderId="0" xfId="1" applyFont="1" applyFill="1" applyBorder="1" applyAlignment="1" applyProtection="1">
      <alignment horizontal="left" vertical="center" shrinkToFit="1"/>
    </xf>
    <xf numFmtId="0" fontId="50" fillId="0" borderId="14" xfId="1" applyFont="1" applyFill="1" applyBorder="1" applyAlignment="1" applyProtection="1">
      <alignment horizontal="left" vertical="center" shrinkToFit="1"/>
    </xf>
    <xf numFmtId="0" fontId="2" fillId="0" borderId="3" xfId="1" applyFill="1" applyBorder="1" applyAlignment="1" applyProtection="1">
      <alignment horizontal="left" wrapText="1"/>
    </xf>
    <xf numFmtId="0" fontId="2" fillId="0" borderId="10" xfId="1" applyFill="1" applyBorder="1" applyAlignment="1" applyProtection="1">
      <alignment horizontal="left" wrapText="1"/>
    </xf>
    <xf numFmtId="0" fontId="2" fillId="0" borderId="56" xfId="1" applyFill="1" applyBorder="1" applyAlignment="1" applyProtection="1">
      <alignment horizontal="left" wrapText="1"/>
    </xf>
    <xf numFmtId="0" fontId="2" fillId="0" borderId="66" xfId="1" applyFill="1" applyBorder="1" applyAlignment="1" applyProtection="1">
      <alignment horizontal="left" wrapText="1"/>
    </xf>
    <xf numFmtId="0" fontId="2" fillId="0" borderId="73" xfId="1" applyFill="1" applyBorder="1" applyAlignment="1" applyProtection="1">
      <alignment horizontal="left" wrapText="1"/>
    </xf>
    <xf numFmtId="38" fontId="50" fillId="0" borderId="8" xfId="1" applyNumberFormat="1" applyFont="1" applyFill="1" applyBorder="1" applyAlignment="1" applyProtection="1">
      <alignment vertical="center" shrinkToFit="1"/>
    </xf>
    <xf numFmtId="38" fontId="50" fillId="0" borderId="3" xfId="1" applyNumberFormat="1" applyFont="1" applyFill="1" applyBorder="1" applyAlignment="1" applyProtection="1">
      <alignment vertical="center" shrinkToFit="1"/>
    </xf>
    <xf numFmtId="38" fontId="50" fillId="0" borderId="10" xfId="1" applyNumberFormat="1" applyFont="1" applyFill="1" applyBorder="1" applyAlignment="1" applyProtection="1">
      <alignment vertical="center" shrinkToFit="1"/>
    </xf>
    <xf numFmtId="0" fontId="67" fillId="0" borderId="8" xfId="1" applyFont="1" applyFill="1" applyBorder="1" applyAlignment="1" applyProtection="1">
      <alignment horizontal="left" vertical="center" wrapText="1"/>
    </xf>
    <xf numFmtId="0" fontId="13" fillId="0" borderId="3" xfId="1" applyFont="1" applyFill="1" applyBorder="1" applyAlignment="1" applyProtection="1">
      <alignment wrapText="1"/>
    </xf>
    <xf numFmtId="0" fontId="13" fillId="0" borderId="10" xfId="1" applyFont="1" applyFill="1" applyBorder="1" applyAlignment="1" applyProtection="1">
      <alignment wrapText="1"/>
    </xf>
    <xf numFmtId="0" fontId="13" fillId="0" borderId="56" xfId="1" applyFont="1" applyFill="1" applyBorder="1" applyAlignment="1" applyProtection="1">
      <alignment wrapText="1"/>
    </xf>
    <xf numFmtId="0" fontId="13" fillId="0" borderId="66" xfId="1" applyFont="1" applyFill="1" applyBorder="1" applyAlignment="1" applyProtection="1">
      <alignment wrapText="1"/>
    </xf>
    <xf numFmtId="0" fontId="13" fillId="0" borderId="73" xfId="1" applyFont="1" applyFill="1" applyBorder="1" applyAlignment="1" applyProtection="1">
      <alignment wrapText="1"/>
    </xf>
    <xf numFmtId="0" fontId="67" fillId="0" borderId="29" xfId="1" applyFont="1" applyFill="1" applyBorder="1" applyAlignment="1" applyProtection="1">
      <alignment horizontal="left" vertical="center" wrapText="1"/>
    </xf>
    <xf numFmtId="0" fontId="13" fillId="0" borderId="0" xfId="1" applyFont="1" applyFill="1" applyBorder="1" applyAlignment="1" applyProtection="1">
      <alignment wrapText="1"/>
    </xf>
    <xf numFmtId="0" fontId="13" fillId="0" borderId="14" xfId="1" applyFont="1" applyFill="1" applyBorder="1" applyAlignment="1" applyProtection="1">
      <alignment wrapText="1"/>
    </xf>
    <xf numFmtId="0" fontId="26" fillId="4" borderId="47" xfId="1" applyFont="1" applyFill="1" applyBorder="1" applyAlignment="1" applyProtection="1">
      <alignment horizontal="left" vertical="center"/>
      <protection locked="0"/>
    </xf>
    <xf numFmtId="38" fontId="26" fillId="4" borderId="47" xfId="3" applyFont="1" applyFill="1" applyBorder="1" applyAlignment="1" applyProtection="1">
      <alignment horizontal="right" vertical="center"/>
      <protection locked="0"/>
    </xf>
    <xf numFmtId="0" fontId="26" fillId="9" borderId="47" xfId="1" applyFont="1" applyFill="1" applyBorder="1" applyAlignment="1" applyProtection="1">
      <alignment horizontal="left" vertical="center"/>
      <protection locked="0"/>
    </xf>
    <xf numFmtId="0" fontId="26" fillId="4" borderId="8" xfId="1" applyFont="1" applyFill="1" applyBorder="1" applyAlignment="1" applyProtection="1">
      <alignment horizontal="left" vertical="center" wrapText="1"/>
      <protection locked="0"/>
    </xf>
    <xf numFmtId="0" fontId="26" fillId="4" borderId="3" xfId="1" applyFont="1" applyFill="1" applyBorder="1" applyAlignment="1" applyProtection="1">
      <alignment horizontal="left" vertical="center" wrapText="1"/>
      <protection locked="0"/>
    </xf>
    <xf numFmtId="0" fontId="26" fillId="4" borderId="10" xfId="1" applyFont="1" applyFill="1" applyBorder="1" applyAlignment="1" applyProtection="1">
      <alignment horizontal="left" vertical="center" wrapText="1"/>
      <protection locked="0"/>
    </xf>
    <xf numFmtId="0" fontId="26" fillId="4" borderId="29" xfId="1" applyFont="1" applyFill="1" applyBorder="1" applyAlignment="1" applyProtection="1">
      <alignment horizontal="left" vertical="center" wrapText="1"/>
      <protection locked="0"/>
    </xf>
    <xf numFmtId="0" fontId="26" fillId="4" borderId="0" xfId="1" applyFont="1" applyFill="1" applyBorder="1" applyAlignment="1" applyProtection="1">
      <alignment horizontal="left" vertical="center" wrapText="1"/>
      <protection locked="0"/>
    </xf>
    <xf numFmtId="0" fontId="26" fillId="4" borderId="14" xfId="1" applyFont="1" applyFill="1" applyBorder="1" applyAlignment="1" applyProtection="1">
      <alignment horizontal="left" vertical="center" wrapText="1"/>
      <protection locked="0"/>
    </xf>
    <xf numFmtId="0" fontId="26" fillId="4" borderId="56" xfId="1" applyFont="1" applyFill="1" applyBorder="1" applyAlignment="1" applyProtection="1">
      <alignment horizontal="left" vertical="center" wrapText="1"/>
      <protection locked="0"/>
    </xf>
    <xf numFmtId="0" fontId="26" fillId="4" borderId="66" xfId="1" applyFont="1" applyFill="1" applyBorder="1" applyAlignment="1" applyProtection="1">
      <alignment horizontal="left" vertical="center" wrapText="1"/>
      <protection locked="0"/>
    </xf>
    <xf numFmtId="0" fontId="26" fillId="4" borderId="73" xfId="1" applyFont="1" applyFill="1" applyBorder="1" applyAlignment="1" applyProtection="1">
      <alignment horizontal="left" vertical="center" wrapText="1"/>
      <protection locked="0"/>
    </xf>
    <xf numFmtId="0" fontId="26" fillId="0" borderId="66" xfId="1" applyFont="1" applyFill="1" applyBorder="1" applyAlignment="1" applyProtection="1">
      <alignment horizontal="left" vertical="center"/>
      <protection locked="0"/>
    </xf>
    <xf numFmtId="0" fontId="50" fillId="0" borderId="0" xfId="1" applyFont="1" applyFill="1" applyAlignment="1" applyProtection="1">
      <alignment horizontal="center" vertical="center"/>
    </xf>
    <xf numFmtId="58" fontId="19" fillId="4" borderId="8" xfId="1" applyNumberFormat="1" applyFont="1" applyFill="1" applyBorder="1" applyAlignment="1" applyProtection="1">
      <alignment horizontal="center" vertical="center" shrinkToFit="1"/>
      <protection locked="0"/>
    </xf>
    <xf numFmtId="58" fontId="19" fillId="4" borderId="3" xfId="1" applyNumberFormat="1" applyFont="1" applyFill="1" applyBorder="1" applyAlignment="1" applyProtection="1">
      <alignment horizontal="center" vertical="center" shrinkToFit="1"/>
      <protection locked="0"/>
    </xf>
    <xf numFmtId="58" fontId="19" fillId="4" borderId="56" xfId="1" applyNumberFormat="1" applyFont="1" applyFill="1" applyBorder="1" applyAlignment="1" applyProtection="1">
      <alignment horizontal="center" vertical="center" shrinkToFit="1"/>
      <protection locked="0"/>
    </xf>
    <xf numFmtId="58" fontId="19" fillId="4" borderId="66" xfId="1" applyNumberFormat="1" applyFont="1" applyFill="1" applyBorder="1" applyAlignment="1" applyProtection="1">
      <alignment horizontal="center" vertical="center" shrinkToFit="1"/>
      <protection locked="0"/>
    </xf>
    <xf numFmtId="0" fontId="19" fillId="4" borderId="8" xfId="1" applyNumberFormat="1" applyFont="1" applyFill="1" applyBorder="1" applyAlignment="1" applyProtection="1">
      <alignment horizontal="center" vertical="center" shrinkToFit="1"/>
      <protection locked="0"/>
    </xf>
    <xf numFmtId="0" fontId="19" fillId="4" borderId="3" xfId="1" applyNumberFormat="1" applyFont="1" applyFill="1" applyBorder="1" applyAlignment="1" applyProtection="1">
      <alignment horizontal="center" vertical="center" shrinkToFit="1"/>
      <protection locked="0"/>
    </xf>
    <xf numFmtId="0" fontId="19" fillId="4" borderId="10" xfId="1" applyNumberFormat="1" applyFont="1" applyFill="1" applyBorder="1" applyAlignment="1" applyProtection="1">
      <alignment horizontal="center" vertical="center" shrinkToFit="1"/>
      <protection locked="0"/>
    </xf>
    <xf numFmtId="0" fontId="19" fillId="4" borderId="56" xfId="1" applyNumberFormat="1" applyFont="1" applyFill="1" applyBorder="1" applyAlignment="1" applyProtection="1">
      <alignment horizontal="center" vertical="center" shrinkToFit="1"/>
      <protection locked="0"/>
    </xf>
    <xf numFmtId="0" fontId="19" fillId="4" borderId="66" xfId="1" applyNumberFormat="1" applyFont="1" applyFill="1" applyBorder="1" applyAlignment="1" applyProtection="1">
      <alignment horizontal="center" vertical="center" shrinkToFit="1"/>
      <protection locked="0"/>
    </xf>
    <xf numFmtId="0" fontId="19" fillId="4" borderId="73" xfId="1" applyNumberFormat="1" applyFont="1" applyFill="1" applyBorder="1" applyAlignment="1" applyProtection="1">
      <alignment horizontal="center" vertical="center" shrinkToFit="1"/>
      <protection locked="0"/>
    </xf>
    <xf numFmtId="0" fontId="26" fillId="4" borderId="23" xfId="1" applyFont="1" applyFill="1" applyBorder="1" applyAlignment="1" applyProtection="1">
      <alignment horizontal="left" vertical="center" wrapText="1"/>
      <protection locked="0"/>
    </xf>
    <xf numFmtId="0" fontId="26" fillId="4" borderId="62" xfId="1" applyFont="1" applyFill="1" applyBorder="1" applyAlignment="1" applyProtection="1">
      <alignment horizontal="left" vertical="center" wrapText="1"/>
      <protection locked="0"/>
    </xf>
    <xf numFmtId="0" fontId="26" fillId="4" borderId="53" xfId="1" applyFont="1" applyFill="1" applyBorder="1" applyAlignment="1" applyProtection="1">
      <alignment horizontal="left" vertical="center" wrapText="1"/>
      <protection locked="0"/>
    </xf>
    <xf numFmtId="0" fontId="52" fillId="0" borderId="47" xfId="1" applyFont="1" applyFill="1" applyBorder="1" applyAlignment="1" applyProtection="1">
      <alignment horizontal="center" vertical="center" textRotation="255"/>
    </xf>
    <xf numFmtId="0" fontId="26" fillId="0" borderId="8" xfId="1" applyFont="1" applyFill="1" applyBorder="1" applyAlignment="1" applyProtection="1">
      <alignment horizontal="center" vertical="center" shrinkToFit="1"/>
    </xf>
    <xf numFmtId="0" fontId="26" fillId="0" borderId="3" xfId="1" applyFont="1" applyFill="1" applyBorder="1" applyAlignment="1" applyProtection="1">
      <alignment horizontal="center" vertical="center" shrinkToFit="1"/>
    </xf>
    <xf numFmtId="0" fontId="26" fillId="0" borderId="10" xfId="1" applyFont="1" applyFill="1" applyBorder="1" applyAlignment="1" applyProtection="1">
      <alignment horizontal="center" vertical="center" shrinkToFit="1"/>
    </xf>
    <xf numFmtId="0" fontId="2" fillId="0" borderId="3" xfId="1" applyBorder="1" applyAlignment="1" applyProtection="1">
      <alignment horizontal="center" vertical="center" shrinkToFit="1"/>
      <protection locked="0"/>
    </xf>
    <xf numFmtId="0" fontId="2" fillId="0" borderId="10" xfId="1" applyBorder="1" applyAlignment="1" applyProtection="1">
      <alignment horizontal="center" vertical="center" shrinkToFit="1"/>
      <protection locked="0"/>
    </xf>
    <xf numFmtId="0" fontId="2" fillId="0" borderId="56" xfId="1" applyBorder="1" applyAlignment="1" applyProtection="1">
      <alignment horizontal="center" vertical="center" shrinkToFit="1"/>
      <protection locked="0"/>
    </xf>
    <xf numFmtId="0" fontId="2" fillId="0" borderId="66" xfId="1" applyBorder="1" applyAlignment="1" applyProtection="1">
      <alignment horizontal="center" vertical="center" shrinkToFit="1"/>
      <protection locked="0"/>
    </xf>
    <xf numFmtId="0" fontId="2" fillId="0" borderId="73" xfId="1" applyBorder="1" applyAlignment="1" applyProtection="1">
      <alignment horizontal="center" vertical="center" shrinkToFit="1"/>
      <protection locked="0"/>
    </xf>
    <xf numFmtId="58" fontId="77" fillId="4" borderId="47" xfId="1" applyNumberFormat="1" applyFont="1" applyFill="1" applyBorder="1" applyAlignment="1" applyProtection="1">
      <alignment horizontal="center" vertical="center" shrinkToFit="1"/>
      <protection locked="0"/>
    </xf>
    <xf numFmtId="0" fontId="76" fillId="4" borderId="62" xfId="1" applyFont="1" applyFill="1" applyBorder="1" applyAlignment="1" applyProtection="1">
      <alignment horizontal="left" vertical="center" shrinkToFit="1"/>
      <protection locked="0"/>
    </xf>
    <xf numFmtId="0" fontId="76" fillId="4" borderId="23" xfId="0" applyFont="1" applyFill="1" applyBorder="1" applyAlignment="1" applyProtection="1">
      <alignment horizontal="center" vertical="center" wrapText="1"/>
      <protection locked="0"/>
    </xf>
    <xf numFmtId="0" fontId="76" fillId="4" borderId="62" xfId="0" applyFont="1" applyFill="1" applyBorder="1" applyAlignment="1" applyProtection="1">
      <alignment horizontal="center" vertical="center" wrapText="1"/>
      <protection locked="0"/>
    </xf>
    <xf numFmtId="0" fontId="26" fillId="0" borderId="66" xfId="1" applyFont="1" applyFill="1" applyBorder="1" applyAlignment="1" applyProtection="1">
      <alignment horizontal="left" vertical="center" shrinkToFit="1"/>
    </xf>
    <xf numFmtId="0" fontId="50" fillId="0" borderId="47" xfId="1" applyFont="1" applyFill="1" applyBorder="1" applyAlignment="1" applyProtection="1">
      <alignment horizontal="distributed" vertical="center"/>
    </xf>
    <xf numFmtId="0" fontId="50" fillId="0" borderId="23" xfId="1" applyFont="1" applyFill="1" applyBorder="1" applyAlignment="1" applyProtection="1">
      <alignment horizontal="center" vertical="center"/>
    </xf>
    <xf numFmtId="0" fontId="50" fillId="0" borderId="62" xfId="1" applyFont="1" applyFill="1" applyBorder="1" applyAlignment="1" applyProtection="1">
      <alignment horizontal="center" vertical="center"/>
    </xf>
    <xf numFmtId="0" fontId="50" fillId="0" borderId="53" xfId="1" applyFont="1" applyFill="1" applyBorder="1" applyAlignment="1" applyProtection="1">
      <alignment horizontal="center" vertical="center"/>
    </xf>
    <xf numFmtId="0" fontId="50" fillId="0" borderId="47" xfId="1" applyFont="1" applyFill="1" applyBorder="1" applyAlignment="1" applyProtection="1">
      <alignment horizontal="center" vertical="center"/>
    </xf>
    <xf numFmtId="0" fontId="67" fillId="0" borderId="23" xfId="1" applyFont="1" applyFill="1" applyBorder="1" applyAlignment="1" applyProtection="1">
      <alignment horizontal="center" vertical="center"/>
      <protection locked="0"/>
    </xf>
    <xf numFmtId="0" fontId="67" fillId="0" borderId="62" xfId="1" applyFont="1" applyFill="1" applyBorder="1" applyAlignment="1" applyProtection="1">
      <alignment horizontal="center" vertical="center"/>
      <protection locked="0"/>
    </xf>
    <xf numFmtId="0" fontId="78" fillId="4" borderId="47" xfId="1" applyFont="1" applyFill="1" applyBorder="1" applyAlignment="1" applyProtection="1">
      <alignment horizontal="left" vertical="center" shrinkToFit="1"/>
      <protection locked="0"/>
    </xf>
    <xf numFmtId="0" fontId="67" fillId="0" borderId="56" xfId="1" applyFont="1" applyFill="1" applyBorder="1" applyAlignment="1" applyProtection="1">
      <alignment horizontal="center" vertical="center"/>
      <protection locked="0"/>
    </xf>
    <xf numFmtId="0" fontId="67" fillId="0" borderId="66" xfId="1" applyFont="1" applyFill="1" applyBorder="1" applyAlignment="1" applyProtection="1">
      <alignment horizontal="center" vertical="center"/>
      <protection locked="0"/>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84" xfId="1" applyFont="1" applyBorder="1" applyAlignment="1" applyProtection="1">
      <alignment horizontal="center" vertical="center"/>
    </xf>
    <xf numFmtId="0" fontId="12" fillId="0" borderId="18"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84" xfId="1" applyFont="1" applyBorder="1" applyAlignment="1" applyProtection="1">
      <alignment horizontal="center" vertical="center" shrinkToFit="1"/>
    </xf>
    <xf numFmtId="0" fontId="3" fillId="0" borderId="2" xfId="1" applyNumberFormat="1" applyFont="1" applyBorder="1" applyAlignment="1" applyProtection="1">
      <alignment vertical="center" wrapText="1"/>
    </xf>
    <xf numFmtId="0" fontId="2" fillId="0" borderId="2" xfId="1" applyBorder="1" applyAlignment="1">
      <alignment vertical="center" wrapText="1"/>
    </xf>
    <xf numFmtId="0" fontId="2" fillId="0" borderId="42" xfId="1" applyBorder="1" applyAlignment="1">
      <alignment vertical="center" wrapText="1"/>
    </xf>
    <xf numFmtId="0" fontId="2" fillId="0" borderId="51" xfId="1" applyBorder="1" applyAlignment="1">
      <alignment vertical="center" wrapText="1"/>
    </xf>
    <xf numFmtId="0" fontId="2" fillId="0" borderId="50" xfId="1" applyBorder="1" applyAlignment="1">
      <alignment vertical="center" wrapText="1"/>
    </xf>
    <xf numFmtId="0" fontId="18" fillId="0" borderId="18" xfId="1" applyFont="1" applyBorder="1" applyAlignment="1" applyProtection="1">
      <alignment horizontal="center" vertical="center"/>
    </xf>
    <xf numFmtId="0" fontId="18" fillId="0" borderId="19" xfId="1" applyFont="1" applyBorder="1" applyAlignment="1" applyProtection="1">
      <alignment horizontal="center" vertical="center"/>
    </xf>
    <xf numFmtId="0" fontId="18" fillId="0" borderId="84" xfId="1" applyFont="1" applyBorder="1" applyAlignment="1" applyProtection="1">
      <alignment horizontal="center" vertical="center"/>
    </xf>
    <xf numFmtId="0" fontId="0" fillId="0" borderId="55" xfId="0" applyBorder="1" applyAlignment="1">
      <alignment horizontal="center" vertical="center" wrapText="1"/>
    </xf>
    <xf numFmtId="0" fontId="0" fillId="0" borderId="9" xfId="0" applyBorder="1" applyAlignment="1">
      <alignment horizontal="center" vertical="center" wrapText="1"/>
    </xf>
    <xf numFmtId="0" fontId="0" fillId="0" borderId="55" xfId="0" applyBorder="1" applyAlignment="1">
      <alignment horizontal="center" vertical="center"/>
    </xf>
    <xf numFmtId="0" fontId="0" fillId="0" borderId="9" xfId="0" applyBorder="1" applyAlignment="1">
      <alignment horizontal="center" vertical="center"/>
    </xf>
    <xf numFmtId="0" fontId="19" fillId="0" borderId="31" xfId="1" applyFont="1" applyBorder="1" applyAlignment="1" applyProtection="1">
      <alignment horizontal="left" vertical="center" shrinkToFit="1"/>
    </xf>
    <xf numFmtId="0" fontId="19" fillId="0" borderId="12" xfId="1" applyFont="1" applyBorder="1" applyAlignment="1" applyProtection="1">
      <alignment horizontal="left" vertical="center" shrinkToFit="1"/>
    </xf>
    <xf numFmtId="0" fontId="19" fillId="0" borderId="64" xfId="1" applyFont="1" applyBorder="1" applyAlignment="1" applyProtection="1">
      <alignment horizontal="left" vertical="center" shrinkToFit="1"/>
    </xf>
    <xf numFmtId="0" fontId="19" fillId="0" borderId="54" xfId="1" applyFont="1" applyBorder="1" applyAlignment="1" applyProtection="1">
      <alignment horizontal="left" vertical="center" shrinkToFit="1"/>
    </xf>
    <xf numFmtId="0" fontId="26" fillId="0" borderId="5" xfId="1" applyFont="1" applyBorder="1" applyAlignment="1" applyProtection="1">
      <alignment horizontal="left" vertical="top" wrapText="1"/>
    </xf>
    <xf numFmtId="0" fontId="26" fillId="0" borderId="15" xfId="1" applyFont="1" applyBorder="1" applyAlignment="1" applyProtection="1">
      <alignment horizontal="left" vertical="top" wrapText="1"/>
    </xf>
    <xf numFmtId="0" fontId="26" fillId="0" borderId="11" xfId="1" applyFont="1" applyBorder="1" applyAlignment="1" applyProtection="1">
      <alignment horizontal="left" vertical="top" wrapText="1"/>
    </xf>
    <xf numFmtId="0" fontId="50" fillId="0" borderId="2" xfId="1" applyFont="1" applyBorder="1" applyAlignment="1" applyProtection="1">
      <alignment horizontal="left" vertical="center" wrapText="1"/>
    </xf>
    <xf numFmtId="0" fontId="50" fillId="0" borderId="2" xfId="1" applyFont="1" applyBorder="1" applyAlignment="1" applyProtection="1">
      <alignment horizontal="left" vertical="center"/>
    </xf>
    <xf numFmtId="0" fontId="50" fillId="0" borderId="42" xfId="1" applyFont="1" applyBorder="1" applyAlignment="1" applyProtection="1">
      <alignment horizontal="left" vertical="center"/>
    </xf>
    <xf numFmtId="0" fontId="19" fillId="0" borderId="29" xfId="1" applyFont="1" applyBorder="1" applyAlignment="1" applyProtection="1">
      <alignment horizontal="left" vertical="center" shrinkToFit="1"/>
    </xf>
    <xf numFmtId="0" fontId="19" fillId="0" borderId="14" xfId="1" applyFont="1" applyBorder="1" applyAlignment="1" applyProtection="1">
      <alignment horizontal="left" vertical="center" shrinkToFit="1"/>
    </xf>
    <xf numFmtId="0" fontId="73" fillId="0" borderId="18" xfId="1" applyNumberFormat="1" applyFont="1" applyBorder="1" applyAlignment="1" applyProtection="1">
      <alignment horizontal="center" vertical="center" shrinkToFit="1"/>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73" fillId="0" borderId="18" xfId="1" applyFont="1" applyBorder="1" applyAlignment="1" applyProtection="1">
      <alignment horizontal="center" vertical="center" shrinkToFit="1"/>
    </xf>
    <xf numFmtId="0" fontId="73" fillId="0" borderId="19" xfId="1" applyFont="1" applyBorder="1" applyAlignment="1" applyProtection="1">
      <alignment horizontal="center" vertical="center" shrinkToFit="1"/>
    </xf>
    <xf numFmtId="0" fontId="73" fillId="0" borderId="84" xfId="1" applyFont="1" applyBorder="1" applyAlignment="1" applyProtection="1">
      <alignment horizontal="center" vertical="center" shrinkToFit="1"/>
    </xf>
    <xf numFmtId="0" fontId="50" fillId="0" borderId="31" xfId="1" applyFont="1" applyBorder="1" applyAlignment="1" applyProtection="1">
      <alignment horizontal="center" vertical="center"/>
    </xf>
    <xf numFmtId="0" fontId="50" fillId="0" borderId="2" xfId="1" applyFont="1" applyBorder="1" applyAlignment="1" applyProtection="1">
      <alignment horizontal="center" vertical="center"/>
    </xf>
    <xf numFmtId="0" fontId="50" fillId="0" borderId="19" xfId="1" applyFont="1" applyBorder="1" applyAlignment="1" applyProtection="1">
      <alignment horizontal="center" vertical="center"/>
    </xf>
    <xf numFmtId="0" fontId="50" fillId="0" borderId="84" xfId="1" applyFont="1" applyBorder="1" applyAlignment="1" applyProtection="1">
      <alignment horizontal="center" vertical="center"/>
    </xf>
    <xf numFmtId="176" fontId="50" fillId="0" borderId="2" xfId="1" applyNumberFormat="1" applyFont="1" applyBorder="1" applyAlignment="1" applyProtection="1">
      <alignment horizontal="left" vertical="center" wrapText="1"/>
    </xf>
    <xf numFmtId="176" fontId="50" fillId="0" borderId="2" xfId="1" applyNumberFormat="1" applyFont="1" applyBorder="1" applyAlignment="1" applyProtection="1">
      <alignment horizontal="left" vertical="center"/>
    </xf>
    <xf numFmtId="176" fontId="50" fillId="0" borderId="42" xfId="1" applyNumberFormat="1" applyFont="1" applyBorder="1" applyAlignment="1" applyProtection="1">
      <alignment horizontal="left" vertical="center"/>
    </xf>
    <xf numFmtId="176" fontId="66" fillId="0" borderId="2" xfId="1" applyNumberFormat="1" applyFont="1" applyBorder="1" applyAlignment="1" applyProtection="1">
      <alignment horizontal="left" vertical="center" wrapText="1"/>
    </xf>
    <xf numFmtId="176" fontId="66" fillId="0" borderId="2" xfId="1" applyNumberFormat="1" applyFont="1" applyBorder="1" applyAlignment="1" applyProtection="1">
      <alignment horizontal="left" vertical="center"/>
    </xf>
    <xf numFmtId="176" fontId="66" fillId="0" borderId="42" xfId="1" applyNumberFormat="1" applyFont="1" applyBorder="1" applyAlignment="1" applyProtection="1">
      <alignment horizontal="left" vertical="center"/>
    </xf>
    <xf numFmtId="176" fontId="50" fillId="0" borderId="0" xfId="1" applyNumberFormat="1" applyFont="1" applyBorder="1" applyAlignment="1" applyProtection="1">
      <alignment horizontal="left" vertical="center" wrapText="1"/>
    </xf>
    <xf numFmtId="176" fontId="50" fillId="0" borderId="0" xfId="1" applyNumberFormat="1" applyFont="1" applyBorder="1" applyAlignment="1" applyProtection="1">
      <alignment horizontal="left" vertical="center"/>
    </xf>
    <xf numFmtId="176" fontId="66" fillId="0" borderId="19" xfId="1" applyNumberFormat="1" applyFont="1" applyBorder="1" applyAlignment="1" applyProtection="1">
      <alignment horizontal="left" vertical="center" wrapText="1"/>
    </xf>
    <xf numFmtId="176" fontId="66" fillId="0" borderId="19" xfId="1" applyNumberFormat="1" applyFont="1" applyBorder="1" applyAlignment="1" applyProtection="1">
      <alignment horizontal="left" vertical="center"/>
    </xf>
    <xf numFmtId="176" fontId="66" fillId="0" borderId="84" xfId="1" applyNumberFormat="1" applyFont="1" applyBorder="1" applyAlignment="1" applyProtection="1">
      <alignment horizontal="left" vertical="center"/>
    </xf>
    <xf numFmtId="176" fontId="50" fillId="0" borderId="51" xfId="1" applyNumberFormat="1" applyFont="1" applyBorder="1" applyAlignment="1" applyProtection="1">
      <alignment horizontal="left" vertical="center"/>
    </xf>
    <xf numFmtId="0" fontId="0" fillId="0" borderId="11" xfId="0" applyBorder="1" applyAlignment="1">
      <alignment horizontal="left" vertical="top" wrapText="1"/>
    </xf>
    <xf numFmtId="0" fontId="0" fillId="0" borderId="15" xfId="0" applyBorder="1" applyAlignment="1">
      <alignment horizontal="left" vertical="top" wrapText="1"/>
    </xf>
    <xf numFmtId="0" fontId="19" fillId="0" borderId="96" xfId="1" applyFont="1" applyBorder="1" applyAlignment="1" applyProtection="1">
      <alignment horizontal="left" vertical="center" shrinkToFit="1"/>
    </xf>
    <xf numFmtId="0" fontId="19" fillId="0" borderId="13" xfId="1" applyFont="1" applyBorder="1" applyAlignment="1" applyProtection="1">
      <alignment horizontal="left" vertical="center" shrinkToFit="1"/>
    </xf>
    <xf numFmtId="0" fontId="26" fillId="0" borderId="2" xfId="1" applyFont="1" applyBorder="1" applyAlignment="1" applyProtection="1">
      <alignment horizontal="left" vertical="center"/>
    </xf>
    <xf numFmtId="176" fontId="50" fillId="0" borderId="19" xfId="1" applyNumberFormat="1" applyFont="1" applyBorder="1" applyAlignment="1" applyProtection="1">
      <alignment horizontal="left" vertical="center" wrapText="1"/>
    </xf>
    <xf numFmtId="176" fontId="50" fillId="0" borderId="19" xfId="1" applyNumberFormat="1" applyFont="1" applyBorder="1" applyAlignment="1" applyProtection="1">
      <alignment horizontal="left" vertical="center"/>
    </xf>
    <xf numFmtId="176" fontId="50" fillId="0" borderId="84" xfId="1" applyNumberFormat="1" applyFont="1" applyBorder="1" applyAlignment="1" applyProtection="1">
      <alignment horizontal="left" vertical="center"/>
    </xf>
    <xf numFmtId="0" fontId="50" fillId="0" borderId="19" xfId="1" applyFont="1" applyBorder="1" applyAlignment="1" applyProtection="1">
      <alignment horizontal="left" vertical="center" wrapText="1"/>
    </xf>
    <xf numFmtId="0" fontId="50" fillId="0" borderId="19" xfId="1" applyFont="1" applyBorder="1" applyAlignment="1" applyProtection="1">
      <alignment horizontal="left" vertical="center"/>
    </xf>
    <xf numFmtId="0" fontId="50" fillId="0" borderId="84" xfId="1" applyFont="1" applyBorder="1" applyAlignment="1" applyProtection="1">
      <alignment horizontal="left" vertical="center"/>
    </xf>
    <xf numFmtId="0" fontId="0" fillId="0" borderId="0" xfId="0" applyAlignment="1">
      <alignment horizontal="left" vertical="center" shrinkToFit="1"/>
    </xf>
    <xf numFmtId="38" fontId="89" fillId="0" borderId="79" xfId="3" applyFont="1" applyFill="1" applyBorder="1" applyAlignment="1" applyProtection="1">
      <alignment horizontal="right" vertical="center" shrinkToFit="1"/>
    </xf>
    <xf numFmtId="38" fontId="89" fillId="0" borderId="67" xfId="3" applyFont="1" applyFill="1" applyBorder="1" applyAlignment="1" applyProtection="1">
      <alignment horizontal="right" vertical="center" shrinkToFit="1"/>
    </xf>
    <xf numFmtId="0" fontId="89" fillId="0" borderId="3" xfId="1" applyFont="1" applyFill="1" applyBorder="1" applyAlignment="1" applyProtection="1">
      <alignment horizontal="left" vertical="top" wrapText="1"/>
    </xf>
    <xf numFmtId="0" fontId="89" fillId="0" borderId="10" xfId="1" applyFont="1" applyFill="1" applyBorder="1" applyAlignment="1" applyProtection="1">
      <alignment horizontal="left" vertical="top" wrapText="1"/>
    </xf>
    <xf numFmtId="0" fontId="89" fillId="0" borderId="66" xfId="1" applyFont="1" applyFill="1" applyBorder="1" applyAlignment="1" applyProtection="1">
      <alignment horizontal="left" vertical="top" wrapText="1"/>
    </xf>
    <xf numFmtId="0" fontId="89" fillId="0" borderId="73" xfId="1" applyFont="1" applyFill="1" applyBorder="1" applyAlignment="1" applyProtection="1">
      <alignment horizontal="left" vertical="top" wrapText="1"/>
    </xf>
    <xf numFmtId="0" fontId="71" fillId="0" borderId="75" xfId="1" applyFont="1" applyFill="1" applyBorder="1" applyAlignment="1" applyProtection="1">
      <alignment horizontal="center" vertical="top" shrinkToFit="1"/>
    </xf>
    <xf numFmtId="0" fontId="71" fillId="0" borderId="67" xfId="1" applyFont="1" applyFill="1" applyBorder="1" applyAlignment="1" applyProtection="1">
      <alignment horizontal="center" vertical="top" shrinkToFit="1"/>
    </xf>
    <xf numFmtId="0" fontId="90" fillId="0" borderId="0" xfId="1" applyFont="1" applyFill="1" applyAlignment="1" applyProtection="1">
      <alignment horizontal="left" vertical="center" shrinkToFit="1"/>
    </xf>
    <xf numFmtId="0" fontId="90" fillId="0" borderId="0" xfId="4" applyFont="1" applyFill="1" applyAlignment="1" applyProtection="1">
      <alignment horizontal="left" vertical="center" shrinkToFit="1"/>
    </xf>
    <xf numFmtId="0" fontId="86" fillId="0" borderId="29" xfId="1" applyFont="1" applyBorder="1" applyAlignment="1" applyProtection="1">
      <alignment horizontal="left" vertical="center" shrinkToFit="1"/>
    </xf>
    <xf numFmtId="0" fontId="86" fillId="0" borderId="0" xfId="1" applyFont="1" applyAlignment="1" applyProtection="1">
      <alignment horizontal="left" vertical="center" shrinkToFit="1"/>
    </xf>
    <xf numFmtId="38" fontId="89" fillId="0" borderId="75" xfId="3" applyFont="1" applyFill="1" applyBorder="1" applyAlignment="1" applyProtection="1">
      <alignment horizontal="right" vertical="center" shrinkToFit="1"/>
    </xf>
    <xf numFmtId="0" fontId="89" fillId="0" borderId="0" xfId="1" applyFont="1" applyFill="1" applyBorder="1" applyAlignment="1" applyProtection="1">
      <alignment horizontal="left" vertical="top" wrapText="1"/>
    </xf>
    <xf numFmtId="0" fontId="89" fillId="0" borderId="14" xfId="1" applyFont="1" applyFill="1" applyBorder="1" applyAlignment="1" applyProtection="1">
      <alignment horizontal="left" vertical="top" wrapText="1"/>
    </xf>
    <xf numFmtId="0" fontId="89" fillId="0" borderId="108" xfId="1" applyFont="1" applyFill="1" applyBorder="1" applyAlignment="1" applyProtection="1">
      <alignment horizontal="left" vertical="top" wrapText="1"/>
    </xf>
    <xf numFmtId="0" fontId="89" fillId="0" borderId="109" xfId="1" applyFont="1" applyFill="1" applyBorder="1" applyAlignment="1" applyProtection="1">
      <alignment horizontal="left" vertical="top" wrapText="1"/>
    </xf>
    <xf numFmtId="0" fontId="89" fillId="0" borderId="110" xfId="1" applyFont="1" applyFill="1" applyBorder="1" applyAlignment="1" applyProtection="1">
      <alignment horizontal="left" vertical="top" wrapText="1"/>
    </xf>
    <xf numFmtId="0" fontId="89" fillId="0" borderId="111" xfId="1" applyFont="1" applyFill="1" applyBorder="1" applyAlignment="1" applyProtection="1">
      <alignment horizontal="left" vertical="top" wrapText="1"/>
    </xf>
    <xf numFmtId="0" fontId="89" fillId="0" borderId="112" xfId="1" applyFont="1" applyFill="1" applyBorder="1" applyAlignment="1" applyProtection="1">
      <alignment horizontal="left" vertical="top" wrapText="1"/>
    </xf>
    <xf numFmtId="0" fontId="89" fillId="0" borderId="113" xfId="1" applyFont="1" applyFill="1" applyBorder="1" applyAlignment="1" applyProtection="1">
      <alignment horizontal="left" vertical="top" wrapText="1"/>
    </xf>
    <xf numFmtId="0" fontId="85" fillId="0" borderId="3" xfId="1" applyFont="1" applyFill="1" applyBorder="1" applyAlignment="1" applyProtection="1">
      <alignment horizontal="center" vertical="center" shrinkToFit="1"/>
    </xf>
    <xf numFmtId="0" fontId="85" fillId="6" borderId="47" xfId="1" applyFont="1" applyFill="1" applyBorder="1" applyAlignment="1" applyProtection="1">
      <alignment horizontal="center" vertical="center" shrinkToFit="1"/>
    </xf>
    <xf numFmtId="0" fontId="85" fillId="6" borderId="23" xfId="1" applyFont="1" applyFill="1" applyBorder="1" applyAlignment="1" applyProtection="1">
      <alignment horizontal="center" vertical="center" shrinkToFit="1"/>
    </xf>
    <xf numFmtId="0" fontId="89" fillId="0" borderId="29" xfId="1" applyNumberFormat="1" applyFont="1" applyFill="1" applyBorder="1" applyAlignment="1" applyProtection="1">
      <alignment horizontal="left" vertical="top" wrapText="1"/>
    </xf>
    <xf numFmtId="0" fontId="89" fillId="0" borderId="0" xfId="1" applyNumberFormat="1" applyFont="1" applyFill="1" applyBorder="1" applyAlignment="1" applyProtection="1">
      <alignment horizontal="left" vertical="top" wrapText="1"/>
    </xf>
    <xf numFmtId="0" fontId="89" fillId="0" borderId="14" xfId="1" applyNumberFormat="1" applyFont="1" applyFill="1" applyBorder="1" applyAlignment="1" applyProtection="1">
      <alignment horizontal="left" vertical="top" wrapText="1"/>
    </xf>
    <xf numFmtId="0" fontId="89" fillId="0" borderId="8" xfId="1" applyNumberFormat="1" applyFont="1" applyFill="1" applyBorder="1" applyAlignment="1" applyProtection="1">
      <alignment horizontal="left" vertical="top" wrapText="1"/>
    </xf>
    <xf numFmtId="0" fontId="89" fillId="0" borderId="3" xfId="1" applyNumberFormat="1" applyFont="1" applyFill="1" applyBorder="1" applyAlignment="1" applyProtection="1">
      <alignment horizontal="left" vertical="top" wrapText="1"/>
    </xf>
    <xf numFmtId="0" fontId="89" fillId="0" borderId="10" xfId="1" applyNumberFormat="1" applyFont="1" applyFill="1" applyBorder="1" applyAlignment="1" applyProtection="1">
      <alignment horizontal="left" vertical="top" wrapText="1"/>
    </xf>
    <xf numFmtId="0" fontId="89" fillId="0" borderId="56" xfId="1" applyNumberFormat="1" applyFont="1" applyFill="1" applyBorder="1" applyAlignment="1" applyProtection="1">
      <alignment horizontal="left" vertical="top" wrapText="1"/>
    </xf>
    <xf numFmtId="0" fontId="89" fillId="0" borderId="66" xfId="1" applyNumberFormat="1" applyFont="1" applyFill="1" applyBorder="1" applyAlignment="1" applyProtection="1">
      <alignment horizontal="left" vertical="top" wrapText="1"/>
    </xf>
    <xf numFmtId="0" fontId="89" fillId="0" borderId="73" xfId="1" applyNumberFormat="1" applyFont="1" applyFill="1" applyBorder="1" applyAlignment="1" applyProtection="1">
      <alignment horizontal="left" vertical="top" wrapText="1"/>
    </xf>
    <xf numFmtId="0" fontId="76" fillId="0" borderId="66" xfId="1" applyFont="1" applyBorder="1" applyAlignment="1" applyProtection="1">
      <alignment horizontal="center" vertical="center" shrinkToFit="1"/>
    </xf>
    <xf numFmtId="0" fontId="55" fillId="6" borderId="79" xfId="1" applyFont="1" applyFill="1" applyBorder="1" applyAlignment="1" applyProtection="1">
      <alignment horizontal="center" vertical="center" textRotation="255" shrinkToFit="1"/>
    </xf>
    <xf numFmtId="0" fontId="55" fillId="6" borderId="75" xfId="1" applyFont="1" applyFill="1" applyBorder="1" applyAlignment="1" applyProtection="1">
      <alignment horizontal="center" vertical="center" textRotation="255" shrinkToFit="1"/>
    </xf>
    <xf numFmtId="0" fontId="55" fillId="6" borderId="67" xfId="1" applyFont="1" applyFill="1" applyBorder="1" applyAlignment="1" applyProtection="1">
      <alignment horizontal="center" vertical="center" textRotation="255" shrinkToFit="1"/>
    </xf>
    <xf numFmtId="38" fontId="89" fillId="0" borderId="104" xfId="3" applyFont="1" applyFill="1" applyBorder="1" applyAlignment="1" applyProtection="1">
      <alignment horizontal="right" vertical="center" shrinkToFit="1"/>
    </xf>
    <xf numFmtId="0" fontId="71" fillId="0" borderId="75" xfId="1" applyFont="1" applyFill="1" applyBorder="1" applyAlignment="1" applyProtection="1">
      <alignment horizontal="center" vertical="center" shrinkToFit="1"/>
    </xf>
    <xf numFmtId="0" fontId="71" fillId="0" borderId="67" xfId="1" applyFont="1" applyFill="1" applyBorder="1" applyAlignment="1" applyProtection="1">
      <alignment horizontal="center" vertical="center" shrinkToFit="1"/>
    </xf>
    <xf numFmtId="176" fontId="91" fillId="0" borderId="14" xfId="1" applyNumberFormat="1" applyFont="1" applyFill="1" applyBorder="1" applyAlignment="1" applyProtection="1">
      <alignment horizontal="right" vertical="center" shrinkToFit="1"/>
    </xf>
    <xf numFmtId="176" fontId="91" fillId="0" borderId="73" xfId="1" applyNumberFormat="1" applyFont="1" applyFill="1" applyBorder="1" applyAlignment="1" applyProtection="1">
      <alignment horizontal="right" vertical="center" shrinkToFit="1"/>
    </xf>
    <xf numFmtId="38" fontId="89" fillId="0" borderId="79" xfId="3" applyFont="1" applyFill="1" applyBorder="1" applyAlignment="1" applyProtection="1">
      <alignment horizontal="right" vertical="top" shrinkToFit="1"/>
    </xf>
    <xf numFmtId="38" fontId="89" fillId="0" borderId="75" xfId="3" applyFont="1" applyFill="1" applyBorder="1" applyAlignment="1" applyProtection="1">
      <alignment horizontal="right" vertical="top" shrinkToFit="1"/>
    </xf>
    <xf numFmtId="38" fontId="89" fillId="0" borderId="67" xfId="3" applyFont="1" applyFill="1" applyBorder="1" applyAlignment="1" applyProtection="1">
      <alignment horizontal="right" vertical="top" shrinkToFit="1"/>
    </xf>
    <xf numFmtId="0" fontId="89" fillId="0" borderId="114" xfId="1" applyFont="1" applyFill="1" applyBorder="1" applyAlignment="1" applyProtection="1">
      <alignment horizontal="left" vertical="top" wrapText="1"/>
    </xf>
    <xf numFmtId="0" fontId="89" fillId="0" borderId="115" xfId="1" applyFont="1" applyFill="1" applyBorder="1" applyAlignment="1" applyProtection="1">
      <alignment horizontal="left" vertical="top" wrapText="1"/>
    </xf>
    <xf numFmtId="0" fontId="67" fillId="6" borderId="47" xfId="1" applyFont="1" applyFill="1" applyBorder="1" applyAlignment="1" applyProtection="1">
      <alignment horizontal="center" vertical="center" textRotation="255" shrinkToFit="1"/>
    </xf>
    <xf numFmtId="38" fontId="89" fillId="0" borderId="79" xfId="3" applyFont="1" applyFill="1" applyBorder="1" applyAlignment="1" applyProtection="1">
      <alignment vertical="center" shrinkToFit="1"/>
    </xf>
    <xf numFmtId="38" fontId="89" fillId="0" borderId="67" xfId="3" applyFont="1" applyFill="1" applyBorder="1" applyAlignment="1" applyProtection="1">
      <alignment vertical="center" shrinkToFit="1"/>
    </xf>
    <xf numFmtId="180" fontId="80" fillId="0" borderId="0" xfId="1" applyNumberFormat="1" applyFont="1" applyFill="1" applyBorder="1" applyAlignment="1" applyProtection="1">
      <alignment horizontal="right" vertical="center" shrinkToFit="1"/>
    </xf>
    <xf numFmtId="180" fontId="80" fillId="0" borderId="66" xfId="1" applyNumberFormat="1" applyFont="1" applyFill="1" applyBorder="1" applyAlignment="1" applyProtection="1">
      <alignment horizontal="right" vertical="center" shrinkToFit="1"/>
    </xf>
    <xf numFmtId="0" fontId="83" fillId="0" borderId="66" xfId="1" applyFont="1" applyBorder="1" applyAlignment="1" applyProtection="1">
      <alignment horizontal="left" vertical="center" shrinkToFit="1"/>
    </xf>
    <xf numFmtId="178" fontId="79" fillId="0" borderId="0" xfId="1" applyNumberFormat="1" applyFont="1" applyBorder="1" applyAlignment="1" applyProtection="1">
      <alignment horizontal="left" shrinkToFit="1"/>
    </xf>
    <xf numFmtId="0" fontId="82" fillId="0" borderId="23" xfId="1" applyFont="1" applyFill="1" applyBorder="1" applyAlignment="1" applyProtection="1">
      <alignment horizontal="center" vertical="center" shrinkToFit="1"/>
    </xf>
    <xf numFmtId="0" fontId="82" fillId="0" borderId="53" xfId="1" applyFont="1" applyFill="1" applyBorder="1" applyAlignment="1" applyProtection="1">
      <alignment horizontal="center" vertical="center" shrinkToFit="1"/>
    </xf>
    <xf numFmtId="9" fontId="85" fillId="6" borderId="10" xfId="2" applyFont="1" applyFill="1" applyBorder="1" applyAlignment="1" applyProtection="1">
      <alignment horizontal="center" vertical="center" shrinkToFit="1"/>
    </xf>
    <xf numFmtId="9" fontId="85" fillId="6" borderId="79" xfId="2" applyFont="1" applyFill="1" applyBorder="1" applyAlignment="1" applyProtection="1">
      <alignment horizontal="center" vertical="center" shrinkToFit="1"/>
    </xf>
    <xf numFmtId="179" fontId="81" fillId="0" borderId="0" xfId="1" applyNumberFormat="1" applyFont="1" applyBorder="1" applyAlignment="1" applyProtection="1">
      <alignment horizontal="left" vertical="center" shrinkToFit="1"/>
    </xf>
    <xf numFmtId="0" fontId="83" fillId="0" borderId="0" xfId="1" applyFont="1" applyBorder="1" applyAlignment="1" applyProtection="1">
      <alignment horizontal="left" vertical="center" shrinkToFit="1"/>
    </xf>
    <xf numFmtId="0" fontId="83" fillId="0" borderId="14" xfId="1" applyFont="1" applyBorder="1" applyAlignment="1" applyProtection="1">
      <alignment horizontal="left" vertical="center" shrinkToFit="1"/>
    </xf>
    <xf numFmtId="9" fontId="85" fillId="6" borderId="23" xfId="2" applyFont="1" applyFill="1" applyBorder="1" applyAlignment="1" applyProtection="1">
      <alignment horizontal="center" vertical="center" shrinkToFit="1"/>
    </xf>
    <xf numFmtId="9" fontId="85" fillId="6" borderId="53" xfId="2" applyFont="1" applyFill="1" applyBorder="1" applyAlignment="1" applyProtection="1">
      <alignment horizontal="center" vertical="center" shrinkToFit="1"/>
    </xf>
    <xf numFmtId="0" fontId="89" fillId="0" borderId="8" xfId="1" applyFont="1" applyFill="1" applyBorder="1" applyAlignment="1" applyProtection="1">
      <alignment horizontal="left" vertical="top" wrapText="1"/>
    </xf>
    <xf numFmtId="0" fontId="89" fillId="0" borderId="56" xfId="1" applyFont="1" applyFill="1" applyBorder="1" applyAlignment="1" applyProtection="1">
      <alignment horizontal="left" vertical="top" wrapText="1"/>
    </xf>
    <xf numFmtId="0" fontId="76" fillId="0" borderId="0" xfId="1" applyFont="1" applyAlignment="1" applyProtection="1">
      <alignment horizontal="left" vertical="center" wrapText="1"/>
    </xf>
  </cellXfs>
  <cellStyles count="16">
    <cellStyle name="パーセント 2" xfId="2" xr:uid="{00000000-0005-0000-0000-000000000000}"/>
    <cellStyle name="ハイパーリンク" xfId="14" builtinId="8"/>
    <cellStyle name="桁区切り 2" xfId="3" xr:uid="{00000000-0005-0000-0000-000002000000}"/>
    <cellStyle name="標準" xfId="0" builtinId="0"/>
    <cellStyle name="標準 2" xfId="1" xr:uid="{00000000-0005-0000-0000-000004000000}"/>
    <cellStyle name="標準 3" xfId="8" xr:uid="{00000000-0005-0000-0000-000005000000}"/>
    <cellStyle name="標準 4" xfId="9" xr:uid="{00000000-0005-0000-0000-000006000000}"/>
    <cellStyle name="標準 5" xfId="10" xr:uid="{00000000-0005-0000-0000-000007000000}"/>
    <cellStyle name="標準 6" xfId="11" xr:uid="{00000000-0005-0000-0000-000008000000}"/>
    <cellStyle name="標準 7" xfId="12" xr:uid="{00000000-0005-0000-0000-000009000000}"/>
    <cellStyle name="標準 8" xfId="13" xr:uid="{00000000-0005-0000-0000-00000A000000}"/>
    <cellStyle name="標準 9" xfId="15" xr:uid="{02E41354-D992-4E39-82B0-8A729C4FC936}"/>
    <cellStyle name="標準_KESSAN_YOCHIEN_CSVEDIT" xfId="4" xr:uid="{00000000-0005-0000-0000-00000B000000}"/>
    <cellStyle name="標準_借入金明細_1" xfId="5" xr:uid="{00000000-0005-0000-0000-00000C000000}"/>
    <cellStyle name="標準_表　紙" xfId="6" xr:uid="{00000000-0005-0000-0000-00000D000000}"/>
    <cellStyle name="標準_表　紙_2" xfId="7" xr:uid="{00000000-0005-0000-0000-00000E000000}"/>
  </cellStyles>
  <dxfs count="0"/>
  <tableStyles count="0" defaultTableStyle="TableStyleMedium2" defaultPivotStyle="PivotStyleLight16"/>
  <colors>
    <mruColors>
      <color rgb="FFFFFF99"/>
      <color rgb="FF0000FF"/>
      <color rgb="FFCCFFFF"/>
      <color rgb="FF66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242455</xdr:colOff>
      <xdr:row>28</xdr:row>
      <xdr:rowOff>190501</xdr:rowOff>
    </xdr:from>
    <xdr:to>
      <xdr:col>0</xdr:col>
      <xdr:colOff>623455</xdr:colOff>
      <xdr:row>34</xdr:row>
      <xdr:rowOff>225139</xdr:rowOff>
    </xdr:to>
    <xdr:sp macro="" textlink="">
      <xdr:nvSpPr>
        <xdr:cNvPr id="2" name="AutoShape 26">
          <a:extLst>
            <a:ext uri="{FF2B5EF4-FFF2-40B4-BE49-F238E27FC236}">
              <a16:creationId xmlns:a16="http://schemas.microsoft.com/office/drawing/2014/main" id="{00000000-0008-0000-0100-000002000000}"/>
            </a:ext>
          </a:extLst>
        </xdr:cNvPr>
        <xdr:cNvSpPr>
          <a:spLocks noChangeArrowheads="1"/>
        </xdr:cNvSpPr>
      </xdr:nvSpPr>
      <xdr:spPr bwMode="auto">
        <a:xfrm>
          <a:off x="242455" y="8153401"/>
          <a:ext cx="381000" cy="2606388"/>
        </a:xfrm>
        <a:prstGeom prst="curvedRightArrow">
          <a:avLst>
            <a:gd name="adj1" fmla="val 102069"/>
            <a:gd name="adj2" fmla="val 255172"/>
            <a:gd name="adj3" fmla="val 482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9525</xdr:colOff>
      <xdr:row>26</xdr:row>
      <xdr:rowOff>219075</xdr:rowOff>
    </xdr:from>
    <xdr:to>
      <xdr:col>6</xdr:col>
      <xdr:colOff>57150</xdr:colOff>
      <xdr:row>31</xdr:row>
      <xdr:rowOff>238125</xdr:rowOff>
    </xdr:to>
    <xdr:sp macro="" textlink="">
      <xdr:nvSpPr>
        <xdr:cNvPr id="4" name="Rectangle 25">
          <a:extLst>
            <a:ext uri="{FF2B5EF4-FFF2-40B4-BE49-F238E27FC236}">
              <a16:creationId xmlns:a16="http://schemas.microsoft.com/office/drawing/2014/main" id="{00000000-0008-0000-0100-000004000000}"/>
            </a:ext>
          </a:extLst>
        </xdr:cNvPr>
        <xdr:cNvSpPr>
          <a:spLocks noChangeArrowheads="1"/>
        </xdr:cNvSpPr>
      </xdr:nvSpPr>
      <xdr:spPr bwMode="auto">
        <a:xfrm>
          <a:off x="638175" y="7705725"/>
          <a:ext cx="8191500" cy="1295400"/>
        </a:xfrm>
        <a:prstGeom prst="rect">
          <a:avLst/>
        </a:prstGeom>
        <a:noFill/>
        <a:ln w="57150" cmpd="thinThick">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227215</xdr:colOff>
      <xdr:row>28</xdr:row>
      <xdr:rowOff>198121</xdr:rowOff>
    </xdr:from>
    <xdr:to>
      <xdr:col>0</xdr:col>
      <xdr:colOff>592975</xdr:colOff>
      <xdr:row>34</xdr:row>
      <xdr:rowOff>232759</xdr:rowOff>
    </xdr:to>
    <xdr:sp macro="" textlink="">
      <xdr:nvSpPr>
        <xdr:cNvPr id="5" name="AutoShape 26">
          <a:extLst>
            <a:ext uri="{FF2B5EF4-FFF2-40B4-BE49-F238E27FC236}">
              <a16:creationId xmlns:a16="http://schemas.microsoft.com/office/drawing/2014/main" id="{00000000-0008-0000-0100-000005000000}"/>
            </a:ext>
          </a:extLst>
        </xdr:cNvPr>
        <xdr:cNvSpPr>
          <a:spLocks noChangeArrowheads="1"/>
        </xdr:cNvSpPr>
      </xdr:nvSpPr>
      <xdr:spPr bwMode="auto">
        <a:xfrm>
          <a:off x="227215" y="8107681"/>
          <a:ext cx="365760" cy="2602578"/>
        </a:xfrm>
        <a:prstGeom prst="curvedRightArrow">
          <a:avLst>
            <a:gd name="adj1" fmla="val 102069"/>
            <a:gd name="adj2" fmla="val 255172"/>
            <a:gd name="adj3" fmla="val 482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114300</xdr:colOff>
          <xdr:row>237</xdr:row>
          <xdr:rowOff>0</xdr:rowOff>
        </xdr:from>
        <xdr:to>
          <xdr:col>36</xdr:col>
          <xdr:colOff>152400</xdr:colOff>
          <xdr:row>237</xdr:row>
          <xdr:rowOff>175260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237</xdr:row>
          <xdr:rowOff>0</xdr:rowOff>
        </xdr:from>
        <xdr:to>
          <xdr:col>41</xdr:col>
          <xdr:colOff>152400</xdr:colOff>
          <xdr:row>237</xdr:row>
          <xdr:rowOff>175260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238</xdr:row>
          <xdr:rowOff>0</xdr:rowOff>
        </xdr:from>
        <xdr:to>
          <xdr:col>36</xdr:col>
          <xdr:colOff>152400</xdr:colOff>
          <xdr:row>238</xdr:row>
          <xdr:rowOff>175260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239</xdr:row>
          <xdr:rowOff>0</xdr:rowOff>
        </xdr:from>
        <xdr:to>
          <xdr:col>36</xdr:col>
          <xdr:colOff>152400</xdr:colOff>
          <xdr:row>239</xdr:row>
          <xdr:rowOff>175260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238</xdr:row>
          <xdr:rowOff>0</xdr:rowOff>
        </xdr:from>
        <xdr:to>
          <xdr:col>41</xdr:col>
          <xdr:colOff>152400</xdr:colOff>
          <xdr:row>238</xdr:row>
          <xdr:rowOff>175260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239</xdr:row>
          <xdr:rowOff>0</xdr:rowOff>
        </xdr:from>
        <xdr:to>
          <xdr:col>41</xdr:col>
          <xdr:colOff>152400</xdr:colOff>
          <xdr:row>239</xdr:row>
          <xdr:rowOff>175260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gpos.task-asp.net/cu/270008/ea/residents/procedures/apply/90d75091-203d-442d-a7ad-635d7f8a6d61/start"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3"/>
  <sheetViews>
    <sheetView showGridLines="0" view="pageBreakPreview" topLeftCell="B1" zoomScaleNormal="100" zoomScaleSheetLayoutView="100" workbookViewId="0">
      <selection activeCell="X2" sqref="X2:AC2"/>
    </sheetView>
  </sheetViews>
  <sheetFormatPr defaultRowHeight="13.2" x14ac:dyDescent="0.2"/>
  <cols>
    <col min="1" max="6" width="3.109375" customWidth="1"/>
    <col min="7" max="7" width="4.6640625" customWidth="1"/>
    <col min="8" max="18" width="3.109375" customWidth="1"/>
    <col min="19" max="19" width="4.77734375" customWidth="1"/>
    <col min="20" max="33" width="3.109375" customWidth="1"/>
  </cols>
  <sheetData>
    <row r="1" spans="2:32" x14ac:dyDescent="0.2">
      <c r="B1" s="262"/>
      <c r="C1" s="262"/>
      <c r="D1" s="262"/>
      <c r="E1" s="262"/>
      <c r="F1" s="262"/>
      <c r="G1" s="262"/>
      <c r="H1" s="262"/>
      <c r="I1" s="262"/>
      <c r="J1" s="262"/>
      <c r="K1" s="38"/>
      <c r="L1" s="38"/>
      <c r="M1" s="38"/>
      <c r="N1" s="38"/>
      <c r="O1" s="38"/>
      <c r="P1" s="38"/>
      <c r="Q1" s="38"/>
      <c r="R1" s="38"/>
      <c r="S1" s="38"/>
      <c r="T1" s="38"/>
      <c r="U1" s="38"/>
      <c r="V1" s="38"/>
      <c r="W1" s="38"/>
      <c r="X1" s="38"/>
      <c r="Y1" s="38"/>
      <c r="Z1" s="38"/>
      <c r="AA1" s="38"/>
      <c r="AB1" s="38"/>
      <c r="AC1" s="38"/>
      <c r="AD1" s="38"/>
      <c r="AE1" s="38"/>
      <c r="AF1" s="38"/>
    </row>
    <row r="2" spans="2:32" ht="14.4" x14ac:dyDescent="0.2">
      <c r="B2" s="20" t="s">
        <v>0</v>
      </c>
      <c r="C2" s="20"/>
      <c r="D2" s="20"/>
      <c r="E2" s="20"/>
      <c r="F2" s="20"/>
      <c r="G2" s="20"/>
      <c r="H2" s="20"/>
      <c r="I2" s="20"/>
      <c r="J2" s="20"/>
      <c r="K2" s="20"/>
      <c r="L2" s="20"/>
      <c r="M2" s="20"/>
      <c r="N2" s="20"/>
      <c r="O2" s="20"/>
      <c r="P2" s="20"/>
      <c r="Q2" s="20"/>
      <c r="R2" s="20"/>
      <c r="S2" s="20"/>
      <c r="T2" s="20"/>
      <c r="U2" s="20"/>
      <c r="V2" s="20"/>
      <c r="W2" s="20"/>
      <c r="X2" s="874">
        <v>45793</v>
      </c>
      <c r="Y2" s="874"/>
      <c r="Z2" s="874"/>
      <c r="AA2" s="874"/>
      <c r="AB2" s="874"/>
      <c r="AC2" s="874"/>
      <c r="AD2" s="5"/>
      <c r="AE2" s="262"/>
      <c r="AF2" s="262"/>
    </row>
    <row r="3" spans="2:32" ht="14.4" x14ac:dyDescent="0.2">
      <c r="B3" s="20"/>
      <c r="C3" s="20"/>
      <c r="D3" s="20"/>
      <c r="E3" s="20"/>
      <c r="F3" s="20"/>
      <c r="G3" s="20"/>
      <c r="H3" s="20"/>
      <c r="I3" s="20"/>
      <c r="J3" s="20"/>
      <c r="K3" s="20"/>
      <c r="L3" s="20"/>
      <c r="M3" s="20"/>
      <c r="N3" s="20"/>
      <c r="O3" s="20"/>
      <c r="P3" s="20"/>
      <c r="Q3" s="20"/>
      <c r="R3" s="20"/>
      <c r="S3" s="20"/>
      <c r="T3" s="20"/>
      <c r="U3" s="20"/>
      <c r="V3" s="20"/>
      <c r="W3" s="20"/>
      <c r="X3" s="37" t="s">
        <v>1287</v>
      </c>
      <c r="Y3" s="36"/>
      <c r="Z3" s="36"/>
      <c r="AA3" s="36"/>
      <c r="AB3" s="36"/>
      <c r="AC3" s="36"/>
      <c r="AD3" s="36"/>
      <c r="AE3" s="36"/>
      <c r="AF3" s="36"/>
    </row>
    <row r="4" spans="2:32" x14ac:dyDescent="0.2">
      <c r="B4" s="262"/>
      <c r="C4" s="262"/>
      <c r="D4" s="262"/>
      <c r="E4" s="262"/>
      <c r="F4" s="262"/>
      <c r="G4" s="262"/>
      <c r="H4" s="262"/>
      <c r="I4" s="262"/>
      <c r="J4" s="262"/>
      <c r="K4" s="262"/>
      <c r="L4" s="262"/>
      <c r="M4" s="262"/>
      <c r="N4" s="262"/>
      <c r="O4" s="262"/>
      <c r="P4" s="262"/>
      <c r="Q4" s="262"/>
      <c r="R4" s="262"/>
      <c r="S4" s="262"/>
      <c r="T4" s="262"/>
      <c r="U4" s="262"/>
      <c r="V4" s="262"/>
      <c r="W4" s="797"/>
      <c r="X4" s="37" t="s">
        <v>1370</v>
      </c>
      <c r="Y4" s="797"/>
      <c r="Z4" s="797"/>
      <c r="AA4" s="797"/>
      <c r="AB4" s="797"/>
      <c r="AC4" s="797"/>
      <c r="AD4" s="797"/>
      <c r="AE4" s="797"/>
      <c r="AF4" s="797"/>
    </row>
    <row r="5" spans="2:32" x14ac:dyDescent="0.2">
      <c r="B5" s="6" t="s">
        <v>1</v>
      </c>
      <c r="C5" s="262"/>
      <c r="D5" s="262"/>
      <c r="E5" s="262"/>
      <c r="F5" s="262"/>
      <c r="G5" s="262"/>
      <c r="H5" s="262"/>
      <c r="I5" s="262"/>
      <c r="J5" s="262"/>
      <c r="K5" s="262"/>
      <c r="L5" s="262"/>
      <c r="M5" s="262"/>
      <c r="N5" s="262"/>
      <c r="O5" s="262"/>
      <c r="P5" s="262"/>
      <c r="Q5" s="262"/>
      <c r="R5" s="262"/>
      <c r="S5" s="262"/>
      <c r="T5" s="262"/>
      <c r="U5" s="262"/>
      <c r="V5" s="262"/>
      <c r="W5" s="797"/>
      <c r="X5" s="797"/>
      <c r="Y5" s="797"/>
      <c r="Z5" s="797"/>
      <c r="AA5" s="797"/>
      <c r="AB5" s="797"/>
      <c r="AC5" s="797"/>
      <c r="AD5" s="797"/>
      <c r="AE5" s="797"/>
      <c r="AF5" s="797"/>
    </row>
    <row r="6" spans="2:32" ht="13.8" thickBot="1" x14ac:dyDescent="0.25">
      <c r="B6" s="11" t="s">
        <v>2</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row>
    <row r="7" spans="2:32" x14ac:dyDescent="0.2">
      <c r="B7" s="875" t="s">
        <v>3</v>
      </c>
      <c r="C7" s="876"/>
      <c r="D7" s="876"/>
      <c r="E7" s="876"/>
      <c r="F7" s="876"/>
      <c r="G7" s="877"/>
      <c r="H7" s="875" t="s">
        <v>4</v>
      </c>
      <c r="I7" s="876"/>
      <c r="J7" s="876"/>
      <c r="K7" s="876"/>
      <c r="L7" s="876"/>
      <c r="M7" s="876"/>
      <c r="N7" s="876"/>
      <c r="O7" s="876"/>
      <c r="P7" s="876"/>
      <c r="Q7" s="876"/>
      <c r="R7" s="876"/>
      <c r="S7" s="876"/>
      <c r="T7" s="876"/>
      <c r="U7" s="877"/>
      <c r="V7" s="884" t="s">
        <v>5</v>
      </c>
      <c r="W7" s="884"/>
      <c r="X7" s="884"/>
      <c r="Y7" s="884"/>
      <c r="Z7" s="884"/>
      <c r="AA7" s="884"/>
      <c r="AB7" s="884"/>
      <c r="AC7" s="884"/>
      <c r="AD7" s="884"/>
      <c r="AE7" s="885"/>
      <c r="AF7" s="9"/>
    </row>
    <row r="8" spans="2:32" x14ac:dyDescent="0.2">
      <c r="B8" s="878"/>
      <c r="C8" s="879"/>
      <c r="D8" s="879"/>
      <c r="E8" s="879"/>
      <c r="F8" s="879"/>
      <c r="G8" s="880"/>
      <c r="H8" s="878"/>
      <c r="I8" s="879"/>
      <c r="J8" s="879"/>
      <c r="K8" s="879"/>
      <c r="L8" s="879"/>
      <c r="M8" s="879"/>
      <c r="N8" s="879"/>
      <c r="O8" s="879"/>
      <c r="P8" s="879"/>
      <c r="Q8" s="879"/>
      <c r="R8" s="879"/>
      <c r="S8" s="879"/>
      <c r="T8" s="879"/>
      <c r="U8" s="880"/>
      <c r="V8" s="684" t="s">
        <v>1313</v>
      </c>
      <c r="W8" s="16"/>
      <c r="X8" s="16"/>
      <c r="Y8" s="16"/>
      <c r="Z8" s="16"/>
      <c r="AA8" s="16"/>
      <c r="AB8" s="16"/>
      <c r="AC8" s="17"/>
      <c r="AD8" s="886" t="s">
        <v>6</v>
      </c>
      <c r="AE8" s="887"/>
      <c r="AF8" s="277"/>
    </row>
    <row r="9" spans="2:32" ht="22.2" thickBot="1" x14ac:dyDescent="0.25">
      <c r="B9" s="881"/>
      <c r="C9" s="882"/>
      <c r="D9" s="882"/>
      <c r="E9" s="882"/>
      <c r="F9" s="882"/>
      <c r="G9" s="883"/>
      <c r="H9" s="878"/>
      <c r="I9" s="879"/>
      <c r="J9" s="879"/>
      <c r="K9" s="879"/>
      <c r="L9" s="879"/>
      <c r="M9" s="879"/>
      <c r="N9" s="879"/>
      <c r="O9" s="879"/>
      <c r="P9" s="879"/>
      <c r="Q9" s="879"/>
      <c r="R9" s="879"/>
      <c r="S9" s="879"/>
      <c r="T9" s="879"/>
      <c r="U9" s="880"/>
      <c r="V9" s="685" t="s">
        <v>7</v>
      </c>
      <c r="W9" s="669"/>
      <c r="X9" s="669" t="s">
        <v>8</v>
      </c>
      <c r="Y9" s="669"/>
      <c r="Z9" s="669" t="s">
        <v>9</v>
      </c>
      <c r="AA9" s="669"/>
      <c r="AB9" s="670" t="s">
        <v>10</v>
      </c>
      <c r="AC9" s="671" t="s">
        <v>11</v>
      </c>
      <c r="AD9" s="888"/>
      <c r="AE9" s="889"/>
      <c r="AF9" s="277"/>
    </row>
    <row r="10" spans="2:32" ht="16.5" customHeight="1" thickBot="1" x14ac:dyDescent="0.25">
      <c r="B10" s="34" t="s">
        <v>12</v>
      </c>
      <c r="C10" s="35"/>
      <c r="D10" s="35"/>
      <c r="E10" s="35"/>
      <c r="F10" s="35"/>
      <c r="G10" s="35"/>
      <c r="H10" s="678" t="s">
        <v>13</v>
      </c>
      <c r="I10" s="679"/>
      <c r="J10" s="679"/>
      <c r="K10" s="679"/>
      <c r="L10" s="679"/>
      <c r="M10" s="679"/>
      <c r="N10" s="679"/>
      <c r="O10" s="679"/>
      <c r="P10" s="679"/>
      <c r="Q10" s="679"/>
      <c r="R10" s="679"/>
      <c r="S10" s="679"/>
      <c r="T10" s="679"/>
      <c r="U10" s="686"/>
      <c r="V10" s="680"/>
      <c r="W10" s="680"/>
      <c r="X10" s="681"/>
      <c r="Y10" s="681"/>
      <c r="Z10" s="681"/>
      <c r="AA10" s="681"/>
      <c r="AB10" s="681"/>
      <c r="AC10" s="681"/>
      <c r="AD10" s="681"/>
      <c r="AE10" s="682"/>
      <c r="AF10" s="313"/>
    </row>
    <row r="11" spans="2:32" ht="16.5" customHeight="1" x14ac:dyDescent="0.2">
      <c r="B11" s="786" t="s">
        <v>14</v>
      </c>
      <c r="C11" s="787"/>
      <c r="D11" s="787"/>
      <c r="E11" s="787"/>
      <c r="F11" s="787"/>
      <c r="G11" s="788"/>
      <c r="H11" s="49" t="s">
        <v>15</v>
      </c>
      <c r="I11" s="672"/>
      <c r="J11" s="672"/>
      <c r="K11" s="672"/>
      <c r="L11" s="672"/>
      <c r="M11" s="672"/>
      <c r="N11" s="672"/>
      <c r="O11" s="672"/>
      <c r="P11" s="672"/>
      <c r="Q11" s="672"/>
      <c r="R11" s="672"/>
      <c r="S11" s="673"/>
      <c r="T11" s="890" t="s">
        <v>1302</v>
      </c>
      <c r="U11" s="893" t="s">
        <v>1303</v>
      </c>
      <c r="V11" s="674" t="s">
        <v>16</v>
      </c>
      <c r="W11" s="675"/>
      <c r="X11" s="676" t="s">
        <v>16</v>
      </c>
      <c r="Y11" s="676"/>
      <c r="Z11" s="676" t="s">
        <v>16</v>
      </c>
      <c r="AA11" s="676"/>
      <c r="AB11" s="676" t="s">
        <v>16</v>
      </c>
      <c r="AC11" s="676"/>
      <c r="AD11" s="676" t="s">
        <v>16</v>
      </c>
      <c r="AE11" s="677"/>
      <c r="AF11" s="313"/>
    </row>
    <row r="12" spans="2:32" ht="16.5" customHeight="1" x14ac:dyDescent="0.2">
      <c r="B12" s="786" t="s">
        <v>17</v>
      </c>
      <c r="C12" s="787"/>
      <c r="D12" s="787"/>
      <c r="E12" s="787"/>
      <c r="F12" s="787"/>
      <c r="G12" s="788"/>
      <c r="H12" s="858" t="s">
        <v>18</v>
      </c>
      <c r="I12" s="859"/>
      <c r="J12" s="859"/>
      <c r="K12" s="859"/>
      <c r="L12" s="859"/>
      <c r="M12" s="859"/>
      <c r="N12" s="859"/>
      <c r="O12" s="859"/>
      <c r="P12" s="859"/>
      <c r="Q12" s="859"/>
      <c r="R12" s="859"/>
      <c r="S12" s="860"/>
      <c r="T12" s="891"/>
      <c r="U12" s="894"/>
      <c r="V12" s="396" t="s">
        <v>16</v>
      </c>
      <c r="W12" s="397"/>
      <c r="X12" s="398" t="s">
        <v>16</v>
      </c>
      <c r="Y12" s="398"/>
      <c r="Z12" s="398" t="s">
        <v>16</v>
      </c>
      <c r="AA12" s="398"/>
      <c r="AB12" s="398" t="s">
        <v>16</v>
      </c>
      <c r="AC12" s="398"/>
      <c r="AD12" s="398" t="s">
        <v>16</v>
      </c>
      <c r="AE12" s="399"/>
      <c r="AF12" s="313"/>
    </row>
    <row r="13" spans="2:32" ht="43.5" customHeight="1" x14ac:dyDescent="0.2">
      <c r="B13" s="786" t="s">
        <v>1144</v>
      </c>
      <c r="C13" s="787"/>
      <c r="D13" s="787"/>
      <c r="E13" s="787"/>
      <c r="F13" s="787"/>
      <c r="G13" s="788"/>
      <c r="H13" s="896" t="s">
        <v>1310</v>
      </c>
      <c r="I13" s="897"/>
      <c r="J13" s="897"/>
      <c r="K13" s="897"/>
      <c r="L13" s="897"/>
      <c r="M13" s="897"/>
      <c r="N13" s="897"/>
      <c r="O13" s="897"/>
      <c r="P13" s="897"/>
      <c r="Q13" s="897"/>
      <c r="R13" s="897"/>
      <c r="S13" s="898"/>
      <c r="T13" s="891"/>
      <c r="U13" s="894"/>
      <c r="V13" s="396" t="s">
        <v>1308</v>
      </c>
      <c r="W13" s="397"/>
      <c r="X13" s="398" t="s">
        <v>1308</v>
      </c>
      <c r="Y13" s="398"/>
      <c r="Z13" s="398" t="s">
        <v>1308</v>
      </c>
      <c r="AA13" s="398"/>
      <c r="AB13" s="398" t="s">
        <v>1309</v>
      </c>
      <c r="AC13" s="398"/>
      <c r="AD13" s="398" t="s">
        <v>1308</v>
      </c>
      <c r="AE13" s="399"/>
      <c r="AF13" s="313"/>
    </row>
    <row r="14" spans="2:32" ht="16.5" customHeight="1" x14ac:dyDescent="0.2">
      <c r="B14" s="786" t="s">
        <v>19</v>
      </c>
      <c r="C14" s="787"/>
      <c r="D14" s="787"/>
      <c r="E14" s="787"/>
      <c r="F14" s="787"/>
      <c r="G14" s="788"/>
      <c r="H14" s="858" t="s">
        <v>1145</v>
      </c>
      <c r="I14" s="859"/>
      <c r="J14" s="859"/>
      <c r="K14" s="859"/>
      <c r="L14" s="859"/>
      <c r="M14" s="859"/>
      <c r="N14" s="859"/>
      <c r="O14" s="859"/>
      <c r="P14" s="859"/>
      <c r="Q14" s="859"/>
      <c r="R14" s="859"/>
      <c r="S14" s="860"/>
      <c r="T14" s="891"/>
      <c r="U14" s="894"/>
      <c r="V14" s="396" t="s">
        <v>16</v>
      </c>
      <c r="W14" s="397"/>
      <c r="X14" s="398" t="s">
        <v>16</v>
      </c>
      <c r="Y14" s="398"/>
      <c r="Z14" s="398" t="s">
        <v>16</v>
      </c>
      <c r="AA14" s="398"/>
      <c r="AB14" s="398" t="s">
        <v>16</v>
      </c>
      <c r="AC14" s="398"/>
      <c r="AD14" s="398" t="s">
        <v>16</v>
      </c>
      <c r="AE14" s="399"/>
      <c r="AF14" s="313"/>
    </row>
    <row r="15" spans="2:32" ht="38.25" customHeight="1" x14ac:dyDescent="0.2">
      <c r="B15" s="786" t="s">
        <v>1282</v>
      </c>
      <c r="C15" s="787"/>
      <c r="D15" s="787"/>
      <c r="E15" s="787"/>
      <c r="F15" s="787"/>
      <c r="G15" s="788"/>
      <c r="H15" s="858" t="s">
        <v>1169</v>
      </c>
      <c r="I15" s="859"/>
      <c r="J15" s="859"/>
      <c r="K15" s="859"/>
      <c r="L15" s="859"/>
      <c r="M15" s="859"/>
      <c r="N15" s="859"/>
      <c r="O15" s="859"/>
      <c r="P15" s="859"/>
      <c r="Q15" s="859"/>
      <c r="R15" s="859"/>
      <c r="S15" s="860"/>
      <c r="T15" s="891"/>
      <c r="U15" s="894"/>
      <c r="V15" s="902" t="s">
        <v>16</v>
      </c>
      <c r="W15" s="903"/>
      <c r="X15" s="400" t="s">
        <v>16</v>
      </c>
      <c r="Y15" s="401"/>
      <c r="Z15" s="402" t="s">
        <v>20</v>
      </c>
      <c r="AA15" s="403"/>
      <c r="AB15" s="402" t="s">
        <v>21</v>
      </c>
      <c r="AC15" s="403"/>
      <c r="AD15" s="314" t="s">
        <v>22</v>
      </c>
      <c r="AE15" s="315"/>
      <c r="AF15" s="313"/>
    </row>
    <row r="16" spans="2:32" ht="16.5" customHeight="1" x14ac:dyDescent="0.2">
      <c r="B16" s="786" t="s">
        <v>1283</v>
      </c>
      <c r="C16" s="787"/>
      <c r="D16" s="787"/>
      <c r="E16" s="787"/>
      <c r="F16" s="787"/>
      <c r="G16" s="788"/>
      <c r="H16" s="858" t="s">
        <v>1168</v>
      </c>
      <c r="I16" s="859"/>
      <c r="J16" s="859"/>
      <c r="K16" s="859"/>
      <c r="L16" s="859"/>
      <c r="M16" s="859"/>
      <c r="N16" s="859"/>
      <c r="O16" s="859"/>
      <c r="P16" s="859"/>
      <c r="Q16" s="859"/>
      <c r="R16" s="859"/>
      <c r="S16" s="860"/>
      <c r="T16" s="891"/>
      <c r="U16" s="894"/>
      <c r="V16" s="396" t="s">
        <v>16</v>
      </c>
      <c r="W16" s="397"/>
      <c r="X16" s="397" t="s">
        <v>16</v>
      </c>
      <c r="Y16" s="396"/>
      <c r="Z16" s="314" t="s">
        <v>22</v>
      </c>
      <c r="AA16" s="314"/>
      <c r="AB16" s="398" t="s">
        <v>16</v>
      </c>
      <c r="AC16" s="398"/>
      <c r="AD16" s="314" t="s">
        <v>22</v>
      </c>
      <c r="AE16" s="315"/>
      <c r="AF16" s="313"/>
    </row>
    <row r="17" spans="1:32" ht="16.5" customHeight="1" x14ac:dyDescent="0.2">
      <c r="B17" s="786" t="s">
        <v>23</v>
      </c>
      <c r="C17" s="787"/>
      <c r="D17" s="787"/>
      <c r="E17" s="787"/>
      <c r="F17" s="787"/>
      <c r="G17" s="788"/>
      <c r="H17" s="858" t="s">
        <v>1146</v>
      </c>
      <c r="I17" s="859"/>
      <c r="J17" s="859"/>
      <c r="K17" s="859"/>
      <c r="L17" s="859"/>
      <c r="M17" s="859"/>
      <c r="N17" s="859"/>
      <c r="O17" s="859"/>
      <c r="P17" s="859"/>
      <c r="Q17" s="859"/>
      <c r="R17" s="859"/>
      <c r="S17" s="860"/>
      <c r="T17" s="891"/>
      <c r="U17" s="894"/>
      <c r="V17" s="396" t="s">
        <v>16</v>
      </c>
      <c r="W17" s="397"/>
      <c r="X17" s="400" t="s">
        <v>16</v>
      </c>
      <c r="Y17" s="401"/>
      <c r="Z17" s="314" t="s">
        <v>22</v>
      </c>
      <c r="AA17" s="314"/>
      <c r="AB17" s="398" t="s">
        <v>16</v>
      </c>
      <c r="AC17" s="398"/>
      <c r="AD17" s="314" t="s">
        <v>22</v>
      </c>
      <c r="AE17" s="315"/>
      <c r="AF17" s="313"/>
    </row>
    <row r="18" spans="1:32" ht="16.5" customHeight="1" x14ac:dyDescent="0.2">
      <c r="A18" s="262"/>
      <c r="B18" s="786" t="s">
        <v>24</v>
      </c>
      <c r="C18" s="787"/>
      <c r="D18" s="787"/>
      <c r="E18" s="787"/>
      <c r="F18" s="787"/>
      <c r="G18" s="788"/>
      <c r="H18" s="858" t="s">
        <v>1147</v>
      </c>
      <c r="I18" s="859"/>
      <c r="J18" s="859"/>
      <c r="K18" s="859"/>
      <c r="L18" s="859"/>
      <c r="M18" s="859"/>
      <c r="N18" s="859"/>
      <c r="O18" s="859"/>
      <c r="P18" s="859"/>
      <c r="Q18" s="859"/>
      <c r="R18" s="859"/>
      <c r="S18" s="860"/>
      <c r="T18" s="891"/>
      <c r="U18" s="894"/>
      <c r="V18" s="39" t="s">
        <v>16</v>
      </c>
      <c r="W18" s="40"/>
      <c r="X18" s="41" t="s">
        <v>16</v>
      </c>
      <c r="Y18" s="42"/>
      <c r="Z18" s="26" t="s">
        <v>22</v>
      </c>
      <c r="AA18" s="26"/>
      <c r="AB18" s="46" t="s">
        <v>16</v>
      </c>
      <c r="AC18" s="46"/>
      <c r="AD18" s="26" t="s">
        <v>22</v>
      </c>
      <c r="AE18" s="27"/>
      <c r="AF18" s="313"/>
    </row>
    <row r="19" spans="1:32" ht="16.5" customHeight="1" thickBot="1" x14ac:dyDescent="0.25">
      <c r="A19" s="262"/>
      <c r="B19" s="786" t="s">
        <v>25</v>
      </c>
      <c r="C19" s="18"/>
      <c r="D19" s="18"/>
      <c r="E19" s="18"/>
      <c r="F19" s="18"/>
      <c r="G19" s="19"/>
      <c r="H19" s="858" t="s">
        <v>26</v>
      </c>
      <c r="I19" s="859"/>
      <c r="J19" s="859"/>
      <c r="K19" s="859"/>
      <c r="L19" s="859"/>
      <c r="M19" s="859"/>
      <c r="N19" s="859"/>
      <c r="O19" s="859"/>
      <c r="P19" s="859"/>
      <c r="Q19" s="859"/>
      <c r="R19" s="859"/>
      <c r="S19" s="860"/>
      <c r="T19" s="891"/>
      <c r="U19" s="895"/>
      <c r="V19" s="43" t="s">
        <v>16</v>
      </c>
      <c r="W19" s="44"/>
      <c r="X19" s="45" t="s">
        <v>16</v>
      </c>
      <c r="Y19" s="45"/>
      <c r="Z19" s="45" t="s">
        <v>16</v>
      </c>
      <c r="AA19" s="45"/>
      <c r="AB19" s="45" t="s">
        <v>16</v>
      </c>
      <c r="AC19" s="45"/>
      <c r="AD19" s="45" t="s">
        <v>16</v>
      </c>
      <c r="AE19" s="47"/>
      <c r="AF19" s="313"/>
    </row>
    <row r="20" spans="1:32" ht="16.5" customHeight="1" x14ac:dyDescent="0.2">
      <c r="A20" s="262"/>
      <c r="B20" s="786" t="s">
        <v>27</v>
      </c>
      <c r="C20" s="18"/>
      <c r="D20" s="18"/>
      <c r="E20" s="18"/>
      <c r="F20" s="18"/>
      <c r="G20" s="19"/>
      <c r="H20" s="861" t="s">
        <v>1529</v>
      </c>
      <c r="I20" s="862"/>
      <c r="J20" s="862"/>
      <c r="K20" s="862"/>
      <c r="L20" s="862"/>
      <c r="M20" s="862"/>
      <c r="N20" s="862"/>
      <c r="O20" s="862"/>
      <c r="P20" s="862"/>
      <c r="Q20" s="862"/>
      <c r="R20" s="862"/>
      <c r="S20" s="863"/>
      <c r="T20" s="891"/>
      <c r="U20" s="21"/>
      <c r="V20" s="21"/>
      <c r="W20" s="21"/>
      <c r="X20" s="21"/>
      <c r="Y20" s="21"/>
      <c r="Z20" s="21"/>
      <c r="AA20" s="21"/>
      <c r="AB20" s="21"/>
      <c r="AC20" s="21"/>
      <c r="AD20" s="21"/>
      <c r="AE20" s="22"/>
      <c r="AF20" s="313"/>
    </row>
    <row r="21" spans="1:32" ht="16.5" customHeight="1" x14ac:dyDescent="0.2">
      <c r="A21" s="262"/>
      <c r="B21" s="28" t="s">
        <v>28</v>
      </c>
      <c r="C21" s="29"/>
      <c r="D21" s="29"/>
      <c r="E21" s="29"/>
      <c r="F21" s="29"/>
      <c r="G21" s="30"/>
      <c r="H21" s="861" t="s">
        <v>1530</v>
      </c>
      <c r="I21" s="862"/>
      <c r="J21" s="862"/>
      <c r="K21" s="862"/>
      <c r="L21" s="862"/>
      <c r="M21" s="862"/>
      <c r="N21" s="862"/>
      <c r="O21" s="862"/>
      <c r="P21" s="862"/>
      <c r="Q21" s="862"/>
      <c r="R21" s="862"/>
      <c r="S21" s="863"/>
      <c r="T21" s="891"/>
      <c r="U21" s="13"/>
      <c r="V21" s="13"/>
      <c r="W21" s="13"/>
      <c r="X21" s="13"/>
      <c r="Y21" s="13"/>
      <c r="Z21" s="13"/>
      <c r="AA21" s="13"/>
      <c r="AB21" s="13"/>
      <c r="AC21" s="13"/>
      <c r="AD21" s="13"/>
      <c r="AE21" s="23"/>
      <c r="AF21" s="313"/>
    </row>
    <row r="22" spans="1:32" ht="16.5" customHeight="1" thickBot="1" x14ac:dyDescent="0.25">
      <c r="A22" s="262"/>
      <c r="B22" s="31"/>
      <c r="C22" s="32"/>
      <c r="D22" s="32"/>
      <c r="E22" s="32"/>
      <c r="F22" s="32"/>
      <c r="G22" s="33"/>
      <c r="H22" s="899" t="s">
        <v>1531</v>
      </c>
      <c r="I22" s="900"/>
      <c r="J22" s="900"/>
      <c r="K22" s="900"/>
      <c r="L22" s="900"/>
      <c r="M22" s="900"/>
      <c r="N22" s="900"/>
      <c r="O22" s="900"/>
      <c r="P22" s="900"/>
      <c r="Q22" s="900"/>
      <c r="R22" s="900"/>
      <c r="S22" s="901"/>
      <c r="T22" s="892"/>
      <c r="U22" s="24"/>
      <c r="V22" s="24"/>
      <c r="W22" s="24"/>
      <c r="X22" s="24"/>
      <c r="Y22" s="24"/>
      <c r="Z22" s="24"/>
      <c r="AA22" s="24"/>
      <c r="AB22" s="24"/>
      <c r="AC22" s="24"/>
      <c r="AD22" s="24"/>
      <c r="AE22" s="25"/>
      <c r="AF22" s="313"/>
    </row>
    <row r="23" spans="1:32" ht="7.5" customHeight="1" x14ac:dyDescent="0.2">
      <c r="A23" s="262"/>
      <c r="B23" s="12"/>
      <c r="C23" s="12"/>
      <c r="D23" s="12"/>
      <c r="E23" s="12"/>
      <c r="F23" s="12"/>
      <c r="G23" s="12"/>
      <c r="H23" s="232"/>
      <c r="I23" s="13"/>
      <c r="J23" s="13"/>
      <c r="K23" s="13"/>
      <c r="L23" s="13"/>
      <c r="M23" s="13"/>
      <c r="N23" s="13"/>
      <c r="O23" s="13"/>
      <c r="P23" s="13"/>
      <c r="Q23" s="13"/>
      <c r="R23" s="13"/>
      <c r="S23" s="13"/>
      <c r="T23" s="668"/>
      <c r="U23" s="13"/>
      <c r="V23" s="13"/>
      <c r="W23" s="13"/>
      <c r="X23" s="13"/>
      <c r="Y23" s="13"/>
      <c r="Z23" s="13"/>
      <c r="AA23" s="13"/>
      <c r="AB23" s="13"/>
      <c r="AC23" s="13"/>
      <c r="AD23" s="13"/>
      <c r="AE23" s="13"/>
      <c r="AF23" s="313"/>
    </row>
    <row r="24" spans="1:32" ht="15.75" customHeight="1" x14ac:dyDescent="0.2">
      <c r="A24" s="262"/>
      <c r="B24" s="12" t="s">
        <v>29</v>
      </c>
      <c r="C24" s="12"/>
      <c r="D24" s="12"/>
      <c r="E24" s="12"/>
      <c r="F24" s="12"/>
      <c r="G24" s="12"/>
      <c r="H24" s="232"/>
      <c r="I24" s="13"/>
      <c r="J24" s="13"/>
      <c r="K24" s="13"/>
      <c r="L24" s="13"/>
      <c r="M24" s="13"/>
      <c r="N24" s="13"/>
      <c r="O24" s="13"/>
      <c r="P24" s="13"/>
      <c r="Q24" s="13"/>
      <c r="R24" s="13"/>
      <c r="S24" s="13"/>
      <c r="T24" s="668"/>
      <c r="U24" s="13"/>
      <c r="V24" s="13"/>
      <c r="W24" s="13"/>
      <c r="X24" s="13"/>
      <c r="Y24" s="13"/>
      <c r="Z24" s="13"/>
      <c r="AA24" s="13"/>
      <c r="AB24" s="13"/>
      <c r="AC24" s="13"/>
      <c r="AD24" s="13"/>
      <c r="AE24" s="13"/>
      <c r="AF24" s="313"/>
    </row>
    <row r="25" spans="1:32" ht="15.75" customHeight="1" x14ac:dyDescent="0.2">
      <c r="A25" s="1"/>
      <c r="B25" s="232" t="s">
        <v>1491</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row>
    <row r="26" spans="1:32" ht="7.5" customHeight="1" thickBot="1" x14ac:dyDescent="0.25">
      <c r="A26" s="1"/>
      <c r="B26" s="232"/>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row>
    <row r="27" spans="1:32" ht="13.5" customHeight="1" thickTop="1" x14ac:dyDescent="0.2">
      <c r="A27" s="1"/>
      <c r="B27" s="232"/>
      <c r="C27" s="277"/>
      <c r="D27" s="277"/>
      <c r="E27" s="865" t="s">
        <v>1311</v>
      </c>
      <c r="F27" s="866"/>
      <c r="G27" s="866"/>
      <c r="H27" s="866"/>
      <c r="I27" s="866"/>
      <c r="J27" s="866"/>
      <c r="K27" s="866"/>
      <c r="L27" s="866"/>
      <c r="M27" s="866"/>
      <c r="N27" s="866"/>
      <c r="O27" s="866"/>
      <c r="P27" s="866"/>
      <c r="Q27" s="866"/>
      <c r="R27" s="866"/>
      <c r="S27" s="866"/>
      <c r="T27" s="866"/>
      <c r="U27" s="866"/>
      <c r="V27" s="866"/>
      <c r="W27" s="866"/>
      <c r="X27" s="866"/>
      <c r="Y27" s="866"/>
      <c r="Z27" s="866"/>
      <c r="AA27" s="866"/>
      <c r="AB27" s="866"/>
      <c r="AC27" s="866"/>
      <c r="AD27" s="866"/>
      <c r="AE27" s="866"/>
      <c r="AF27" s="867"/>
    </row>
    <row r="28" spans="1:32" x14ac:dyDescent="0.2">
      <c r="A28" s="1"/>
      <c r="B28" s="232"/>
      <c r="C28" s="277"/>
      <c r="D28" s="277"/>
      <c r="E28" s="868"/>
      <c r="F28" s="869"/>
      <c r="G28" s="869"/>
      <c r="H28" s="869"/>
      <c r="I28" s="869"/>
      <c r="J28" s="869"/>
      <c r="K28" s="869"/>
      <c r="L28" s="869"/>
      <c r="M28" s="869"/>
      <c r="N28" s="869"/>
      <c r="O28" s="869"/>
      <c r="P28" s="869"/>
      <c r="Q28" s="869"/>
      <c r="R28" s="869"/>
      <c r="S28" s="869"/>
      <c r="T28" s="869"/>
      <c r="U28" s="869"/>
      <c r="V28" s="869"/>
      <c r="W28" s="869"/>
      <c r="X28" s="869"/>
      <c r="Y28" s="869"/>
      <c r="Z28" s="869"/>
      <c r="AA28" s="869"/>
      <c r="AB28" s="869"/>
      <c r="AC28" s="869"/>
      <c r="AD28" s="869"/>
      <c r="AE28" s="869"/>
      <c r="AF28" s="870"/>
    </row>
    <row r="29" spans="1:32" x14ac:dyDescent="0.2">
      <c r="A29" s="1"/>
      <c r="B29" s="232"/>
      <c r="C29" s="277"/>
      <c r="D29" s="277"/>
      <c r="E29" s="868"/>
      <c r="F29" s="869"/>
      <c r="G29" s="869"/>
      <c r="H29" s="869"/>
      <c r="I29" s="869"/>
      <c r="J29" s="869"/>
      <c r="K29" s="869"/>
      <c r="L29" s="869"/>
      <c r="M29" s="869"/>
      <c r="N29" s="869"/>
      <c r="O29" s="869"/>
      <c r="P29" s="869"/>
      <c r="Q29" s="869"/>
      <c r="R29" s="869"/>
      <c r="S29" s="869"/>
      <c r="T29" s="869"/>
      <c r="U29" s="869"/>
      <c r="V29" s="869"/>
      <c r="W29" s="869"/>
      <c r="X29" s="869"/>
      <c r="Y29" s="869"/>
      <c r="Z29" s="869"/>
      <c r="AA29" s="869"/>
      <c r="AB29" s="869"/>
      <c r="AC29" s="869"/>
      <c r="AD29" s="869"/>
      <c r="AE29" s="869"/>
      <c r="AF29" s="870"/>
    </row>
    <row r="30" spans="1:32" x14ac:dyDescent="0.2">
      <c r="A30" s="1"/>
      <c r="B30" s="232"/>
      <c r="C30" s="277"/>
      <c r="D30" s="277"/>
      <c r="E30" s="868"/>
      <c r="F30" s="869"/>
      <c r="G30" s="869"/>
      <c r="H30" s="869"/>
      <c r="I30" s="869"/>
      <c r="J30" s="869"/>
      <c r="K30" s="869"/>
      <c r="L30" s="869"/>
      <c r="M30" s="869"/>
      <c r="N30" s="869"/>
      <c r="O30" s="869"/>
      <c r="P30" s="869"/>
      <c r="Q30" s="869"/>
      <c r="R30" s="869"/>
      <c r="S30" s="869"/>
      <c r="T30" s="869"/>
      <c r="U30" s="869"/>
      <c r="V30" s="869"/>
      <c r="W30" s="869"/>
      <c r="X30" s="869"/>
      <c r="Y30" s="869"/>
      <c r="Z30" s="869"/>
      <c r="AA30" s="869"/>
      <c r="AB30" s="869"/>
      <c r="AC30" s="869"/>
      <c r="AD30" s="869"/>
      <c r="AE30" s="869"/>
      <c r="AF30" s="870"/>
    </row>
    <row r="31" spans="1:32" x14ac:dyDescent="0.2">
      <c r="A31" s="1"/>
      <c r="B31" s="232"/>
      <c r="C31" s="277"/>
      <c r="D31" s="277"/>
      <c r="E31" s="868"/>
      <c r="F31" s="869"/>
      <c r="G31" s="869"/>
      <c r="H31" s="869"/>
      <c r="I31" s="869"/>
      <c r="J31" s="869"/>
      <c r="K31" s="869"/>
      <c r="L31" s="869"/>
      <c r="M31" s="869"/>
      <c r="N31" s="869"/>
      <c r="O31" s="869"/>
      <c r="P31" s="869"/>
      <c r="Q31" s="869"/>
      <c r="R31" s="869"/>
      <c r="S31" s="869"/>
      <c r="T31" s="869"/>
      <c r="U31" s="869"/>
      <c r="V31" s="869"/>
      <c r="W31" s="869"/>
      <c r="X31" s="869"/>
      <c r="Y31" s="869"/>
      <c r="Z31" s="869"/>
      <c r="AA31" s="869"/>
      <c r="AB31" s="869"/>
      <c r="AC31" s="869"/>
      <c r="AD31" s="869"/>
      <c r="AE31" s="869"/>
      <c r="AF31" s="870"/>
    </row>
    <row r="32" spans="1:32" x14ac:dyDescent="0.2">
      <c r="A32" s="1"/>
      <c r="B32" s="232"/>
      <c r="C32" s="277"/>
      <c r="D32" s="277"/>
      <c r="E32" s="868"/>
      <c r="F32" s="869"/>
      <c r="G32" s="869"/>
      <c r="H32" s="869"/>
      <c r="I32" s="869"/>
      <c r="J32" s="869"/>
      <c r="K32" s="869"/>
      <c r="L32" s="869"/>
      <c r="M32" s="869"/>
      <c r="N32" s="869"/>
      <c r="O32" s="869"/>
      <c r="P32" s="869"/>
      <c r="Q32" s="869"/>
      <c r="R32" s="869"/>
      <c r="S32" s="869"/>
      <c r="T32" s="869"/>
      <c r="U32" s="869"/>
      <c r="V32" s="869"/>
      <c r="W32" s="869"/>
      <c r="X32" s="869"/>
      <c r="Y32" s="869"/>
      <c r="Z32" s="869"/>
      <c r="AA32" s="869"/>
      <c r="AB32" s="869"/>
      <c r="AC32" s="869"/>
      <c r="AD32" s="869"/>
      <c r="AE32" s="869"/>
      <c r="AF32" s="870"/>
    </row>
    <row r="33" spans="1:36" x14ac:dyDescent="0.2">
      <c r="A33" s="1"/>
      <c r="B33" s="232"/>
      <c r="C33" s="277"/>
      <c r="D33" s="277"/>
      <c r="E33" s="868"/>
      <c r="F33" s="869"/>
      <c r="G33" s="869"/>
      <c r="H33" s="869"/>
      <c r="I33" s="869"/>
      <c r="J33" s="869"/>
      <c r="K33" s="869"/>
      <c r="L33" s="869"/>
      <c r="M33" s="869"/>
      <c r="N33" s="869"/>
      <c r="O33" s="869"/>
      <c r="P33" s="869"/>
      <c r="Q33" s="869"/>
      <c r="R33" s="869"/>
      <c r="S33" s="869"/>
      <c r="T33" s="869"/>
      <c r="U33" s="869"/>
      <c r="V33" s="869"/>
      <c r="W33" s="869"/>
      <c r="X33" s="869"/>
      <c r="Y33" s="869"/>
      <c r="Z33" s="869"/>
      <c r="AA33" s="869"/>
      <c r="AB33" s="869"/>
      <c r="AC33" s="869"/>
      <c r="AD33" s="869"/>
      <c r="AE33" s="869"/>
      <c r="AF33" s="870"/>
    </row>
    <row r="34" spans="1:36" x14ac:dyDescent="0.2">
      <c r="A34" s="1"/>
      <c r="B34" s="232"/>
      <c r="C34" s="277"/>
      <c r="D34" s="277"/>
      <c r="E34" s="868"/>
      <c r="F34" s="869"/>
      <c r="G34" s="869"/>
      <c r="H34" s="869"/>
      <c r="I34" s="869"/>
      <c r="J34" s="869"/>
      <c r="K34" s="869"/>
      <c r="L34" s="869"/>
      <c r="M34" s="869"/>
      <c r="N34" s="869"/>
      <c r="O34" s="869"/>
      <c r="P34" s="869"/>
      <c r="Q34" s="869"/>
      <c r="R34" s="869"/>
      <c r="S34" s="869"/>
      <c r="T34" s="869"/>
      <c r="U34" s="869"/>
      <c r="V34" s="869"/>
      <c r="W34" s="869"/>
      <c r="X34" s="869"/>
      <c r="Y34" s="869"/>
      <c r="Z34" s="869"/>
      <c r="AA34" s="869"/>
      <c r="AB34" s="869"/>
      <c r="AC34" s="869"/>
      <c r="AD34" s="869"/>
      <c r="AE34" s="869"/>
      <c r="AF34" s="870"/>
    </row>
    <row r="35" spans="1:36" x14ac:dyDescent="0.2">
      <c r="A35" s="1"/>
      <c r="B35" s="232"/>
      <c r="C35" s="277"/>
      <c r="D35" s="277"/>
      <c r="E35" s="868"/>
      <c r="F35" s="869"/>
      <c r="G35" s="869"/>
      <c r="H35" s="869"/>
      <c r="I35" s="869"/>
      <c r="J35" s="869"/>
      <c r="K35" s="869"/>
      <c r="L35" s="869"/>
      <c r="M35" s="869"/>
      <c r="N35" s="869"/>
      <c r="O35" s="869"/>
      <c r="P35" s="869"/>
      <c r="Q35" s="869"/>
      <c r="R35" s="869"/>
      <c r="S35" s="869"/>
      <c r="T35" s="869"/>
      <c r="U35" s="869"/>
      <c r="V35" s="869"/>
      <c r="W35" s="869"/>
      <c r="X35" s="869"/>
      <c r="Y35" s="869"/>
      <c r="Z35" s="869"/>
      <c r="AA35" s="869"/>
      <c r="AB35" s="869"/>
      <c r="AC35" s="869"/>
      <c r="AD35" s="869"/>
      <c r="AE35" s="869"/>
      <c r="AF35" s="870"/>
    </row>
    <row r="36" spans="1:36" x14ac:dyDescent="0.2">
      <c r="A36" s="1"/>
      <c r="B36" s="232"/>
      <c r="C36" s="277"/>
      <c r="D36" s="277"/>
      <c r="E36" s="868"/>
      <c r="F36" s="869"/>
      <c r="G36" s="869"/>
      <c r="H36" s="869"/>
      <c r="I36" s="869"/>
      <c r="J36" s="869"/>
      <c r="K36" s="869"/>
      <c r="L36" s="869"/>
      <c r="M36" s="869"/>
      <c r="N36" s="869"/>
      <c r="O36" s="869"/>
      <c r="P36" s="869"/>
      <c r="Q36" s="869"/>
      <c r="R36" s="869"/>
      <c r="S36" s="869"/>
      <c r="T36" s="869"/>
      <c r="U36" s="869"/>
      <c r="V36" s="869"/>
      <c r="W36" s="869"/>
      <c r="X36" s="869"/>
      <c r="Y36" s="869"/>
      <c r="Z36" s="869"/>
      <c r="AA36" s="869"/>
      <c r="AB36" s="869"/>
      <c r="AC36" s="869"/>
      <c r="AD36" s="869"/>
      <c r="AE36" s="869"/>
      <c r="AF36" s="870"/>
    </row>
    <row r="37" spans="1:36" x14ac:dyDescent="0.2">
      <c r="A37" s="1"/>
      <c r="B37" s="232"/>
      <c r="C37" s="277"/>
      <c r="D37" s="277"/>
      <c r="E37" s="868"/>
      <c r="F37" s="869"/>
      <c r="G37" s="869"/>
      <c r="H37" s="869"/>
      <c r="I37" s="869"/>
      <c r="J37" s="869"/>
      <c r="K37" s="869"/>
      <c r="L37" s="869"/>
      <c r="M37" s="869"/>
      <c r="N37" s="869"/>
      <c r="O37" s="869"/>
      <c r="P37" s="869"/>
      <c r="Q37" s="869"/>
      <c r="R37" s="869"/>
      <c r="S37" s="869"/>
      <c r="T37" s="869"/>
      <c r="U37" s="869"/>
      <c r="V37" s="869"/>
      <c r="W37" s="869"/>
      <c r="X37" s="869"/>
      <c r="Y37" s="869"/>
      <c r="Z37" s="869"/>
      <c r="AA37" s="869"/>
      <c r="AB37" s="869"/>
      <c r="AC37" s="869"/>
      <c r="AD37" s="869"/>
      <c r="AE37" s="869"/>
      <c r="AF37" s="870"/>
    </row>
    <row r="38" spans="1:36" x14ac:dyDescent="0.2">
      <c r="A38" s="1"/>
      <c r="B38" s="232"/>
      <c r="C38" s="277"/>
      <c r="D38" s="277"/>
      <c r="E38" s="868"/>
      <c r="F38" s="869"/>
      <c r="G38" s="869"/>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70"/>
      <c r="AJ38" s="404"/>
    </row>
    <row r="39" spans="1:36" x14ac:dyDescent="0.2">
      <c r="A39" s="1"/>
      <c r="B39" s="232"/>
      <c r="C39" s="277"/>
      <c r="D39" s="277"/>
      <c r="E39" s="868"/>
      <c r="F39" s="869"/>
      <c r="G39" s="869"/>
      <c r="H39" s="869"/>
      <c r="I39" s="869"/>
      <c r="J39" s="869"/>
      <c r="K39" s="869"/>
      <c r="L39" s="869"/>
      <c r="M39" s="869"/>
      <c r="N39" s="869"/>
      <c r="O39" s="869"/>
      <c r="P39" s="869"/>
      <c r="Q39" s="869"/>
      <c r="R39" s="869"/>
      <c r="S39" s="869"/>
      <c r="T39" s="869"/>
      <c r="U39" s="869"/>
      <c r="V39" s="869"/>
      <c r="W39" s="869"/>
      <c r="X39" s="869"/>
      <c r="Y39" s="869"/>
      <c r="Z39" s="869"/>
      <c r="AA39" s="869"/>
      <c r="AB39" s="869"/>
      <c r="AC39" s="869"/>
      <c r="AD39" s="869"/>
      <c r="AE39" s="869"/>
      <c r="AF39" s="870"/>
    </row>
    <row r="40" spans="1:36" x14ac:dyDescent="0.2">
      <c r="A40" s="1"/>
      <c r="B40" s="232"/>
      <c r="C40" s="277"/>
      <c r="D40" s="277"/>
      <c r="E40" s="868"/>
      <c r="F40" s="869"/>
      <c r="G40" s="869"/>
      <c r="H40" s="869"/>
      <c r="I40" s="869"/>
      <c r="J40" s="869"/>
      <c r="K40" s="869"/>
      <c r="L40" s="869"/>
      <c r="M40" s="869"/>
      <c r="N40" s="869"/>
      <c r="O40" s="869"/>
      <c r="P40" s="869"/>
      <c r="Q40" s="869"/>
      <c r="R40" s="869"/>
      <c r="S40" s="869"/>
      <c r="T40" s="869"/>
      <c r="U40" s="869"/>
      <c r="V40" s="869"/>
      <c r="W40" s="869"/>
      <c r="X40" s="869"/>
      <c r="Y40" s="869"/>
      <c r="Z40" s="869"/>
      <c r="AA40" s="869"/>
      <c r="AB40" s="869"/>
      <c r="AC40" s="869"/>
      <c r="AD40" s="869"/>
      <c r="AE40" s="869"/>
      <c r="AF40" s="870"/>
    </row>
    <row r="41" spans="1:36" x14ac:dyDescent="0.2">
      <c r="A41" s="1"/>
      <c r="B41" s="232"/>
      <c r="C41" s="277"/>
      <c r="D41" s="277"/>
      <c r="E41" s="868"/>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70"/>
    </row>
    <row r="42" spans="1:36" x14ac:dyDescent="0.2">
      <c r="A42" s="1"/>
      <c r="B42" s="232"/>
      <c r="C42" s="277"/>
      <c r="D42" s="277"/>
      <c r="E42" s="868"/>
      <c r="F42" s="869"/>
      <c r="G42" s="869"/>
      <c r="H42" s="869"/>
      <c r="I42" s="869"/>
      <c r="J42" s="869"/>
      <c r="K42" s="869"/>
      <c r="L42" s="869"/>
      <c r="M42" s="869"/>
      <c r="N42" s="869"/>
      <c r="O42" s="869"/>
      <c r="P42" s="869"/>
      <c r="Q42" s="869"/>
      <c r="R42" s="869"/>
      <c r="S42" s="869"/>
      <c r="T42" s="869"/>
      <c r="U42" s="869"/>
      <c r="V42" s="869"/>
      <c r="W42" s="869"/>
      <c r="X42" s="869"/>
      <c r="Y42" s="869"/>
      <c r="Z42" s="869"/>
      <c r="AA42" s="869"/>
      <c r="AB42" s="869"/>
      <c r="AC42" s="869"/>
      <c r="AD42" s="869"/>
      <c r="AE42" s="869"/>
      <c r="AF42" s="870"/>
    </row>
    <row r="43" spans="1:36" ht="13.8" thickBot="1" x14ac:dyDescent="0.25">
      <c r="A43" s="1"/>
      <c r="B43" s="232"/>
      <c r="C43" s="277"/>
      <c r="D43" s="277"/>
      <c r="E43" s="871"/>
      <c r="F43" s="872"/>
      <c r="G43" s="872"/>
      <c r="H43" s="872"/>
      <c r="I43" s="872"/>
      <c r="J43" s="872"/>
      <c r="K43" s="872"/>
      <c r="L43" s="872"/>
      <c r="M43" s="872"/>
      <c r="N43" s="872"/>
      <c r="O43" s="872"/>
      <c r="P43" s="872"/>
      <c r="Q43" s="872"/>
      <c r="R43" s="872"/>
      <c r="S43" s="872"/>
      <c r="T43" s="872"/>
      <c r="U43" s="872"/>
      <c r="V43" s="872"/>
      <c r="W43" s="872"/>
      <c r="X43" s="872"/>
      <c r="Y43" s="872"/>
      <c r="Z43" s="872"/>
      <c r="AA43" s="872"/>
      <c r="AB43" s="872"/>
      <c r="AC43" s="872"/>
      <c r="AD43" s="872"/>
      <c r="AE43" s="872"/>
      <c r="AF43" s="873"/>
    </row>
    <row r="44" spans="1:36" ht="7.5" customHeight="1" thickTop="1" x14ac:dyDescent="0.2">
      <c r="A44" s="1"/>
      <c r="B44" s="232"/>
      <c r="C44" s="277"/>
      <c r="D44" s="277"/>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c r="AF44" s="667"/>
    </row>
    <row r="45" spans="1:36" s="404" customFormat="1" ht="15.75" customHeight="1" x14ac:dyDescent="0.2">
      <c r="A45" s="683"/>
      <c r="B45" s="232" t="s">
        <v>1492</v>
      </c>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row>
    <row r="46" spans="1:36" ht="15.75" customHeight="1" x14ac:dyDescent="0.2">
      <c r="A46" s="1"/>
      <c r="B46" s="232" t="s">
        <v>30</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62"/>
      <c r="AC46" s="262"/>
      <c r="AD46" s="15" t="s">
        <v>31</v>
      </c>
      <c r="AE46" s="277"/>
      <c r="AF46" s="277"/>
    </row>
    <row r="47" spans="1:36" ht="15.75" customHeight="1" x14ac:dyDescent="0.2">
      <c r="A47" s="1"/>
      <c r="B47" s="232" t="s">
        <v>1493</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row>
    <row r="48" spans="1:36" ht="15.75" customHeight="1" x14ac:dyDescent="0.2">
      <c r="A48" s="1"/>
      <c r="B48" s="232" t="s">
        <v>32</v>
      </c>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62"/>
      <c r="AC48" s="14" t="s">
        <v>33</v>
      </c>
      <c r="AD48" s="277"/>
      <c r="AE48" s="277"/>
      <c r="AF48" s="277"/>
    </row>
    <row r="49" spans="1:32" ht="15.75" customHeight="1" x14ac:dyDescent="0.2">
      <c r="A49" s="1"/>
      <c r="B49" s="232" t="s">
        <v>1494</v>
      </c>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row>
    <row r="50" spans="1:32" ht="15.75" customHeight="1" x14ac:dyDescent="0.2">
      <c r="A50" s="1"/>
      <c r="B50" s="232" t="s">
        <v>34</v>
      </c>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row>
    <row r="51" spans="1:32" ht="15.75" customHeight="1" x14ac:dyDescent="0.2">
      <c r="A51" s="1"/>
      <c r="B51" s="232" t="s">
        <v>1495</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row>
    <row r="52" spans="1:32" ht="15.75" customHeight="1" x14ac:dyDescent="0.2">
      <c r="A52" s="1"/>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row>
    <row r="53" spans="1:32" ht="15.75" customHeight="1" x14ac:dyDescent="0.2">
      <c r="A53" s="262"/>
      <c r="B53" s="10" t="s">
        <v>35</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row>
    <row r="54" spans="1:32" ht="15.75" customHeight="1" x14ac:dyDescent="0.2">
      <c r="A54" s="262"/>
      <c r="B54" s="262"/>
      <c r="C54" s="232" t="s">
        <v>36</v>
      </c>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row>
    <row r="55" spans="1:32" ht="15.75" customHeight="1" x14ac:dyDescent="0.2">
      <c r="A55" s="262"/>
      <c r="B55" s="262"/>
      <c r="C55" s="232" t="s">
        <v>37</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row>
    <row r="56" spans="1:32" ht="15.75" customHeight="1" x14ac:dyDescent="0.2">
      <c r="B56" s="262"/>
      <c r="C56" s="232" t="s">
        <v>1371</v>
      </c>
      <c r="D56" s="262"/>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row>
    <row r="57" spans="1:32" ht="15.75" customHeight="1" x14ac:dyDescent="0.2">
      <c r="B57" s="262"/>
      <c r="C57" s="232" t="s">
        <v>1372</v>
      </c>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row>
    <row r="58" spans="1:32" ht="15.75" customHeight="1" x14ac:dyDescent="0.2">
      <c r="B58" s="262"/>
      <c r="C58" s="232" t="s">
        <v>38</v>
      </c>
      <c r="D58" s="262"/>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row>
    <row r="59" spans="1:32" ht="15.75" customHeight="1" x14ac:dyDescent="0.2">
      <c r="B59" s="262"/>
      <c r="C59" s="232" t="s">
        <v>1373</v>
      </c>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row>
    <row r="60" spans="1:32" ht="15.75" customHeight="1" x14ac:dyDescent="0.2">
      <c r="B60" s="262"/>
      <c r="C60" s="5" t="s">
        <v>39</v>
      </c>
      <c r="D60" s="262"/>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row>
    <row r="61" spans="1:32" ht="15.75" customHeight="1" x14ac:dyDescent="0.2">
      <c r="B61" s="11" t="s">
        <v>40</v>
      </c>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row>
    <row r="62" spans="1:32" ht="15.75" customHeight="1" x14ac:dyDescent="0.2">
      <c r="B62" s="11" t="s">
        <v>1298</v>
      </c>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row>
    <row r="63" spans="1:32" ht="15.75" customHeight="1" x14ac:dyDescent="0.2">
      <c r="B63" s="262"/>
      <c r="C63" s="5" t="s">
        <v>1374</v>
      </c>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row>
    <row r="64" spans="1:32" ht="15.75" customHeight="1" x14ac:dyDescent="0.2">
      <c r="B64" s="262"/>
      <c r="C64" s="5" t="s">
        <v>1375</v>
      </c>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row>
    <row r="65" spans="2:32" ht="15.75" customHeight="1" x14ac:dyDescent="0.2">
      <c r="B65" s="262"/>
      <c r="C65" s="5" t="s">
        <v>1376</v>
      </c>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row>
    <row r="66" spans="2:32" ht="15.75" customHeight="1" x14ac:dyDescent="0.2">
      <c r="B66" s="262"/>
      <c r="C66" s="5" t="s">
        <v>1377</v>
      </c>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row>
    <row r="67" spans="2:32" ht="15.75" customHeight="1" x14ac:dyDescent="0.2">
      <c r="B67" s="262"/>
      <c r="C67" s="5"/>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row>
    <row r="68" spans="2:32" ht="15.75" customHeight="1" x14ac:dyDescent="0.2">
      <c r="B68" s="11" t="s">
        <v>1288</v>
      </c>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row>
    <row r="69" spans="2:32" ht="15.75" customHeight="1" x14ac:dyDescent="0.2">
      <c r="B69" s="2"/>
      <c r="C69" s="5" t="s">
        <v>41</v>
      </c>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row>
    <row r="70" spans="2:32" ht="15.75" customHeight="1" x14ac:dyDescent="0.2">
      <c r="B70" s="2"/>
      <c r="C70" s="5" t="s">
        <v>1291</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row>
    <row r="71" spans="2:32" ht="15.75" customHeight="1" x14ac:dyDescent="0.2">
      <c r="B71" s="262"/>
      <c r="C71" s="5" t="s">
        <v>1402</v>
      </c>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row>
    <row r="72" spans="2:32" ht="15.75" customHeight="1" x14ac:dyDescent="0.2">
      <c r="B72" s="262"/>
      <c r="C72" s="5" t="s">
        <v>43</v>
      </c>
      <c r="D72" s="262"/>
      <c r="E72" s="262"/>
    </row>
    <row r="73" spans="2:32" ht="15.75" customHeight="1" x14ac:dyDescent="0.2">
      <c r="B73" s="262"/>
      <c r="C73" s="5" t="s">
        <v>44</v>
      </c>
      <c r="D73" s="262"/>
      <c r="E73" s="262"/>
    </row>
    <row r="74" spans="2:32" ht="15.75" customHeight="1" x14ac:dyDescent="0.2">
      <c r="B74" s="262"/>
      <c r="C74" s="5" t="s">
        <v>1378</v>
      </c>
      <c r="D74" s="262"/>
      <c r="E74" s="262"/>
    </row>
    <row r="75" spans="2:32" ht="15.75" customHeight="1" x14ac:dyDescent="0.2">
      <c r="B75" s="262"/>
      <c r="C75" s="5" t="s">
        <v>1379</v>
      </c>
      <c r="D75" s="262"/>
      <c r="E75" s="262"/>
    </row>
    <row r="76" spans="2:32" ht="15.75" customHeight="1" x14ac:dyDescent="0.2">
      <c r="B76" s="262"/>
      <c r="C76" s="5" t="s">
        <v>1380</v>
      </c>
      <c r="D76" s="262"/>
      <c r="E76" s="262"/>
    </row>
    <row r="77" spans="2:32" ht="15.75" customHeight="1" x14ac:dyDescent="0.2">
      <c r="B77" s="262"/>
      <c r="C77" s="5" t="s">
        <v>1381</v>
      </c>
      <c r="D77" s="262"/>
      <c r="E77" s="262"/>
    </row>
    <row r="78" spans="2:32" ht="15.75" customHeight="1" x14ac:dyDescent="0.2">
      <c r="B78" s="262"/>
      <c r="C78" s="5" t="s">
        <v>1382</v>
      </c>
      <c r="D78" s="262"/>
      <c r="E78" s="262"/>
    </row>
    <row r="79" spans="2:32" ht="15.75" customHeight="1" x14ac:dyDescent="0.2">
      <c r="B79" s="262"/>
      <c r="C79" s="5" t="s">
        <v>45</v>
      </c>
      <c r="D79" s="262"/>
      <c r="E79" s="262"/>
    </row>
    <row r="80" spans="2:32" ht="15.75" customHeight="1" x14ac:dyDescent="0.2">
      <c r="B80" s="262"/>
      <c r="C80" s="5" t="s">
        <v>1383</v>
      </c>
      <c r="D80" s="262"/>
      <c r="E80" s="262"/>
    </row>
    <row r="81" spans="2:32" ht="15.75" customHeight="1" x14ac:dyDescent="0.2">
      <c r="B81" s="262"/>
      <c r="C81" s="663" t="s">
        <v>1384</v>
      </c>
      <c r="D81" s="664"/>
      <c r="E81" s="664"/>
      <c r="F81" s="665"/>
      <c r="G81" s="665"/>
      <c r="H81" s="665"/>
      <c r="I81" s="665"/>
      <c r="J81" s="665"/>
      <c r="K81" s="665"/>
      <c r="L81" s="665"/>
      <c r="M81" s="665"/>
      <c r="N81" s="665"/>
      <c r="O81" s="665"/>
      <c r="P81" s="665"/>
      <c r="Q81" s="665"/>
      <c r="R81" s="665"/>
      <c r="S81" s="665"/>
      <c r="T81" s="665"/>
      <c r="U81" s="665"/>
      <c r="V81" s="665"/>
      <c r="W81" s="665"/>
      <c r="X81" s="665"/>
      <c r="Y81" s="665"/>
      <c r="Z81" s="665"/>
      <c r="AA81" s="665"/>
      <c r="AB81" s="665"/>
      <c r="AC81" s="665"/>
      <c r="AD81" s="665"/>
      <c r="AE81" s="665"/>
      <c r="AF81" s="665"/>
    </row>
    <row r="82" spans="2:32" ht="15.75" customHeight="1" x14ac:dyDescent="0.2">
      <c r="B82" s="262"/>
      <c r="C82" s="663" t="s">
        <v>46</v>
      </c>
      <c r="D82" s="664"/>
      <c r="E82" s="664"/>
      <c r="F82" s="665"/>
      <c r="G82" s="665"/>
      <c r="H82" s="665"/>
      <c r="I82" s="665"/>
      <c r="J82" s="665"/>
      <c r="K82" s="665"/>
      <c r="L82" s="665"/>
      <c r="M82" s="665"/>
      <c r="N82" s="665"/>
      <c r="O82" s="665"/>
      <c r="P82" s="665"/>
      <c r="Q82" s="665"/>
      <c r="R82" s="665"/>
      <c r="S82" s="665"/>
      <c r="T82" s="665"/>
      <c r="U82" s="665"/>
      <c r="V82" s="665"/>
      <c r="W82" s="665"/>
      <c r="X82" s="665"/>
      <c r="Y82" s="665"/>
      <c r="Z82" s="665"/>
      <c r="AA82" s="665"/>
      <c r="AB82" s="665"/>
      <c r="AC82" s="665"/>
      <c r="AD82" s="665"/>
      <c r="AE82" s="665"/>
      <c r="AF82" s="665"/>
    </row>
    <row r="83" spans="2:32" ht="15.75" customHeight="1" x14ac:dyDescent="0.2">
      <c r="B83" s="262"/>
      <c r="C83" s="663" t="s">
        <v>47</v>
      </c>
      <c r="D83" s="664"/>
      <c r="E83" s="664"/>
      <c r="F83" s="665"/>
      <c r="G83" s="665"/>
      <c r="H83" s="665"/>
      <c r="I83" s="665"/>
      <c r="J83" s="665"/>
      <c r="K83" s="665"/>
      <c r="L83" s="665"/>
      <c r="M83" s="665"/>
      <c r="N83" s="665"/>
      <c r="O83" s="665"/>
      <c r="P83" s="665"/>
      <c r="Q83" s="665"/>
      <c r="R83" s="665"/>
      <c r="S83" s="665"/>
      <c r="T83" s="665"/>
      <c r="U83" s="665"/>
      <c r="V83" s="665"/>
      <c r="W83" s="665"/>
      <c r="X83" s="665"/>
      <c r="Y83" s="665"/>
      <c r="Z83" s="665"/>
      <c r="AA83" s="665"/>
      <c r="AB83" s="665"/>
      <c r="AC83" s="665"/>
      <c r="AD83" s="665"/>
      <c r="AE83" s="665"/>
      <c r="AF83" s="665"/>
    </row>
    <row r="84" spans="2:32" ht="15.75" customHeight="1" x14ac:dyDescent="0.2">
      <c r="B84" s="262"/>
      <c r="C84" s="5" t="s">
        <v>1385</v>
      </c>
      <c r="D84" s="262"/>
      <c r="E84" s="262"/>
    </row>
    <row r="85" spans="2:32" ht="15.75" customHeight="1" x14ac:dyDescent="0.2">
      <c r="B85" s="262"/>
      <c r="C85" s="5"/>
      <c r="D85" s="262"/>
      <c r="E85" s="262"/>
    </row>
    <row r="86" spans="2:32" ht="15.75" customHeight="1" x14ac:dyDescent="0.2">
      <c r="B86" s="666" t="s">
        <v>1289</v>
      </c>
      <c r="C86" s="5"/>
      <c r="D86" s="262"/>
      <c r="E86" s="262"/>
    </row>
    <row r="87" spans="2:32" ht="15.75" customHeight="1" x14ac:dyDescent="0.2">
      <c r="B87" s="262"/>
      <c r="C87" s="5" t="s">
        <v>1290</v>
      </c>
      <c r="D87" s="262"/>
      <c r="E87" s="262"/>
    </row>
    <row r="88" spans="2:32" ht="15.75" customHeight="1" x14ac:dyDescent="0.2">
      <c r="B88" s="262"/>
      <c r="C88" s="5" t="s">
        <v>1292</v>
      </c>
      <c r="D88" s="262"/>
      <c r="E88" s="262"/>
    </row>
    <row r="89" spans="2:32" ht="15.75" customHeight="1" x14ac:dyDescent="0.2">
      <c r="B89" s="262"/>
      <c r="C89" s="5"/>
      <c r="D89" s="262"/>
      <c r="E89" s="262"/>
    </row>
    <row r="90" spans="2:32" ht="15.75" customHeight="1" x14ac:dyDescent="0.2">
      <c r="B90" s="11" t="s">
        <v>1293</v>
      </c>
      <c r="C90" s="5"/>
      <c r="D90" s="262"/>
      <c r="E90" s="262"/>
    </row>
    <row r="91" spans="2:32" ht="15.75" customHeight="1" x14ac:dyDescent="0.2">
      <c r="B91" s="2"/>
      <c r="C91" s="5" t="s">
        <v>41</v>
      </c>
      <c r="D91" s="262"/>
      <c r="E91" s="262"/>
    </row>
    <row r="92" spans="2:32" ht="15.75" customHeight="1" x14ac:dyDescent="0.2">
      <c r="B92" s="2"/>
      <c r="C92" s="5" t="s">
        <v>48</v>
      </c>
      <c r="D92" s="262"/>
      <c r="E92" s="262"/>
    </row>
    <row r="93" spans="2:32" ht="15.75" customHeight="1" x14ac:dyDescent="0.2">
      <c r="B93" s="262"/>
      <c r="C93" s="5" t="s">
        <v>49</v>
      </c>
      <c r="D93" s="262"/>
      <c r="E93" s="262"/>
    </row>
    <row r="94" spans="2:32" ht="15.75" customHeight="1" x14ac:dyDescent="0.2">
      <c r="B94" s="262"/>
      <c r="C94" s="262"/>
      <c r="D94" s="262"/>
      <c r="E94" s="262"/>
    </row>
    <row r="95" spans="2:32" ht="15.75" customHeight="1" x14ac:dyDescent="0.2">
      <c r="B95" s="11" t="s">
        <v>1294</v>
      </c>
      <c r="C95" s="262"/>
      <c r="D95" s="262"/>
      <c r="E95" s="262"/>
    </row>
    <row r="96" spans="2:32" ht="15.75" customHeight="1" x14ac:dyDescent="0.2">
      <c r="B96" s="262"/>
      <c r="C96" s="663" t="s">
        <v>50</v>
      </c>
      <c r="D96" s="664"/>
      <c r="E96" s="664"/>
      <c r="F96" s="665"/>
      <c r="G96" s="665"/>
      <c r="H96" s="665"/>
      <c r="I96" s="665"/>
      <c r="J96" s="665"/>
      <c r="K96" s="665"/>
      <c r="L96" s="665"/>
      <c r="M96" s="665"/>
      <c r="N96" s="665"/>
      <c r="O96" s="665"/>
      <c r="P96" s="665"/>
      <c r="Q96" s="665"/>
      <c r="R96" s="665"/>
      <c r="S96" s="665"/>
      <c r="T96" s="665"/>
      <c r="U96" s="665"/>
      <c r="V96" s="665"/>
      <c r="W96" s="665"/>
      <c r="X96" s="665"/>
      <c r="Y96" s="665"/>
      <c r="Z96" s="665"/>
      <c r="AA96" s="665"/>
      <c r="AB96" s="665"/>
      <c r="AC96" s="665"/>
      <c r="AD96" s="665"/>
      <c r="AE96" s="665"/>
      <c r="AF96" s="665"/>
    </row>
    <row r="97" spans="2:32" ht="15.75" customHeight="1" x14ac:dyDescent="0.2">
      <c r="B97" s="262"/>
      <c r="C97" s="663" t="s">
        <v>46</v>
      </c>
      <c r="D97" s="664"/>
      <c r="E97" s="664"/>
      <c r="F97" s="665"/>
      <c r="G97" s="665"/>
      <c r="H97" s="665"/>
      <c r="I97" s="665"/>
      <c r="J97" s="665"/>
      <c r="K97" s="665"/>
      <c r="L97" s="665"/>
      <c r="M97" s="665"/>
      <c r="N97" s="665"/>
      <c r="O97" s="665"/>
      <c r="P97" s="665"/>
      <c r="Q97" s="665"/>
      <c r="R97" s="665"/>
      <c r="S97" s="665"/>
      <c r="T97" s="665"/>
      <c r="U97" s="665"/>
      <c r="V97" s="665"/>
      <c r="W97" s="665"/>
      <c r="X97" s="665"/>
      <c r="Y97" s="665"/>
      <c r="Z97" s="665"/>
      <c r="AA97" s="665"/>
      <c r="AB97" s="665"/>
      <c r="AC97" s="665"/>
      <c r="AD97" s="665"/>
      <c r="AE97" s="665"/>
      <c r="AF97" s="665"/>
    </row>
    <row r="98" spans="2:32" ht="15.75" customHeight="1" x14ac:dyDescent="0.2">
      <c r="B98" s="262"/>
      <c r="C98" s="663" t="s">
        <v>47</v>
      </c>
      <c r="D98" s="664"/>
      <c r="E98" s="664"/>
      <c r="F98" s="665"/>
      <c r="G98" s="665"/>
      <c r="H98" s="665"/>
      <c r="I98" s="665"/>
      <c r="J98" s="665"/>
      <c r="K98" s="665"/>
      <c r="L98" s="665"/>
      <c r="M98" s="665"/>
      <c r="N98" s="665"/>
      <c r="O98" s="665"/>
      <c r="P98" s="665"/>
      <c r="Q98" s="665"/>
      <c r="R98" s="665"/>
      <c r="S98" s="665"/>
      <c r="T98" s="665"/>
      <c r="U98" s="665"/>
      <c r="V98" s="665"/>
      <c r="W98" s="665"/>
      <c r="X98" s="665"/>
      <c r="Y98" s="665"/>
      <c r="Z98" s="665"/>
      <c r="AA98" s="665"/>
      <c r="AB98" s="665"/>
      <c r="AC98" s="665"/>
      <c r="AD98" s="665"/>
      <c r="AE98" s="665"/>
      <c r="AF98" s="665"/>
    </row>
    <row r="99" spans="2:32" ht="15.75" customHeight="1" x14ac:dyDescent="0.2">
      <c r="B99" s="262"/>
      <c r="C99" s="5" t="s">
        <v>1403</v>
      </c>
      <c r="D99" s="798"/>
      <c r="E99" s="798"/>
      <c r="F99" s="799"/>
      <c r="G99" s="799"/>
      <c r="H99" s="799"/>
      <c r="I99" s="799"/>
      <c r="J99" s="799"/>
      <c r="K99" s="799"/>
      <c r="L99" s="799"/>
      <c r="M99" s="799"/>
      <c r="N99" s="799"/>
      <c r="O99" s="799"/>
      <c r="P99" s="799"/>
      <c r="Q99" s="799"/>
      <c r="R99" s="799"/>
      <c r="S99" s="799"/>
      <c r="T99" s="799"/>
      <c r="U99" s="799"/>
      <c r="V99" s="799"/>
      <c r="W99" s="799"/>
      <c r="X99" s="799"/>
      <c r="Y99" s="799"/>
      <c r="Z99" s="799"/>
      <c r="AA99" s="799"/>
      <c r="AB99" s="799"/>
      <c r="AC99" s="799"/>
      <c r="AD99" s="799"/>
      <c r="AE99" s="799"/>
      <c r="AF99" s="799"/>
    </row>
    <row r="100" spans="2:32" ht="15.75" customHeight="1" x14ac:dyDescent="0.2">
      <c r="B100" s="262"/>
      <c r="C100" s="5" t="s">
        <v>1386</v>
      </c>
      <c r="D100" s="798"/>
      <c r="E100" s="798"/>
      <c r="F100" s="799"/>
      <c r="G100" s="799"/>
      <c r="H100" s="799"/>
      <c r="I100" s="799"/>
      <c r="J100" s="799"/>
      <c r="K100" s="799"/>
      <c r="L100" s="799"/>
      <c r="M100" s="799"/>
      <c r="N100" s="799"/>
      <c r="O100" s="799"/>
      <c r="P100" s="799"/>
      <c r="Q100" s="799"/>
      <c r="R100" s="799"/>
      <c r="S100" s="799"/>
      <c r="T100" s="799"/>
      <c r="U100" s="799"/>
      <c r="V100" s="799"/>
      <c r="W100" s="799"/>
      <c r="X100" s="799"/>
      <c r="Y100" s="799"/>
      <c r="Z100" s="799"/>
      <c r="AA100" s="799"/>
      <c r="AB100" s="799"/>
      <c r="AC100" s="799"/>
      <c r="AD100" s="799"/>
      <c r="AE100" s="799"/>
      <c r="AF100" s="799"/>
    </row>
    <row r="101" spans="2:32" ht="15.75" customHeight="1" x14ac:dyDescent="0.2">
      <c r="B101" s="262"/>
      <c r="C101" s="5" t="s">
        <v>1404</v>
      </c>
      <c r="D101" s="798"/>
      <c r="E101" s="798"/>
      <c r="F101" s="799"/>
      <c r="G101" s="799"/>
      <c r="H101" s="799"/>
      <c r="I101" s="799"/>
      <c r="J101" s="799"/>
      <c r="K101" s="799"/>
      <c r="L101" s="799"/>
      <c r="M101" s="799"/>
      <c r="N101" s="799"/>
      <c r="O101" s="799"/>
      <c r="P101" s="799"/>
      <c r="Q101" s="799"/>
      <c r="R101" s="799"/>
      <c r="S101" s="799"/>
      <c r="T101" s="799"/>
      <c r="U101" s="799"/>
      <c r="V101" s="799"/>
      <c r="W101" s="799"/>
      <c r="X101" s="799"/>
      <c r="Y101" s="799"/>
      <c r="Z101" s="799"/>
      <c r="AA101" s="799"/>
      <c r="AB101" s="799"/>
      <c r="AC101" s="799"/>
      <c r="AD101" s="799"/>
      <c r="AE101" s="799"/>
      <c r="AF101" s="799"/>
    </row>
    <row r="102" spans="2:32" ht="15.75" customHeight="1" x14ac:dyDescent="0.2">
      <c r="B102" s="262"/>
      <c r="C102" s="5" t="s">
        <v>1387</v>
      </c>
      <c r="D102" s="798"/>
      <c r="E102" s="798"/>
      <c r="F102" s="799"/>
      <c r="G102" s="799"/>
      <c r="H102" s="799"/>
      <c r="I102" s="799"/>
      <c r="J102" s="799"/>
      <c r="K102" s="799"/>
      <c r="L102" s="799"/>
      <c r="M102" s="799"/>
      <c r="N102" s="799"/>
      <c r="O102" s="799"/>
      <c r="P102" s="799"/>
      <c r="Q102" s="799"/>
      <c r="R102" s="799"/>
      <c r="S102" s="799"/>
      <c r="T102" s="799"/>
      <c r="U102" s="799"/>
      <c r="V102" s="799"/>
      <c r="W102" s="799"/>
      <c r="X102" s="799"/>
      <c r="Y102" s="799"/>
      <c r="Z102" s="799"/>
      <c r="AA102" s="799"/>
      <c r="AB102" s="799"/>
      <c r="AC102" s="799"/>
      <c r="AD102" s="799"/>
      <c r="AE102" s="799"/>
      <c r="AF102" s="799"/>
    </row>
    <row r="103" spans="2:32" ht="15.75" customHeight="1" x14ac:dyDescent="0.2">
      <c r="B103" s="262"/>
      <c r="C103" s="37" t="s">
        <v>1405</v>
      </c>
      <c r="D103" s="798"/>
      <c r="E103" s="798"/>
      <c r="F103" s="799"/>
      <c r="G103" s="799"/>
      <c r="H103" s="799"/>
      <c r="I103" s="799"/>
      <c r="J103" s="799"/>
      <c r="K103" s="799"/>
      <c r="L103" s="799"/>
      <c r="M103" s="799"/>
      <c r="N103" s="799"/>
      <c r="O103" s="799"/>
      <c r="P103" s="799"/>
      <c r="Q103" s="799"/>
      <c r="R103" s="799"/>
      <c r="S103" s="799"/>
      <c r="T103" s="799"/>
      <c r="U103" s="799"/>
      <c r="V103" s="799"/>
      <c r="W103" s="799"/>
      <c r="X103" s="799"/>
      <c r="Y103" s="799"/>
      <c r="Z103" s="799"/>
      <c r="AA103" s="799"/>
      <c r="AB103" s="799"/>
      <c r="AC103" s="799"/>
      <c r="AD103" s="799"/>
      <c r="AE103" s="799"/>
      <c r="AF103" s="799"/>
    </row>
    <row r="104" spans="2:32" ht="15.75" customHeight="1" x14ac:dyDescent="0.2">
      <c r="B104" s="262"/>
      <c r="C104" s="37" t="s">
        <v>1388</v>
      </c>
      <c r="D104" s="798"/>
      <c r="E104" s="798"/>
      <c r="F104" s="799"/>
      <c r="G104" s="799"/>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799"/>
      <c r="AF104" s="799"/>
    </row>
    <row r="105" spans="2:32" ht="15.75" customHeight="1" x14ac:dyDescent="0.2">
      <c r="B105" s="262"/>
      <c r="C105" s="37" t="s">
        <v>1386</v>
      </c>
      <c r="D105" s="798"/>
      <c r="E105" s="798"/>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row>
    <row r="106" spans="2:32" ht="15.75" customHeight="1" x14ac:dyDescent="0.2">
      <c r="B106" s="262"/>
      <c r="C106" s="37" t="s">
        <v>1406</v>
      </c>
      <c r="D106" s="798"/>
      <c r="E106" s="798"/>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799"/>
      <c r="AB106" s="799"/>
      <c r="AC106" s="799"/>
      <c r="AD106" s="799"/>
      <c r="AE106" s="799"/>
      <c r="AF106" s="799"/>
    </row>
    <row r="107" spans="2:32" ht="15.75" customHeight="1" x14ac:dyDescent="0.2">
      <c r="B107" s="262"/>
      <c r="C107" s="37" t="s">
        <v>1389</v>
      </c>
      <c r="D107" s="798"/>
      <c r="E107" s="798"/>
      <c r="F107" s="799"/>
      <c r="G107" s="799"/>
      <c r="H107" s="799"/>
      <c r="I107" s="799"/>
      <c r="J107" s="799"/>
      <c r="K107" s="799"/>
      <c r="L107" s="799"/>
      <c r="M107" s="799"/>
      <c r="N107" s="799"/>
      <c r="O107" s="799"/>
      <c r="P107" s="799"/>
      <c r="Q107" s="799"/>
      <c r="R107" s="799"/>
      <c r="S107" s="799"/>
      <c r="T107" s="799"/>
      <c r="U107" s="799"/>
      <c r="V107" s="799"/>
      <c r="W107" s="799"/>
      <c r="X107" s="799"/>
      <c r="Y107" s="799"/>
      <c r="Z107" s="799"/>
      <c r="AA107" s="799"/>
      <c r="AB107" s="799"/>
      <c r="AC107" s="799"/>
      <c r="AD107" s="799"/>
      <c r="AE107" s="799"/>
      <c r="AF107" s="799"/>
    </row>
    <row r="108" spans="2:32" ht="15.75" customHeight="1" x14ac:dyDescent="0.2">
      <c r="B108" s="262"/>
      <c r="C108" s="37" t="s">
        <v>1407</v>
      </c>
      <c r="D108" s="798"/>
      <c r="E108" s="798"/>
      <c r="F108" s="799"/>
      <c r="G108" s="799"/>
      <c r="H108" s="799"/>
      <c r="I108" s="799"/>
      <c r="J108" s="799"/>
      <c r="K108" s="799"/>
      <c r="L108" s="799"/>
      <c r="M108" s="799"/>
      <c r="N108" s="799"/>
      <c r="O108" s="799"/>
      <c r="P108" s="799"/>
      <c r="Q108" s="799"/>
      <c r="R108" s="799"/>
      <c r="S108" s="799"/>
      <c r="T108" s="799"/>
      <c r="U108" s="799"/>
      <c r="V108" s="799"/>
      <c r="W108" s="799"/>
      <c r="X108" s="799"/>
      <c r="Y108" s="799"/>
      <c r="Z108" s="799"/>
      <c r="AA108" s="799"/>
      <c r="AB108" s="799"/>
      <c r="AC108" s="799"/>
      <c r="AD108" s="799"/>
      <c r="AE108" s="799"/>
      <c r="AF108" s="799"/>
    </row>
    <row r="109" spans="2:32" ht="15.75" customHeight="1" x14ac:dyDescent="0.2">
      <c r="B109" s="262"/>
      <c r="C109" s="37" t="s">
        <v>1390</v>
      </c>
      <c r="D109" s="798"/>
      <c r="E109" s="798"/>
      <c r="F109" s="799"/>
      <c r="G109" s="799"/>
      <c r="H109" s="799"/>
      <c r="I109" s="799"/>
      <c r="J109" s="799"/>
      <c r="K109" s="799"/>
      <c r="L109" s="799"/>
      <c r="M109" s="799"/>
      <c r="N109" s="799"/>
      <c r="O109" s="799"/>
      <c r="P109" s="799"/>
      <c r="Q109" s="799"/>
      <c r="R109" s="799"/>
      <c r="S109" s="799"/>
      <c r="T109" s="799"/>
      <c r="U109" s="799"/>
      <c r="V109" s="799"/>
      <c r="W109" s="799"/>
      <c r="X109" s="799"/>
      <c r="Y109" s="799"/>
      <c r="Z109" s="799"/>
      <c r="AA109" s="799"/>
      <c r="AB109" s="799"/>
      <c r="AC109" s="799"/>
      <c r="AD109" s="799"/>
      <c r="AE109" s="799"/>
      <c r="AF109" s="799"/>
    </row>
    <row r="110" spans="2:32" ht="15.75" customHeight="1" x14ac:dyDescent="0.2">
      <c r="B110" s="262"/>
      <c r="C110" s="48"/>
      <c r="D110" s="3"/>
      <c r="E110" s="3"/>
    </row>
    <row r="111" spans="2:32" ht="15.75" customHeight="1" x14ac:dyDescent="0.2">
      <c r="B111" s="11" t="s">
        <v>1295</v>
      </c>
      <c r="C111" s="262"/>
      <c r="D111" s="262"/>
      <c r="E111" s="262"/>
    </row>
    <row r="112" spans="2:32" ht="15.75" customHeight="1" x14ac:dyDescent="0.2">
      <c r="B112" s="262"/>
      <c r="C112" s="5" t="s">
        <v>41</v>
      </c>
      <c r="D112" s="262"/>
      <c r="E112" s="262"/>
    </row>
    <row r="113" spans="2:32" ht="15.75" customHeight="1" x14ac:dyDescent="0.2">
      <c r="B113" s="262"/>
      <c r="C113" s="5" t="s">
        <v>48</v>
      </c>
      <c r="D113" s="262"/>
      <c r="E113" s="262"/>
    </row>
    <row r="114" spans="2:32" ht="15.75" customHeight="1" x14ac:dyDescent="0.2">
      <c r="B114" s="262"/>
      <c r="C114" s="5" t="s">
        <v>1408</v>
      </c>
      <c r="D114" s="262"/>
      <c r="E114" s="262"/>
    </row>
    <row r="115" spans="2:32" ht="15.75" customHeight="1" x14ac:dyDescent="0.2">
      <c r="B115" s="262"/>
      <c r="C115" s="5" t="s">
        <v>51</v>
      </c>
      <c r="D115" s="262"/>
      <c r="E115" s="262"/>
    </row>
    <row r="116" spans="2:32" ht="15.75" customHeight="1" x14ac:dyDescent="0.2">
      <c r="B116" s="262"/>
      <c r="C116" s="5" t="s">
        <v>52</v>
      </c>
      <c r="D116" s="262"/>
      <c r="E116" s="262"/>
    </row>
    <row r="117" spans="2:32" ht="15.75" customHeight="1" x14ac:dyDescent="0.2">
      <c r="B117" s="262"/>
      <c r="C117" s="5" t="s">
        <v>1391</v>
      </c>
      <c r="D117" s="262"/>
      <c r="E117" s="262"/>
    </row>
    <row r="118" spans="2:32" ht="15.75" customHeight="1" x14ac:dyDescent="0.2">
      <c r="B118" s="262"/>
      <c r="C118" s="5" t="s">
        <v>1386</v>
      </c>
      <c r="D118" s="262"/>
      <c r="E118" s="262"/>
    </row>
    <row r="119" spans="2:32" ht="15.75" customHeight="1" x14ac:dyDescent="0.2">
      <c r="B119" s="262"/>
      <c r="C119" s="5" t="s">
        <v>1380</v>
      </c>
      <c r="D119" s="262"/>
      <c r="E119" s="262"/>
    </row>
    <row r="120" spans="2:32" ht="15.75" customHeight="1" x14ac:dyDescent="0.2">
      <c r="B120" s="262"/>
      <c r="C120" s="5" t="s">
        <v>1387</v>
      </c>
      <c r="D120" s="262"/>
      <c r="E120" s="262"/>
    </row>
    <row r="121" spans="2:32" ht="15.75" customHeight="1" x14ac:dyDescent="0.2">
      <c r="B121" s="262"/>
      <c r="C121" s="37" t="s">
        <v>1392</v>
      </c>
      <c r="D121" s="798"/>
      <c r="E121" s="798"/>
      <c r="F121" s="799"/>
      <c r="G121" s="799"/>
      <c r="H121" s="799"/>
      <c r="I121" s="799"/>
      <c r="J121" s="799"/>
      <c r="K121" s="799"/>
      <c r="L121" s="799"/>
      <c r="M121" s="799"/>
      <c r="N121" s="799"/>
      <c r="O121" s="799"/>
      <c r="P121" s="799"/>
      <c r="Q121" s="799"/>
      <c r="R121" s="799"/>
      <c r="S121" s="799"/>
      <c r="T121" s="799"/>
      <c r="U121" s="799"/>
      <c r="V121" s="799"/>
      <c r="W121" s="799"/>
      <c r="X121" s="799"/>
      <c r="Y121" s="799"/>
      <c r="Z121" s="799"/>
      <c r="AA121" s="799"/>
      <c r="AB121" s="799"/>
      <c r="AC121" s="799"/>
      <c r="AD121" s="799"/>
      <c r="AE121" s="799"/>
      <c r="AF121" s="799"/>
    </row>
    <row r="122" spans="2:32" ht="15.75" customHeight="1" x14ac:dyDescent="0.2">
      <c r="B122" s="262"/>
      <c r="C122" s="37" t="s">
        <v>1388</v>
      </c>
      <c r="D122" s="798"/>
      <c r="E122" s="798"/>
      <c r="F122" s="799"/>
      <c r="G122" s="799"/>
      <c r="H122" s="799"/>
      <c r="I122" s="799"/>
      <c r="J122" s="799"/>
      <c r="K122" s="799"/>
      <c r="L122" s="799"/>
      <c r="M122" s="799"/>
      <c r="N122" s="799"/>
      <c r="O122" s="799"/>
      <c r="P122" s="799"/>
      <c r="Q122" s="799"/>
      <c r="R122" s="799"/>
      <c r="S122" s="799"/>
      <c r="T122" s="799"/>
      <c r="U122" s="799"/>
      <c r="V122" s="799"/>
      <c r="W122" s="799"/>
      <c r="X122" s="799"/>
      <c r="Y122" s="799"/>
      <c r="Z122" s="799"/>
      <c r="AA122" s="799"/>
      <c r="AB122" s="799"/>
      <c r="AC122" s="799"/>
      <c r="AD122" s="799"/>
      <c r="AE122" s="799"/>
      <c r="AF122" s="799"/>
    </row>
    <row r="123" spans="2:32" ht="15.75" customHeight="1" x14ac:dyDescent="0.2">
      <c r="B123" s="262"/>
      <c r="C123" s="37" t="s">
        <v>1386</v>
      </c>
      <c r="D123" s="798"/>
      <c r="E123" s="798"/>
      <c r="F123" s="799"/>
      <c r="G123" s="799"/>
      <c r="H123" s="799"/>
      <c r="I123" s="799"/>
      <c r="J123" s="799"/>
      <c r="K123" s="799"/>
      <c r="L123" s="799"/>
      <c r="M123" s="799"/>
      <c r="N123" s="799"/>
      <c r="O123" s="799"/>
      <c r="P123" s="799"/>
      <c r="Q123" s="799"/>
      <c r="R123" s="799"/>
      <c r="S123" s="799"/>
      <c r="T123" s="799"/>
      <c r="U123" s="799"/>
      <c r="V123" s="799"/>
      <c r="W123" s="799"/>
      <c r="X123" s="799"/>
      <c r="Y123" s="799"/>
      <c r="Z123" s="799"/>
      <c r="AA123" s="799"/>
      <c r="AB123" s="799"/>
      <c r="AC123" s="799"/>
      <c r="AD123" s="799"/>
      <c r="AE123" s="799"/>
      <c r="AF123" s="799"/>
    </row>
    <row r="124" spans="2:32" ht="15.75" customHeight="1" x14ac:dyDescent="0.2">
      <c r="B124" s="262"/>
      <c r="C124" s="5" t="s">
        <v>1393</v>
      </c>
      <c r="D124" s="262"/>
      <c r="E124" s="262"/>
    </row>
    <row r="125" spans="2:32" ht="15.75" customHeight="1" x14ac:dyDescent="0.2">
      <c r="B125" s="262"/>
      <c r="C125" s="5" t="s">
        <v>1394</v>
      </c>
    </row>
    <row r="126" spans="2:32" ht="15.75" customHeight="1" x14ac:dyDescent="0.2">
      <c r="B126" s="262"/>
      <c r="C126" s="5" t="s">
        <v>1395</v>
      </c>
    </row>
    <row r="127" spans="2:32" ht="15.75" customHeight="1" x14ac:dyDescent="0.2">
      <c r="B127" s="262"/>
      <c r="C127" s="5" t="s">
        <v>53</v>
      </c>
    </row>
    <row r="128" spans="2:32" ht="15.75" customHeight="1" x14ac:dyDescent="0.2">
      <c r="B128" s="262"/>
      <c r="C128" s="5" t="s">
        <v>1396</v>
      </c>
    </row>
    <row r="129" spans="2:24" ht="15.75" customHeight="1" x14ac:dyDescent="0.2">
      <c r="B129" s="262"/>
      <c r="C129" s="5"/>
    </row>
    <row r="130" spans="2:24" ht="15.75" customHeight="1" x14ac:dyDescent="0.2">
      <c r="B130" s="11" t="s">
        <v>1299</v>
      </c>
      <c r="C130" s="262"/>
    </row>
    <row r="131" spans="2:24" ht="15.75" customHeight="1" x14ac:dyDescent="0.2">
      <c r="B131" s="262"/>
      <c r="C131" s="5" t="s">
        <v>41</v>
      </c>
    </row>
    <row r="132" spans="2:24" ht="15.75" customHeight="1" x14ac:dyDescent="0.2">
      <c r="B132" s="262"/>
      <c r="C132" s="5" t="s">
        <v>42</v>
      </c>
    </row>
    <row r="133" spans="2:24" ht="15.75" customHeight="1" x14ac:dyDescent="0.2">
      <c r="B133" s="262"/>
      <c r="C133" s="232" t="s">
        <v>1296</v>
      </c>
    </row>
    <row r="134" spans="2:24" ht="15.75" customHeight="1" x14ac:dyDescent="0.2">
      <c r="B134" s="262"/>
      <c r="C134" s="232" t="s">
        <v>54</v>
      </c>
    </row>
    <row r="135" spans="2:24" ht="15.75" customHeight="1" x14ac:dyDescent="0.2">
      <c r="B135" s="262"/>
      <c r="C135" s="262"/>
    </row>
    <row r="136" spans="2:24" ht="15.75" customHeight="1" x14ac:dyDescent="0.2">
      <c r="B136" s="11" t="s">
        <v>1297</v>
      </c>
      <c r="C136" s="262"/>
    </row>
    <row r="137" spans="2:24" ht="15.75" customHeight="1" x14ac:dyDescent="0.2">
      <c r="B137" s="262"/>
      <c r="C137" s="5" t="s">
        <v>41</v>
      </c>
    </row>
    <row r="138" spans="2:24" ht="15.75" customHeight="1" x14ac:dyDescent="0.2">
      <c r="B138" s="262"/>
      <c r="C138" s="5" t="s">
        <v>42</v>
      </c>
    </row>
    <row r="139" spans="2:24" ht="15.75" customHeight="1" x14ac:dyDescent="0.2">
      <c r="B139" s="262"/>
      <c r="C139" s="7" t="s">
        <v>55</v>
      </c>
    </row>
    <row r="140" spans="2:24" ht="15.75" customHeight="1" x14ac:dyDescent="0.2">
      <c r="B140" s="262"/>
      <c r="C140" s="7" t="s">
        <v>56</v>
      </c>
      <c r="D140" s="262"/>
      <c r="E140" s="262"/>
      <c r="F140" s="262"/>
      <c r="G140" s="262"/>
      <c r="H140" s="262"/>
      <c r="I140" s="262"/>
      <c r="J140" s="262"/>
      <c r="K140" s="262"/>
      <c r="L140" s="262"/>
      <c r="M140" s="262"/>
      <c r="N140" s="262"/>
      <c r="O140" s="262"/>
      <c r="P140" s="262"/>
      <c r="Q140" s="262"/>
      <c r="R140" s="262"/>
      <c r="S140" s="262"/>
      <c r="T140" s="262"/>
      <c r="U140" s="262"/>
      <c r="V140" s="262"/>
      <c r="W140" s="262"/>
      <c r="X140" s="262"/>
    </row>
    <row r="141" spans="2:24" ht="15.75" customHeight="1" x14ac:dyDescent="0.2">
      <c r="B141" s="262"/>
      <c r="C141" s="7" t="s">
        <v>57</v>
      </c>
      <c r="D141" s="262"/>
      <c r="E141" s="262"/>
      <c r="F141" s="262"/>
      <c r="G141" s="262"/>
      <c r="H141" s="262"/>
      <c r="I141" s="262"/>
      <c r="J141" s="262"/>
      <c r="K141" s="262"/>
      <c r="L141" s="262"/>
      <c r="M141" s="262"/>
      <c r="N141" s="262"/>
      <c r="O141" s="262"/>
      <c r="P141" s="262"/>
      <c r="Q141" s="262"/>
      <c r="R141" s="262"/>
      <c r="S141" s="262"/>
      <c r="T141" s="262"/>
      <c r="U141" s="262"/>
      <c r="V141" s="262"/>
      <c r="W141" s="262"/>
      <c r="X141" s="262"/>
    </row>
    <row r="142" spans="2:24" ht="15.75" customHeight="1" x14ac:dyDescent="0.2">
      <c r="B142" s="262"/>
      <c r="C142" s="7"/>
      <c r="D142" s="262"/>
      <c r="E142" s="262"/>
      <c r="F142" s="262"/>
      <c r="G142" s="262"/>
      <c r="H142" s="262"/>
      <c r="I142" s="262"/>
      <c r="J142" s="262"/>
      <c r="K142" s="262"/>
      <c r="L142" s="262"/>
      <c r="M142" s="262"/>
      <c r="N142" s="262"/>
      <c r="O142" s="262"/>
      <c r="P142" s="262"/>
      <c r="Q142" s="262"/>
      <c r="R142" s="262"/>
      <c r="S142" s="262"/>
      <c r="T142" s="262"/>
      <c r="U142" s="262"/>
      <c r="V142" s="262"/>
      <c r="W142" s="262"/>
      <c r="X142" s="262"/>
    </row>
    <row r="143" spans="2:24" ht="15.75" customHeight="1" x14ac:dyDescent="0.2">
      <c r="B143" s="11" t="s">
        <v>1300</v>
      </c>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row>
    <row r="144" spans="2:24" ht="15.75" customHeight="1" x14ac:dyDescent="0.2">
      <c r="B144" s="262"/>
      <c r="C144" s="5" t="s">
        <v>58</v>
      </c>
      <c r="D144" s="262"/>
      <c r="E144" s="262"/>
      <c r="F144" s="262"/>
      <c r="G144" s="262"/>
      <c r="H144" s="262"/>
      <c r="I144" s="262"/>
      <c r="J144" s="262"/>
      <c r="K144" s="262"/>
      <c r="L144" s="262"/>
      <c r="M144" s="262"/>
      <c r="N144" s="262"/>
      <c r="O144" s="262"/>
      <c r="P144" s="262"/>
      <c r="Q144" s="262"/>
      <c r="R144" s="262"/>
      <c r="S144" s="262"/>
      <c r="T144" s="262"/>
      <c r="U144" s="262"/>
      <c r="V144" s="262"/>
      <c r="W144" s="262"/>
      <c r="X144" s="262"/>
    </row>
    <row r="145" spans="2:30" ht="15.75" customHeight="1" x14ac:dyDescent="0.2">
      <c r="B145" s="262"/>
      <c r="C145" s="7" t="s">
        <v>1397</v>
      </c>
      <c r="D145" s="262"/>
      <c r="E145" s="262"/>
      <c r="F145" s="262"/>
      <c r="G145" s="262"/>
      <c r="H145" s="262"/>
      <c r="I145" s="262"/>
      <c r="J145" s="262"/>
      <c r="K145" s="262"/>
      <c r="L145" s="262"/>
      <c r="M145" s="262"/>
      <c r="N145" s="262"/>
      <c r="O145" s="262"/>
      <c r="P145" s="262"/>
      <c r="Q145" s="262"/>
      <c r="R145" s="262"/>
      <c r="S145" s="262"/>
      <c r="T145" s="262"/>
      <c r="U145" s="262"/>
      <c r="V145" s="262"/>
      <c r="W145" s="262"/>
      <c r="X145" s="262"/>
    </row>
    <row r="146" spans="2:30" ht="15.75" customHeight="1" x14ac:dyDescent="0.2">
      <c r="B146" s="262"/>
      <c r="C146" s="7" t="s">
        <v>1398</v>
      </c>
      <c r="D146" s="262"/>
      <c r="E146" s="262"/>
      <c r="F146" s="262"/>
      <c r="G146" s="262"/>
      <c r="H146" s="262"/>
      <c r="I146" s="262"/>
      <c r="J146" s="262"/>
      <c r="K146" s="262"/>
      <c r="L146" s="262"/>
      <c r="M146" s="262"/>
      <c r="N146" s="262"/>
      <c r="O146" s="262"/>
      <c r="P146" s="262"/>
      <c r="Q146" s="262"/>
      <c r="R146" s="262"/>
      <c r="S146" s="262"/>
      <c r="T146" s="262"/>
      <c r="U146" s="262"/>
      <c r="V146" s="262"/>
      <c r="W146" s="262"/>
      <c r="X146" s="262"/>
    </row>
    <row r="147" spans="2:30" ht="15.75" customHeight="1" x14ac:dyDescent="0.2">
      <c r="B147" s="262"/>
      <c r="C147" s="797"/>
      <c r="D147" s="797"/>
      <c r="E147" s="797"/>
      <c r="F147" s="797"/>
      <c r="G147" s="797"/>
      <c r="H147" s="797"/>
      <c r="I147" s="797"/>
      <c r="J147" s="797"/>
      <c r="K147" s="797"/>
      <c r="L147" s="797"/>
      <c r="M147" s="797"/>
      <c r="N147" s="797"/>
      <c r="O147" s="797"/>
      <c r="P147" s="797"/>
      <c r="Q147" s="797"/>
      <c r="R147" s="797"/>
      <c r="S147" s="797"/>
      <c r="T147" s="797"/>
      <c r="U147" s="797"/>
      <c r="V147" s="797"/>
      <c r="W147" s="797"/>
      <c r="X147" s="797"/>
      <c r="Y147" s="799"/>
      <c r="Z147" s="799"/>
      <c r="AA147" s="799"/>
      <c r="AB147" s="799"/>
    </row>
    <row r="148" spans="2:30" ht="15.75" customHeight="1" x14ac:dyDescent="0.2">
      <c r="B148" s="144" t="s">
        <v>1528</v>
      </c>
      <c r="C148" s="36"/>
      <c r="D148" s="36"/>
      <c r="E148" s="36"/>
      <c r="F148" s="36"/>
      <c r="G148" s="797"/>
      <c r="H148" s="797"/>
      <c r="I148" s="797"/>
      <c r="J148" s="797"/>
      <c r="K148" s="797"/>
      <c r="L148" s="797"/>
      <c r="M148" s="797"/>
      <c r="N148" s="797"/>
      <c r="O148" s="797"/>
      <c r="P148" s="797"/>
      <c r="Q148" s="797"/>
      <c r="R148" s="797"/>
      <c r="S148" s="797"/>
      <c r="T148" s="797"/>
      <c r="U148" s="797"/>
      <c r="V148" s="797"/>
      <c r="W148" s="797"/>
      <c r="X148" s="797"/>
      <c r="Y148" s="799"/>
      <c r="Z148" s="799"/>
      <c r="AA148" s="799"/>
      <c r="AB148" s="799"/>
    </row>
    <row r="149" spans="2:30" ht="15.75" customHeight="1" x14ac:dyDescent="0.2">
      <c r="B149" s="277"/>
      <c r="C149" s="800" t="s">
        <v>59</v>
      </c>
      <c r="D149" s="797"/>
      <c r="E149" s="797"/>
      <c r="F149" s="797"/>
      <c r="G149" s="797"/>
      <c r="H149" s="797"/>
      <c r="I149" s="797"/>
      <c r="J149" s="797"/>
      <c r="K149" s="797"/>
      <c r="L149" s="797"/>
      <c r="M149" s="797"/>
      <c r="N149" s="797"/>
      <c r="O149" s="797"/>
      <c r="P149" s="797"/>
      <c r="Q149" s="797"/>
      <c r="R149" s="797"/>
      <c r="S149" s="797"/>
      <c r="T149" s="797"/>
      <c r="U149" s="797"/>
      <c r="V149" s="797"/>
      <c r="W149" s="797"/>
      <c r="X149" s="797"/>
      <c r="Y149" s="799"/>
      <c r="Z149" s="799"/>
      <c r="AA149" s="799"/>
      <c r="AB149" s="799"/>
    </row>
    <row r="150" spans="2:30" ht="15.75" customHeight="1" x14ac:dyDescent="0.2">
      <c r="B150" s="277"/>
      <c r="C150" s="800" t="s">
        <v>60</v>
      </c>
      <c r="D150" s="797"/>
      <c r="E150" s="797"/>
      <c r="F150" s="797"/>
      <c r="G150" s="797"/>
      <c r="H150" s="797"/>
      <c r="I150" s="797"/>
      <c r="J150" s="797"/>
      <c r="K150" s="797"/>
      <c r="L150" s="797"/>
      <c r="M150" s="797"/>
      <c r="N150" s="797"/>
      <c r="O150" s="797"/>
      <c r="P150" s="797"/>
      <c r="Q150" s="797"/>
      <c r="R150" s="797"/>
      <c r="S150" s="797"/>
      <c r="T150" s="797"/>
      <c r="U150" s="797"/>
      <c r="V150" s="797"/>
      <c r="W150" s="797"/>
      <c r="X150" s="797"/>
      <c r="Y150" s="799"/>
      <c r="Z150" s="799"/>
      <c r="AA150" s="799"/>
      <c r="AB150" s="799"/>
    </row>
    <row r="151" spans="2:30" ht="15.75" customHeight="1" x14ac:dyDescent="0.2">
      <c r="B151" s="277"/>
      <c r="C151" s="800" t="s">
        <v>61</v>
      </c>
      <c r="D151" s="797"/>
      <c r="E151" s="797"/>
      <c r="F151" s="797"/>
      <c r="G151" s="797"/>
      <c r="H151" s="797"/>
      <c r="I151" s="797"/>
      <c r="J151" s="797"/>
      <c r="K151" s="797"/>
      <c r="L151" s="797"/>
      <c r="M151" s="797"/>
      <c r="N151" s="36"/>
      <c r="O151" s="36"/>
      <c r="P151" s="36"/>
      <c r="Q151" s="36"/>
      <c r="R151" s="36"/>
      <c r="S151" s="36"/>
      <c r="T151" s="36"/>
      <c r="U151" s="36"/>
      <c r="V151" s="36"/>
      <c r="W151" s="36"/>
      <c r="X151" s="36"/>
      <c r="Y151" s="799"/>
      <c r="Z151" s="799"/>
      <c r="AA151" s="799"/>
      <c r="AB151" s="799"/>
    </row>
    <row r="152" spans="2:30" ht="15.75" customHeight="1" x14ac:dyDescent="0.2">
      <c r="B152" s="277"/>
      <c r="C152" s="37" t="s">
        <v>1399</v>
      </c>
      <c r="D152" s="797"/>
      <c r="E152" s="797"/>
      <c r="F152" s="797"/>
      <c r="G152" s="797"/>
      <c r="H152" s="797"/>
      <c r="I152" s="797"/>
      <c r="J152" s="797"/>
      <c r="K152" s="797"/>
      <c r="L152" s="797"/>
      <c r="M152" s="797"/>
      <c r="N152" s="797"/>
      <c r="O152" s="797"/>
      <c r="P152" s="797"/>
      <c r="Q152" s="797"/>
      <c r="R152" s="797"/>
      <c r="S152" s="797"/>
      <c r="T152" s="797"/>
      <c r="U152" s="797"/>
      <c r="V152" s="797"/>
      <c r="W152" s="797"/>
      <c r="X152" s="797"/>
      <c r="Y152" s="799"/>
      <c r="Z152" s="799"/>
      <c r="AA152" s="799"/>
      <c r="AB152" s="799"/>
    </row>
    <row r="153" spans="2:30" ht="15.75" customHeight="1" x14ac:dyDescent="0.2">
      <c r="B153" s="277"/>
      <c r="C153" s="36" t="s">
        <v>62</v>
      </c>
      <c r="D153" s="797"/>
      <c r="E153" s="797"/>
      <c r="F153" s="797"/>
      <c r="G153" s="797"/>
      <c r="H153" s="797"/>
      <c r="I153" s="797"/>
      <c r="J153" s="797"/>
      <c r="K153" s="797"/>
      <c r="L153" s="797"/>
      <c r="M153" s="797"/>
      <c r="N153" s="797"/>
      <c r="O153" s="797"/>
      <c r="P153" s="797"/>
      <c r="Q153" s="797"/>
      <c r="R153" s="797"/>
      <c r="S153" s="797"/>
      <c r="T153" s="797"/>
      <c r="U153" s="797"/>
      <c r="V153" s="797"/>
      <c r="W153" s="797"/>
      <c r="X153" s="797"/>
      <c r="Y153" s="799"/>
      <c r="Z153" s="799"/>
      <c r="AA153" s="799"/>
      <c r="AB153" s="799"/>
    </row>
    <row r="154" spans="2:30" ht="15.75" customHeight="1" x14ac:dyDescent="0.2">
      <c r="B154" s="277"/>
      <c r="C154" s="797"/>
      <c r="D154" s="797"/>
      <c r="E154" s="797"/>
      <c r="F154" s="797"/>
      <c r="G154" s="797"/>
      <c r="H154" s="797"/>
      <c r="I154" s="797"/>
      <c r="J154" s="797"/>
      <c r="K154" s="797"/>
      <c r="L154" s="797"/>
      <c r="M154" s="797"/>
      <c r="N154" s="797"/>
      <c r="O154" s="797"/>
      <c r="P154" s="797"/>
      <c r="Q154" s="797"/>
      <c r="R154" s="797"/>
      <c r="S154" s="797"/>
      <c r="T154" s="797"/>
      <c r="U154" s="797"/>
      <c r="V154" s="797"/>
      <c r="W154" s="797"/>
      <c r="X154" s="797"/>
      <c r="Y154" s="799"/>
      <c r="Z154" s="799"/>
      <c r="AA154" s="799"/>
      <c r="AB154" s="799"/>
    </row>
    <row r="155" spans="2:30" ht="15.75" customHeight="1" x14ac:dyDescent="0.2">
      <c r="B155" s="11" t="s">
        <v>63</v>
      </c>
      <c r="C155" s="797"/>
      <c r="D155" s="797"/>
      <c r="E155" s="797"/>
      <c r="F155" s="797"/>
      <c r="G155" s="797"/>
      <c r="H155" s="797"/>
      <c r="I155" s="797"/>
      <c r="J155" s="797"/>
      <c r="K155" s="797"/>
      <c r="L155" s="797"/>
      <c r="M155" s="797"/>
      <c r="N155" s="797"/>
      <c r="O155" s="797"/>
      <c r="P155" s="797"/>
      <c r="Q155" s="797"/>
      <c r="R155" s="797"/>
      <c r="S155" s="797"/>
      <c r="T155" s="797"/>
      <c r="U155" s="797"/>
      <c r="V155" s="797"/>
      <c r="W155" s="797"/>
      <c r="X155" s="797"/>
      <c r="Y155" s="799"/>
      <c r="Z155" s="799"/>
      <c r="AA155" s="799"/>
      <c r="AB155" s="799"/>
    </row>
    <row r="156" spans="2:30" ht="15.75" customHeight="1" x14ac:dyDescent="0.2">
      <c r="B156" s="3"/>
      <c r="C156" s="37" t="s">
        <v>64</v>
      </c>
      <c r="D156" s="797"/>
      <c r="E156" s="797"/>
      <c r="F156" s="797"/>
      <c r="G156" s="797"/>
      <c r="H156" s="797"/>
      <c r="I156" s="797"/>
      <c r="J156" s="797"/>
      <c r="K156" s="797"/>
      <c r="L156" s="797"/>
      <c r="M156" s="797"/>
      <c r="N156" s="797"/>
      <c r="O156" s="797"/>
      <c r="P156" s="797"/>
      <c r="Q156" s="797"/>
      <c r="R156" s="797"/>
      <c r="S156" s="36"/>
      <c r="T156" s="36"/>
      <c r="U156" s="36"/>
      <c r="V156" s="36"/>
      <c r="W156" s="36"/>
      <c r="X156" s="36"/>
      <c r="Y156" s="36"/>
      <c r="Z156" s="36"/>
      <c r="AA156" s="36"/>
      <c r="AB156" s="36"/>
      <c r="AC156" s="36"/>
      <c r="AD156" s="36"/>
    </row>
    <row r="157" spans="2:30" ht="15.75" customHeight="1" x14ac:dyDescent="0.2">
      <c r="B157" s="5"/>
      <c r="C157" s="37"/>
      <c r="D157" s="797"/>
      <c r="E157" s="797"/>
      <c r="F157" s="797"/>
      <c r="G157" s="797"/>
      <c r="H157" s="797"/>
      <c r="I157" s="797"/>
      <c r="J157" s="797"/>
      <c r="K157" s="797"/>
      <c r="L157" s="797"/>
      <c r="M157" s="797"/>
      <c r="N157" s="797"/>
      <c r="O157" s="797"/>
      <c r="P157" s="797"/>
      <c r="Q157" s="797"/>
      <c r="R157" s="797"/>
      <c r="S157" s="797"/>
      <c r="T157" s="797"/>
      <c r="U157" s="36"/>
      <c r="V157" s="36"/>
      <c r="W157" s="36"/>
      <c r="X157" s="36"/>
      <c r="Y157" s="36"/>
      <c r="Z157" s="36"/>
      <c r="AA157" s="36"/>
      <c r="AB157" s="36"/>
      <c r="AC157" s="36"/>
      <c r="AD157" s="36"/>
    </row>
    <row r="158" spans="2:30" ht="15.75" customHeight="1" x14ac:dyDescent="0.2">
      <c r="B158" s="231"/>
      <c r="C158" s="801" t="s">
        <v>1304</v>
      </c>
      <c r="D158" s="797"/>
      <c r="E158" s="797"/>
      <c r="F158" s="797"/>
      <c r="G158" s="797"/>
      <c r="H158" s="797"/>
      <c r="I158" s="797"/>
      <c r="J158" s="797"/>
      <c r="K158" s="797"/>
      <c r="L158" s="797"/>
      <c r="M158" s="797"/>
      <c r="N158" s="797"/>
      <c r="O158" s="797"/>
      <c r="P158" s="797"/>
      <c r="Q158" s="797"/>
      <c r="R158" s="797"/>
      <c r="S158" s="797"/>
      <c r="T158" s="797"/>
      <c r="U158" s="797"/>
      <c r="V158" s="797"/>
      <c r="W158" s="797"/>
      <c r="X158" s="797"/>
      <c r="Y158" s="797"/>
      <c r="Z158" s="797"/>
      <c r="AA158" s="797"/>
      <c r="AB158" s="797"/>
      <c r="AC158" s="262"/>
      <c r="AD158" s="262"/>
    </row>
    <row r="159" spans="2:30" ht="15.75" customHeight="1" x14ac:dyDescent="0.2">
      <c r="B159" s="262"/>
      <c r="C159" s="146" t="s">
        <v>1525</v>
      </c>
      <c r="D159" s="797"/>
      <c r="E159" s="797"/>
      <c r="F159" s="36"/>
      <c r="G159" s="36"/>
      <c r="H159" s="36"/>
      <c r="I159" s="36"/>
      <c r="J159" s="36"/>
      <c r="K159" s="36"/>
      <c r="L159" s="36"/>
      <c r="M159" s="36"/>
      <c r="N159" s="36"/>
      <c r="O159" s="36"/>
      <c r="P159" s="36"/>
      <c r="Q159" s="36"/>
      <c r="R159" s="36"/>
      <c r="S159" s="36"/>
      <c r="T159" s="36"/>
      <c r="U159" s="797"/>
      <c r="V159" s="797"/>
      <c r="W159" s="797"/>
      <c r="X159" s="797"/>
      <c r="Y159" s="797"/>
      <c r="Z159" s="797"/>
      <c r="AA159" s="797"/>
      <c r="AB159" s="797"/>
      <c r="AC159" s="262"/>
      <c r="AD159" s="262"/>
    </row>
    <row r="160" spans="2:30" ht="15.75" customHeight="1" x14ac:dyDescent="0.2">
      <c r="B160" s="4"/>
      <c r="C160" s="146" t="s">
        <v>1400</v>
      </c>
      <c r="D160" s="797"/>
      <c r="E160" s="797"/>
      <c r="F160" s="797"/>
      <c r="G160" s="797"/>
      <c r="H160" s="797"/>
      <c r="I160" s="797"/>
      <c r="J160" s="797"/>
      <c r="K160" s="797"/>
      <c r="L160" s="797"/>
      <c r="M160" s="797"/>
      <c r="N160" s="797"/>
      <c r="O160" s="797"/>
      <c r="P160" s="797"/>
      <c r="Q160" s="797"/>
      <c r="R160" s="797"/>
      <c r="S160" s="797"/>
      <c r="T160" s="797"/>
      <c r="U160" s="797"/>
      <c r="V160" s="797"/>
      <c r="W160" s="797"/>
      <c r="X160" s="797"/>
      <c r="Y160" s="797"/>
      <c r="Z160" s="797"/>
      <c r="AA160" s="797"/>
      <c r="AB160" s="797"/>
      <c r="AC160" s="262"/>
      <c r="AD160" s="262"/>
    </row>
    <row r="161" spans="2:30" ht="15.75" customHeight="1" x14ac:dyDescent="0.2">
      <c r="B161" s="4"/>
      <c r="C161" s="146" t="s">
        <v>1305</v>
      </c>
      <c r="D161" s="797"/>
      <c r="E161" s="797"/>
      <c r="F161" s="797"/>
      <c r="G161" s="797"/>
      <c r="H161" s="797"/>
      <c r="I161" s="797"/>
      <c r="J161" s="824"/>
      <c r="K161" s="824"/>
      <c r="L161" s="824"/>
      <c r="M161" s="824"/>
      <c r="N161" s="824"/>
      <c r="O161" s="824"/>
      <c r="P161" s="824"/>
      <c r="Q161" s="824"/>
      <c r="R161" s="824"/>
      <c r="S161" s="824"/>
      <c r="T161" s="824"/>
      <c r="U161" s="824"/>
      <c r="V161" s="824"/>
      <c r="W161" s="824"/>
      <c r="X161" s="824"/>
      <c r="Y161" s="824"/>
      <c r="Z161" s="824"/>
      <c r="AA161" s="797"/>
      <c r="AB161" s="797"/>
      <c r="AC161" s="262"/>
      <c r="AD161" s="262"/>
    </row>
    <row r="162" spans="2:30" ht="15.75" customHeight="1" x14ac:dyDescent="0.2">
      <c r="B162" s="4"/>
      <c r="C162" s="802"/>
      <c r="D162" s="797"/>
      <c r="E162" s="797"/>
      <c r="F162" s="797"/>
      <c r="G162" s="864" t="s">
        <v>1527</v>
      </c>
      <c r="H162" s="864"/>
      <c r="I162" s="864"/>
      <c r="J162" s="864"/>
      <c r="K162" s="864"/>
      <c r="L162" s="864"/>
      <c r="M162" s="864"/>
      <c r="N162" s="864"/>
      <c r="O162" s="864"/>
      <c r="P162" s="864"/>
      <c r="Q162" s="864"/>
      <c r="R162" s="864"/>
      <c r="S162" s="864"/>
      <c r="T162" s="864"/>
      <c r="U162" s="864"/>
      <c r="V162" s="864"/>
      <c r="W162" s="864"/>
      <c r="X162" s="864"/>
      <c r="Y162" s="864"/>
      <c r="Z162" s="864"/>
      <c r="AA162" s="864"/>
      <c r="AB162" s="864"/>
      <c r="AC162" s="864"/>
      <c r="AD162" s="262"/>
    </row>
    <row r="163" spans="2:30" ht="15.75" customHeight="1" x14ac:dyDescent="0.2">
      <c r="B163" s="4"/>
      <c r="C163" s="797"/>
      <c r="D163" s="797"/>
      <c r="E163" s="797"/>
      <c r="F163" s="797"/>
      <c r="G163" s="801" t="s">
        <v>1515</v>
      </c>
      <c r="H163" s="797"/>
      <c r="I163" s="797"/>
      <c r="J163" s="798"/>
      <c r="K163" s="797"/>
      <c r="L163" s="797"/>
      <c r="M163" s="797"/>
      <c r="N163" s="797"/>
      <c r="O163" s="797"/>
      <c r="P163" s="797"/>
      <c r="Q163" s="797"/>
      <c r="R163" s="799"/>
      <c r="S163" s="799"/>
      <c r="T163" s="799"/>
      <c r="U163" s="799"/>
      <c r="V163" s="799"/>
      <c r="W163" s="799"/>
      <c r="X163" s="799"/>
      <c r="Y163" s="799"/>
      <c r="Z163" s="799"/>
      <c r="AA163" s="799"/>
      <c r="AB163" s="799"/>
    </row>
  </sheetData>
  <mergeCells count="21">
    <mergeCell ref="G162:AC162"/>
    <mergeCell ref="E27:AF43"/>
    <mergeCell ref="X2:AC2"/>
    <mergeCell ref="B7:G9"/>
    <mergeCell ref="H7:U9"/>
    <mergeCell ref="V7:AE7"/>
    <mergeCell ref="AD8:AE9"/>
    <mergeCell ref="T11:T22"/>
    <mergeCell ref="U11:U19"/>
    <mergeCell ref="H12:S12"/>
    <mergeCell ref="H13:S13"/>
    <mergeCell ref="H14:S14"/>
    <mergeCell ref="H15:S15"/>
    <mergeCell ref="H21:S21"/>
    <mergeCell ref="H22:S22"/>
    <mergeCell ref="V15:W15"/>
    <mergeCell ref="H16:S16"/>
    <mergeCell ref="H17:S17"/>
    <mergeCell ref="H18:S18"/>
    <mergeCell ref="H19:S19"/>
    <mergeCell ref="H20:S20"/>
  </mergeCells>
  <phoneticPr fontId="94"/>
  <hyperlinks>
    <hyperlink ref="G162:AC162" r:id="rId1" display="「令和５年度の貸借対照表、収支計算書その他の財務計算に関する書類等の提出について」" xr:uid="{575B2FB6-D12C-4AA8-BAD9-7D15ACADB95B}"/>
  </hyperlinks>
  <pageMargins left="0.7" right="0.7" top="0.75" bottom="0.75" header="0.3" footer="0.3"/>
  <pageSetup paperSize="9" scale="79" orientation="portrait" r:id="rId2"/>
  <rowBreaks count="2" manualBreakCount="2">
    <brk id="60" max="32" man="1"/>
    <brk id="120" max="32"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60"/>
  <sheetViews>
    <sheetView view="pageBreakPreview" zoomScale="85" zoomScaleNormal="85" zoomScaleSheetLayoutView="85" workbookViewId="0">
      <selection activeCell="AC100" sqref="AC100:AQ100"/>
    </sheetView>
  </sheetViews>
  <sheetFormatPr defaultColWidth="9" defaultRowHeight="13.2" x14ac:dyDescent="0.2"/>
  <cols>
    <col min="1" max="43" width="3.109375" style="694" customWidth="1"/>
    <col min="44" max="16384" width="9" style="694"/>
  </cols>
  <sheetData>
    <row r="1" spans="1:43" ht="18" customHeight="1" x14ac:dyDescent="0.2">
      <c r="A1" s="804" t="s">
        <v>787</v>
      </c>
      <c r="B1" s="805"/>
      <c r="C1" s="805"/>
      <c r="D1" s="805"/>
      <c r="E1" s="805"/>
      <c r="F1" s="805"/>
      <c r="G1" s="805"/>
      <c r="H1" s="805"/>
      <c r="I1" s="805"/>
      <c r="J1" s="805"/>
      <c r="K1" s="805"/>
      <c r="L1" s="805"/>
      <c r="M1" s="805"/>
      <c r="N1" s="805"/>
      <c r="O1" s="805"/>
      <c r="P1" s="805"/>
      <c r="Q1" s="806"/>
      <c r="R1" s="806"/>
      <c r="S1" s="806"/>
      <c r="T1" s="806"/>
      <c r="U1" s="806"/>
      <c r="V1" s="806"/>
      <c r="W1" s="805"/>
      <c r="X1" s="805"/>
      <c r="Y1" s="805"/>
      <c r="Z1" s="805"/>
      <c r="AA1" s="805"/>
      <c r="AB1" s="805"/>
      <c r="AC1" s="805"/>
      <c r="AD1" s="805"/>
      <c r="AE1" s="805"/>
      <c r="AF1" s="805"/>
      <c r="AG1" s="805"/>
      <c r="AH1" s="805"/>
      <c r="AI1" s="805"/>
      <c r="AJ1" s="805"/>
      <c r="AK1" s="805"/>
      <c r="AL1" s="805"/>
      <c r="AM1" s="805"/>
      <c r="AN1" s="805"/>
      <c r="AO1" s="805"/>
      <c r="AP1" s="805"/>
      <c r="AQ1" s="805"/>
    </row>
    <row r="2" spans="1:43" ht="18" customHeight="1" thickBot="1" x14ac:dyDescent="0.25">
      <c r="A2" s="120"/>
      <c r="B2" s="120"/>
      <c r="C2" s="120"/>
      <c r="D2" s="120"/>
      <c r="E2" s="120"/>
      <c r="F2" s="120"/>
      <c r="G2" s="120"/>
      <c r="H2" s="120"/>
      <c r="I2" s="120"/>
      <c r="J2" s="120"/>
      <c r="K2" s="120"/>
      <c r="L2" s="120"/>
      <c r="M2" s="120"/>
      <c r="N2" s="120"/>
      <c r="O2" s="120"/>
      <c r="P2" s="120"/>
      <c r="Q2" s="120"/>
      <c r="R2" s="120"/>
      <c r="S2" s="120"/>
      <c r="T2" s="120"/>
      <c r="U2" s="120"/>
      <c r="V2" s="120"/>
      <c r="W2" s="149"/>
      <c r="X2" s="807"/>
      <c r="Y2" s="807"/>
      <c r="Z2" s="807"/>
      <c r="AA2" s="807"/>
      <c r="AB2" s="807"/>
      <c r="AC2" s="807"/>
      <c r="AD2" s="807"/>
      <c r="AE2" s="807"/>
      <c r="AF2" s="807"/>
      <c r="AG2" s="807"/>
      <c r="AH2" s="807"/>
      <c r="AI2" s="807"/>
      <c r="AJ2" s="807"/>
      <c r="AK2" s="807"/>
      <c r="AL2" s="807"/>
      <c r="AM2" s="807"/>
      <c r="AN2" s="807"/>
      <c r="AO2" s="807"/>
      <c r="AP2" s="807"/>
      <c r="AQ2" s="807"/>
    </row>
    <row r="3" spans="1:43" ht="18" customHeight="1" x14ac:dyDescent="0.2">
      <c r="A3" s="120"/>
      <c r="B3" s="120"/>
      <c r="C3" s="808" t="s">
        <v>788</v>
      </c>
      <c r="D3" s="809"/>
      <c r="E3" s="810"/>
      <c r="F3" s="810"/>
      <c r="G3" s="810"/>
      <c r="H3" s="810"/>
      <c r="I3" s="810"/>
      <c r="J3" s="810"/>
      <c r="K3" s="1438" t="e">
        <f>'表　紙'!E2</f>
        <v>#N/A</v>
      </c>
      <c r="L3" s="1439"/>
      <c r="M3" s="1439"/>
      <c r="N3" s="1439"/>
      <c r="O3" s="1439"/>
      <c r="P3" s="1440"/>
      <c r="Q3" s="1438" t="e">
        <f>'表　紙'!F2</f>
        <v>#N/A</v>
      </c>
      <c r="R3" s="1439"/>
      <c r="S3" s="1439"/>
      <c r="T3" s="1439"/>
      <c r="U3" s="1439"/>
      <c r="V3" s="1441"/>
      <c r="W3" s="807"/>
      <c r="X3" s="809" t="s">
        <v>789</v>
      </c>
      <c r="Y3" s="810"/>
      <c r="Z3" s="810"/>
      <c r="AA3" s="810"/>
      <c r="AB3" s="810"/>
      <c r="AC3" s="810"/>
      <c r="AD3" s="810"/>
      <c r="AE3" s="810"/>
      <c r="AF3" s="810"/>
      <c r="AG3" s="810"/>
      <c r="AH3" s="1442">
        <f>'表　紙'!D35</f>
        <v>0</v>
      </c>
      <c r="AI3" s="1443"/>
      <c r="AJ3" s="1443"/>
      <c r="AK3" s="1443"/>
      <c r="AL3" s="1443"/>
      <c r="AM3" s="1443"/>
      <c r="AN3" s="1443"/>
      <c r="AO3" s="1443"/>
      <c r="AP3" s="1443"/>
      <c r="AQ3" s="1444"/>
    </row>
    <row r="4" spans="1:43" ht="18" customHeight="1" x14ac:dyDescent="0.2">
      <c r="A4" s="120"/>
      <c r="B4" s="120"/>
      <c r="C4" s="811" t="s">
        <v>790</v>
      </c>
      <c r="D4" s="812"/>
      <c r="E4" s="148"/>
      <c r="F4" s="148"/>
      <c r="G4" s="148"/>
      <c r="H4" s="148"/>
      <c r="I4" s="148"/>
      <c r="J4" s="148"/>
      <c r="K4" s="1445" t="e">
        <f>'表　紙'!D33</f>
        <v>#N/A</v>
      </c>
      <c r="L4" s="1446"/>
      <c r="M4" s="1446"/>
      <c r="N4" s="1446"/>
      <c r="O4" s="1446"/>
      <c r="P4" s="1446"/>
      <c r="Q4" s="1446"/>
      <c r="R4" s="1446"/>
      <c r="S4" s="1446"/>
      <c r="T4" s="1446"/>
      <c r="U4" s="1446"/>
      <c r="V4" s="1447"/>
      <c r="W4" s="147"/>
      <c r="X4" s="812" t="s">
        <v>791</v>
      </c>
      <c r="Y4" s="148"/>
      <c r="Z4" s="148"/>
      <c r="AA4" s="148"/>
      <c r="AB4" s="148"/>
      <c r="AC4" s="148"/>
      <c r="AD4" s="148"/>
      <c r="AE4" s="148"/>
      <c r="AF4" s="148"/>
      <c r="AG4" s="148"/>
      <c r="AH4" s="1445">
        <f>'表　紙'!D36</f>
        <v>0</v>
      </c>
      <c r="AI4" s="1446"/>
      <c r="AJ4" s="1446"/>
      <c r="AK4" s="1446"/>
      <c r="AL4" s="1446"/>
      <c r="AM4" s="1446"/>
      <c r="AN4" s="1446"/>
      <c r="AO4" s="1446"/>
      <c r="AP4" s="1446"/>
      <c r="AQ4" s="1447"/>
    </row>
    <row r="5" spans="1:43" ht="18" customHeight="1" thickBot="1" x14ac:dyDescent="0.25">
      <c r="A5" s="120"/>
      <c r="B5" s="120"/>
      <c r="C5" s="813" t="s">
        <v>1212</v>
      </c>
      <c r="D5" s="814"/>
      <c r="E5" s="815"/>
      <c r="F5" s="815"/>
      <c r="G5" s="815"/>
      <c r="H5" s="815"/>
      <c r="I5" s="815"/>
      <c r="J5" s="815"/>
      <c r="K5" s="1448">
        <f>'表　紙'!D34</f>
        <v>0</v>
      </c>
      <c r="L5" s="1449"/>
      <c r="M5" s="1449"/>
      <c r="N5" s="1449"/>
      <c r="O5" s="1449"/>
      <c r="P5" s="1449"/>
      <c r="Q5" s="1449"/>
      <c r="R5" s="1449"/>
      <c r="S5" s="1449"/>
      <c r="T5" s="1449"/>
      <c r="U5" s="1449"/>
      <c r="V5" s="1450"/>
      <c r="W5" s="149"/>
      <c r="X5" s="814" t="s">
        <v>792</v>
      </c>
      <c r="Y5" s="815"/>
      <c r="Z5" s="815"/>
      <c r="AA5" s="815"/>
      <c r="AB5" s="815"/>
      <c r="AC5" s="815"/>
      <c r="AD5" s="815"/>
      <c r="AE5" s="815"/>
      <c r="AF5" s="815"/>
      <c r="AG5" s="815"/>
      <c r="AH5" s="1448">
        <f>'表　紙'!D37</f>
        <v>0</v>
      </c>
      <c r="AI5" s="1449"/>
      <c r="AJ5" s="1449"/>
      <c r="AK5" s="1449"/>
      <c r="AL5" s="1449"/>
      <c r="AM5" s="1449"/>
      <c r="AN5" s="1449"/>
      <c r="AO5" s="1449"/>
      <c r="AP5" s="1449"/>
      <c r="AQ5" s="1450"/>
    </row>
    <row r="6" spans="1:43" ht="18" customHeight="1" x14ac:dyDescent="0.2">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row>
    <row r="7" spans="1:43" ht="18" customHeight="1" x14ac:dyDescent="0.2">
      <c r="A7" s="146" t="s">
        <v>16</v>
      </c>
      <c r="B7" s="146" t="s">
        <v>1683</v>
      </c>
      <c r="C7" s="816"/>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row>
    <row r="8" spans="1:43" ht="18" customHeight="1" x14ac:dyDescent="0.2">
      <c r="A8" s="120"/>
      <c r="B8" s="817" t="s">
        <v>793</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row>
    <row r="9" spans="1:43" ht="18" customHeight="1" x14ac:dyDescent="0.2">
      <c r="A9" s="120"/>
      <c r="B9" s="146" t="s">
        <v>1301</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row>
    <row r="10" spans="1:43" ht="18" customHeight="1" x14ac:dyDescent="0.2">
      <c r="A10" s="120"/>
      <c r="B10" s="120" t="s">
        <v>1337</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row>
    <row r="11" spans="1:43" ht="18" customHeight="1" x14ac:dyDescent="0.2">
      <c r="A11" s="120"/>
      <c r="B11" s="120" t="s">
        <v>1516</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row>
    <row r="12" spans="1:43" ht="18" customHeight="1" x14ac:dyDescent="0.2">
      <c r="A12" s="144" t="s">
        <v>794</v>
      </c>
      <c r="B12" s="144" t="s">
        <v>795</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20"/>
      <c r="AC12" s="120"/>
      <c r="AD12" s="120"/>
      <c r="AE12" s="120"/>
      <c r="AF12" s="120"/>
      <c r="AG12" s="120"/>
      <c r="AH12" s="120"/>
      <c r="AI12" s="120"/>
      <c r="AJ12" s="120"/>
      <c r="AK12" s="120"/>
      <c r="AL12" s="120"/>
      <c r="AM12" s="120"/>
      <c r="AN12" s="120"/>
      <c r="AO12" s="120"/>
      <c r="AP12" s="120"/>
      <c r="AQ12" s="120"/>
    </row>
    <row r="13" spans="1:43" ht="18" customHeight="1" x14ac:dyDescent="0.2">
      <c r="A13" s="120"/>
      <c r="B13" s="1451" t="s">
        <v>796</v>
      </c>
      <c r="C13" s="1451"/>
      <c r="D13" s="1451"/>
      <c r="E13" s="1451"/>
      <c r="F13" s="1451"/>
      <c r="G13" s="1451"/>
      <c r="H13" s="1451"/>
      <c r="I13" s="1451"/>
      <c r="J13" s="1451"/>
      <c r="K13" s="1451"/>
      <c r="L13" s="1451"/>
      <c r="M13" s="1451"/>
      <c r="N13" s="1451"/>
      <c r="O13" s="1451"/>
      <c r="P13" s="1451"/>
      <c r="Q13" s="1451"/>
      <c r="R13" s="1452"/>
      <c r="S13" s="1452"/>
      <c r="T13" s="1452"/>
      <c r="U13" s="1452"/>
      <c r="V13" s="1452"/>
      <c r="W13" s="1452"/>
      <c r="X13" s="1452"/>
      <c r="Y13" s="1452"/>
      <c r="Z13" s="1452"/>
      <c r="AA13" s="1452"/>
      <c r="AB13" s="1452"/>
      <c r="AC13" s="1452"/>
      <c r="AD13" s="1452"/>
      <c r="AE13" s="1452"/>
      <c r="AF13" s="1452"/>
      <c r="AG13" s="1452"/>
      <c r="AH13" s="1452"/>
      <c r="AI13" s="1452"/>
      <c r="AJ13" s="1452"/>
      <c r="AK13" s="1452"/>
      <c r="AL13" s="1452"/>
      <c r="AM13" s="1452"/>
      <c r="AN13" s="1452"/>
      <c r="AO13" s="1452"/>
      <c r="AP13" s="1452"/>
      <c r="AQ13" s="1452"/>
    </row>
    <row r="14" spans="1:43" ht="18" customHeight="1" x14ac:dyDescent="0.2">
      <c r="A14" s="146"/>
      <c r="B14" s="146"/>
      <c r="C14" s="1453" t="s">
        <v>797</v>
      </c>
      <c r="D14" s="1454"/>
      <c r="E14" s="1454"/>
      <c r="F14" s="1454"/>
      <c r="G14" s="1455"/>
      <c r="H14" s="1453" t="s">
        <v>798</v>
      </c>
      <c r="I14" s="1454"/>
      <c r="J14" s="1454"/>
      <c r="K14" s="1454"/>
      <c r="L14" s="1455"/>
      <c r="M14" s="1459" t="s">
        <v>1338</v>
      </c>
      <c r="N14" s="1460"/>
      <c r="O14" s="1460"/>
      <c r="P14" s="1460"/>
      <c r="Q14" s="1460"/>
      <c r="R14" s="1460"/>
      <c r="S14" s="1460"/>
      <c r="T14" s="1460"/>
      <c r="U14" s="1460"/>
      <c r="V14" s="1460"/>
      <c r="W14" s="1460"/>
      <c r="X14" s="1460"/>
      <c r="Y14" s="1460"/>
      <c r="Z14" s="1460"/>
      <c r="AA14" s="1460"/>
      <c r="AB14" s="1460"/>
      <c r="AC14" s="1460"/>
      <c r="AD14" s="1460"/>
      <c r="AE14" s="1460"/>
      <c r="AF14" s="1460"/>
      <c r="AG14" s="1460"/>
      <c r="AH14" s="1460"/>
      <c r="AI14" s="1460"/>
      <c r="AJ14" s="1460"/>
      <c r="AK14" s="1460"/>
      <c r="AL14" s="1460"/>
      <c r="AM14" s="1460"/>
      <c r="AN14" s="1460"/>
      <c r="AO14" s="1460"/>
      <c r="AP14" s="1460"/>
      <c r="AQ14" s="1461"/>
    </row>
    <row r="15" spans="1:43" ht="18" customHeight="1" x14ac:dyDescent="0.2">
      <c r="A15" s="146"/>
      <c r="B15" s="146"/>
      <c r="C15" s="1456"/>
      <c r="D15" s="1457"/>
      <c r="E15" s="1457"/>
      <c r="F15" s="1457"/>
      <c r="G15" s="1458"/>
      <c r="H15" s="1456"/>
      <c r="I15" s="1457"/>
      <c r="J15" s="1457"/>
      <c r="K15" s="1457"/>
      <c r="L15" s="1458"/>
      <c r="M15" s="1462"/>
      <c r="N15" s="1463"/>
      <c r="O15" s="1463"/>
      <c r="P15" s="1463"/>
      <c r="Q15" s="1463"/>
      <c r="R15" s="1463"/>
      <c r="S15" s="1463"/>
      <c r="T15" s="1463"/>
      <c r="U15" s="1463"/>
      <c r="V15" s="1463"/>
      <c r="W15" s="1463"/>
      <c r="X15" s="1463"/>
      <c r="Y15" s="1463"/>
      <c r="Z15" s="1463"/>
      <c r="AA15" s="1463"/>
      <c r="AB15" s="1463"/>
      <c r="AC15" s="1463"/>
      <c r="AD15" s="1463"/>
      <c r="AE15" s="1463"/>
      <c r="AF15" s="1463"/>
      <c r="AG15" s="1463"/>
      <c r="AH15" s="1463"/>
      <c r="AI15" s="1463"/>
      <c r="AJ15" s="1463"/>
      <c r="AK15" s="1463"/>
      <c r="AL15" s="1463"/>
      <c r="AM15" s="1463"/>
      <c r="AN15" s="1463"/>
      <c r="AO15" s="1463"/>
      <c r="AP15" s="1463"/>
      <c r="AQ15" s="1464"/>
    </row>
    <row r="16" spans="1:43" ht="18" customHeight="1" x14ac:dyDescent="0.2">
      <c r="A16" s="146"/>
      <c r="B16" s="146"/>
      <c r="C16" s="1465" t="s">
        <v>1223</v>
      </c>
      <c r="D16" s="1466"/>
      <c r="E16" s="1466"/>
      <c r="F16" s="1466"/>
      <c r="G16" s="1467"/>
      <c r="H16" s="1465" t="s">
        <v>1266</v>
      </c>
      <c r="I16" s="1466"/>
      <c r="J16" s="1466"/>
      <c r="K16" s="1466"/>
      <c r="L16" s="1467"/>
      <c r="M16" s="156" t="s">
        <v>799</v>
      </c>
      <c r="N16" s="1468"/>
      <c r="O16" s="1468"/>
      <c r="P16" s="1468"/>
      <c r="Q16" s="1468"/>
      <c r="R16" s="1468"/>
      <c r="S16" s="1468"/>
      <c r="T16" s="1468"/>
      <c r="U16" s="1468"/>
      <c r="V16" s="1468"/>
      <c r="W16" s="1468"/>
      <c r="X16" s="1468"/>
      <c r="Y16" s="1468"/>
      <c r="Z16" s="1468"/>
      <c r="AA16" s="1468"/>
      <c r="AB16" s="158" t="s">
        <v>800</v>
      </c>
      <c r="AC16" s="1468"/>
      <c r="AD16" s="1468"/>
      <c r="AE16" s="1468"/>
      <c r="AF16" s="1468"/>
      <c r="AG16" s="1468"/>
      <c r="AH16" s="1468"/>
      <c r="AI16" s="1468"/>
      <c r="AJ16" s="1468"/>
      <c r="AK16" s="1468"/>
      <c r="AL16" s="1468"/>
      <c r="AM16" s="1468"/>
      <c r="AN16" s="1468"/>
      <c r="AO16" s="1468"/>
      <c r="AP16" s="1468"/>
      <c r="AQ16" s="1469"/>
    </row>
    <row r="17" spans="1:43" ht="18" customHeight="1" x14ac:dyDescent="0.2">
      <c r="A17" s="146"/>
      <c r="B17" s="146"/>
      <c r="C17" s="1470">
        <f>資金収支!N44</f>
        <v>0</v>
      </c>
      <c r="D17" s="1471"/>
      <c r="E17" s="1471"/>
      <c r="F17" s="1471"/>
      <c r="G17" s="1472"/>
      <c r="H17" s="1473">
        <f>資金収支!N45</f>
        <v>0</v>
      </c>
      <c r="I17" s="1474"/>
      <c r="J17" s="1474"/>
      <c r="K17" s="1474"/>
      <c r="L17" s="1475"/>
      <c r="M17" s="157" t="s">
        <v>801</v>
      </c>
      <c r="N17" s="1476"/>
      <c r="O17" s="1476"/>
      <c r="P17" s="1476"/>
      <c r="Q17" s="1476"/>
      <c r="R17" s="1476"/>
      <c r="S17" s="1476"/>
      <c r="T17" s="1476"/>
      <c r="U17" s="1476"/>
      <c r="V17" s="1476"/>
      <c r="W17" s="1476"/>
      <c r="X17" s="1476"/>
      <c r="Y17" s="1476"/>
      <c r="Z17" s="1476"/>
      <c r="AA17" s="1476"/>
      <c r="AB17" s="159" t="s">
        <v>802</v>
      </c>
      <c r="AC17" s="1476"/>
      <c r="AD17" s="1476"/>
      <c r="AE17" s="1476"/>
      <c r="AF17" s="1476"/>
      <c r="AG17" s="1476"/>
      <c r="AH17" s="1476"/>
      <c r="AI17" s="1476"/>
      <c r="AJ17" s="1476"/>
      <c r="AK17" s="1476"/>
      <c r="AL17" s="1476"/>
      <c r="AM17" s="1476"/>
      <c r="AN17" s="1476"/>
      <c r="AO17" s="1476"/>
      <c r="AP17" s="1476"/>
      <c r="AQ17" s="1477"/>
    </row>
    <row r="18" spans="1:43" ht="18" customHeight="1" x14ac:dyDescent="0.2">
      <c r="A18" s="146"/>
      <c r="B18" s="146"/>
      <c r="C18" s="1470"/>
      <c r="D18" s="1471"/>
      <c r="E18" s="1471"/>
      <c r="F18" s="1471"/>
      <c r="G18" s="1472"/>
      <c r="H18" s="1465" t="s">
        <v>1267</v>
      </c>
      <c r="I18" s="1466"/>
      <c r="J18" s="1466"/>
      <c r="K18" s="1466"/>
      <c r="L18" s="1467"/>
      <c r="M18" s="156" t="s">
        <v>799</v>
      </c>
      <c r="N18" s="1468"/>
      <c r="O18" s="1468"/>
      <c r="P18" s="1468"/>
      <c r="Q18" s="1468"/>
      <c r="R18" s="1468"/>
      <c r="S18" s="1468"/>
      <c r="T18" s="1468"/>
      <c r="U18" s="1468"/>
      <c r="V18" s="1468"/>
      <c r="W18" s="1468"/>
      <c r="X18" s="1468"/>
      <c r="Y18" s="1468"/>
      <c r="Z18" s="1468"/>
      <c r="AA18" s="1468"/>
      <c r="AB18" s="158" t="s">
        <v>800</v>
      </c>
      <c r="AC18" s="1468"/>
      <c r="AD18" s="1468"/>
      <c r="AE18" s="1468"/>
      <c r="AF18" s="1468"/>
      <c r="AG18" s="1468"/>
      <c r="AH18" s="1468"/>
      <c r="AI18" s="1468"/>
      <c r="AJ18" s="1468"/>
      <c r="AK18" s="1468"/>
      <c r="AL18" s="1468"/>
      <c r="AM18" s="1468"/>
      <c r="AN18" s="1468"/>
      <c r="AO18" s="1468"/>
      <c r="AP18" s="1468"/>
      <c r="AQ18" s="1469"/>
    </row>
    <row r="19" spans="1:43" ht="18" customHeight="1" x14ac:dyDescent="0.2">
      <c r="A19" s="146"/>
      <c r="B19" s="146"/>
      <c r="C19" s="1478"/>
      <c r="D19" s="1474"/>
      <c r="E19" s="1474"/>
      <c r="F19" s="1474"/>
      <c r="G19" s="1475"/>
      <c r="H19" s="1473">
        <f>資金収支!N46</f>
        <v>0</v>
      </c>
      <c r="I19" s="1474"/>
      <c r="J19" s="1474"/>
      <c r="K19" s="1474"/>
      <c r="L19" s="1475"/>
      <c r="M19" s="157" t="s">
        <v>801</v>
      </c>
      <c r="N19" s="1476"/>
      <c r="O19" s="1476"/>
      <c r="P19" s="1476"/>
      <c r="Q19" s="1476"/>
      <c r="R19" s="1476"/>
      <c r="S19" s="1476"/>
      <c r="T19" s="1476"/>
      <c r="U19" s="1476"/>
      <c r="V19" s="1476"/>
      <c r="W19" s="1476"/>
      <c r="X19" s="1476"/>
      <c r="Y19" s="1476"/>
      <c r="Z19" s="1476"/>
      <c r="AA19" s="1476"/>
      <c r="AB19" s="159" t="s">
        <v>802</v>
      </c>
      <c r="AC19" s="1476"/>
      <c r="AD19" s="1476"/>
      <c r="AE19" s="1476"/>
      <c r="AF19" s="1476"/>
      <c r="AG19" s="1476"/>
      <c r="AH19" s="1476"/>
      <c r="AI19" s="1476"/>
      <c r="AJ19" s="1476"/>
      <c r="AK19" s="1476"/>
      <c r="AL19" s="1476"/>
      <c r="AM19" s="1476"/>
      <c r="AN19" s="1476"/>
      <c r="AO19" s="1476"/>
      <c r="AP19" s="1476"/>
      <c r="AQ19" s="1477"/>
    </row>
    <row r="20" spans="1:43" ht="18" customHeight="1" x14ac:dyDescent="0.2">
      <c r="A20" s="146"/>
      <c r="B20" s="146"/>
      <c r="C20" s="818" t="s">
        <v>803</v>
      </c>
      <c r="D20" s="818"/>
      <c r="E20" s="818"/>
      <c r="F20" s="818"/>
      <c r="G20" s="818"/>
      <c r="H20" s="818"/>
      <c r="I20" s="818"/>
      <c r="J20" s="818"/>
      <c r="K20" s="818"/>
      <c r="L20" s="818"/>
      <c r="M20" s="818"/>
      <c r="N20" s="818"/>
      <c r="O20" s="818"/>
      <c r="P20" s="818"/>
      <c r="Q20" s="818"/>
      <c r="R20" s="818"/>
      <c r="S20" s="818"/>
      <c r="T20" s="818"/>
      <c r="U20" s="818"/>
      <c r="V20" s="818"/>
      <c r="W20" s="818"/>
      <c r="X20" s="818"/>
      <c r="Y20" s="818"/>
      <c r="Z20" s="818"/>
      <c r="AA20" s="818"/>
      <c r="AB20" s="818"/>
      <c r="AC20" s="818"/>
      <c r="AD20" s="818"/>
      <c r="AE20" s="818"/>
      <c r="AF20" s="818"/>
      <c r="AG20" s="818"/>
      <c r="AH20" s="818"/>
      <c r="AI20" s="818"/>
      <c r="AJ20" s="818"/>
      <c r="AK20" s="818"/>
      <c r="AL20" s="818"/>
      <c r="AM20" s="818"/>
      <c r="AN20" s="818"/>
      <c r="AO20" s="818"/>
      <c r="AP20" s="818"/>
      <c r="AQ20" s="818"/>
    </row>
    <row r="21" spans="1:43" ht="18" customHeight="1" x14ac:dyDescent="0.2">
      <c r="A21" s="149"/>
      <c r="B21" s="149"/>
      <c r="C21" s="145"/>
      <c r="D21" s="145"/>
      <c r="E21" s="145"/>
      <c r="F21" s="145"/>
      <c r="G21" s="145"/>
      <c r="H21" s="150"/>
      <c r="I21" s="150"/>
      <c r="J21" s="150"/>
      <c r="K21" s="150"/>
      <c r="L21" s="150"/>
      <c r="M21" s="150"/>
      <c r="N21" s="150"/>
      <c r="O21" s="150"/>
      <c r="P21" s="147"/>
      <c r="Q21" s="147"/>
      <c r="R21" s="147"/>
      <c r="S21" s="147"/>
      <c r="T21" s="147"/>
      <c r="U21" s="120"/>
      <c r="V21" s="151"/>
      <c r="W21" s="151"/>
      <c r="X21" s="151"/>
      <c r="Y21" s="151"/>
      <c r="Z21" s="151"/>
      <c r="AA21" s="151"/>
      <c r="AB21" s="151"/>
      <c r="AC21" s="151"/>
      <c r="AD21" s="151"/>
      <c r="AE21" s="151"/>
      <c r="AF21" s="151"/>
      <c r="AG21" s="151"/>
      <c r="AH21" s="151"/>
      <c r="AI21" s="152"/>
      <c r="AJ21" s="152"/>
      <c r="AK21" s="152"/>
      <c r="AL21" s="152"/>
      <c r="AM21" s="152"/>
      <c r="AN21" s="152"/>
      <c r="AO21" s="152"/>
      <c r="AP21" s="152"/>
      <c r="AQ21" s="152"/>
    </row>
    <row r="22" spans="1:43" ht="18" customHeight="1" x14ac:dyDescent="0.2">
      <c r="A22" s="146"/>
      <c r="B22" s="146"/>
      <c r="C22" s="1453" t="s">
        <v>797</v>
      </c>
      <c r="D22" s="1454"/>
      <c r="E22" s="1454"/>
      <c r="F22" s="1454"/>
      <c r="G22" s="1455"/>
      <c r="H22" s="1453" t="s">
        <v>798</v>
      </c>
      <c r="I22" s="1454"/>
      <c r="J22" s="1454"/>
      <c r="K22" s="1454"/>
      <c r="L22" s="1455"/>
      <c r="M22" s="1459" t="s">
        <v>804</v>
      </c>
      <c r="N22" s="1460"/>
      <c r="O22" s="1460"/>
      <c r="P22" s="1460"/>
      <c r="Q22" s="1460"/>
      <c r="R22" s="1460"/>
      <c r="S22" s="1460"/>
      <c r="T22" s="1460"/>
      <c r="U22" s="1460"/>
      <c r="V22" s="1460"/>
      <c r="W22" s="1460"/>
      <c r="X22" s="1460"/>
      <c r="Y22" s="1460"/>
      <c r="Z22" s="1460"/>
      <c r="AA22" s="1460"/>
      <c r="AB22" s="1460"/>
      <c r="AC22" s="1460"/>
      <c r="AD22" s="1460"/>
      <c r="AE22" s="1460"/>
      <c r="AF22" s="1460"/>
      <c r="AG22" s="1460"/>
      <c r="AH22" s="1460"/>
      <c r="AI22" s="1460"/>
      <c r="AJ22" s="1460"/>
      <c r="AK22" s="1460"/>
      <c r="AL22" s="1460"/>
      <c r="AM22" s="1460"/>
      <c r="AN22" s="1460"/>
      <c r="AO22" s="1460"/>
      <c r="AP22" s="1460"/>
      <c r="AQ22" s="1461"/>
    </row>
    <row r="23" spans="1:43" ht="18" customHeight="1" x14ac:dyDescent="0.2">
      <c r="A23" s="146"/>
      <c r="B23" s="146"/>
      <c r="C23" s="1456"/>
      <c r="D23" s="1457"/>
      <c r="E23" s="1457"/>
      <c r="F23" s="1457"/>
      <c r="G23" s="1458"/>
      <c r="H23" s="1456"/>
      <c r="I23" s="1457"/>
      <c r="J23" s="1457"/>
      <c r="K23" s="1457"/>
      <c r="L23" s="1458"/>
      <c r="M23" s="1462"/>
      <c r="N23" s="1463"/>
      <c r="O23" s="1463"/>
      <c r="P23" s="1463"/>
      <c r="Q23" s="1463"/>
      <c r="R23" s="1463"/>
      <c r="S23" s="1463"/>
      <c r="T23" s="1463"/>
      <c r="U23" s="1463"/>
      <c r="V23" s="1463"/>
      <c r="W23" s="1463"/>
      <c r="X23" s="1463"/>
      <c r="Y23" s="1463"/>
      <c r="Z23" s="1463"/>
      <c r="AA23" s="1463"/>
      <c r="AB23" s="1463"/>
      <c r="AC23" s="1463"/>
      <c r="AD23" s="1463"/>
      <c r="AE23" s="1463"/>
      <c r="AF23" s="1463"/>
      <c r="AG23" s="1463"/>
      <c r="AH23" s="1463"/>
      <c r="AI23" s="1463"/>
      <c r="AJ23" s="1463"/>
      <c r="AK23" s="1463"/>
      <c r="AL23" s="1463"/>
      <c r="AM23" s="1463"/>
      <c r="AN23" s="1463"/>
      <c r="AO23" s="1463"/>
      <c r="AP23" s="1463"/>
      <c r="AQ23" s="1464"/>
    </row>
    <row r="24" spans="1:43" ht="18" customHeight="1" x14ac:dyDescent="0.2">
      <c r="A24" s="146"/>
      <c r="B24" s="146"/>
      <c r="C24" s="1465" t="s">
        <v>805</v>
      </c>
      <c r="D24" s="1466"/>
      <c r="E24" s="1466"/>
      <c r="F24" s="1466"/>
      <c r="G24" s="1467"/>
      <c r="H24" s="1465" t="s">
        <v>806</v>
      </c>
      <c r="I24" s="1466"/>
      <c r="J24" s="1466"/>
      <c r="K24" s="1466"/>
      <c r="L24" s="1467"/>
      <c r="M24" s="156" t="s">
        <v>799</v>
      </c>
      <c r="N24" s="1468"/>
      <c r="O24" s="1468"/>
      <c r="P24" s="1468"/>
      <c r="Q24" s="1468"/>
      <c r="R24" s="1468"/>
      <c r="S24" s="1468"/>
      <c r="T24" s="1468"/>
      <c r="U24" s="1468"/>
      <c r="V24" s="1468"/>
      <c r="W24" s="1468"/>
      <c r="X24" s="1468"/>
      <c r="Y24" s="1468"/>
      <c r="Z24" s="1468"/>
      <c r="AA24" s="1468"/>
      <c r="AB24" s="158" t="s">
        <v>800</v>
      </c>
      <c r="AC24" s="1468"/>
      <c r="AD24" s="1468"/>
      <c r="AE24" s="1468"/>
      <c r="AF24" s="1468"/>
      <c r="AG24" s="1468"/>
      <c r="AH24" s="1468"/>
      <c r="AI24" s="1468"/>
      <c r="AJ24" s="1468"/>
      <c r="AK24" s="1468"/>
      <c r="AL24" s="1468"/>
      <c r="AM24" s="1468"/>
      <c r="AN24" s="1468"/>
      <c r="AO24" s="1468"/>
      <c r="AP24" s="1468"/>
      <c r="AQ24" s="1469"/>
    </row>
    <row r="25" spans="1:43" ht="18" customHeight="1" x14ac:dyDescent="0.2">
      <c r="A25" s="146"/>
      <c r="B25" s="146"/>
      <c r="C25" s="1473">
        <f>資金収支!N47</f>
        <v>0</v>
      </c>
      <c r="D25" s="1474"/>
      <c r="E25" s="1474"/>
      <c r="F25" s="1474"/>
      <c r="G25" s="1475"/>
      <c r="H25" s="1473">
        <f>資金収支!N50</f>
        <v>0</v>
      </c>
      <c r="I25" s="1474"/>
      <c r="J25" s="1474"/>
      <c r="K25" s="1474"/>
      <c r="L25" s="1475"/>
      <c r="M25" s="157" t="s">
        <v>801</v>
      </c>
      <c r="N25" s="1476"/>
      <c r="O25" s="1476"/>
      <c r="P25" s="1476"/>
      <c r="Q25" s="1476"/>
      <c r="R25" s="1476"/>
      <c r="S25" s="1476"/>
      <c r="T25" s="1476"/>
      <c r="U25" s="1476"/>
      <c r="V25" s="1476"/>
      <c r="W25" s="1476"/>
      <c r="X25" s="1476"/>
      <c r="Y25" s="1476"/>
      <c r="Z25" s="1476"/>
      <c r="AA25" s="1476"/>
      <c r="AB25" s="159" t="s">
        <v>802</v>
      </c>
      <c r="AC25" s="1476"/>
      <c r="AD25" s="1476"/>
      <c r="AE25" s="1476"/>
      <c r="AF25" s="1476"/>
      <c r="AG25" s="1476"/>
      <c r="AH25" s="1476"/>
      <c r="AI25" s="1476"/>
      <c r="AJ25" s="1476"/>
      <c r="AK25" s="1476"/>
      <c r="AL25" s="1476"/>
      <c r="AM25" s="1476"/>
      <c r="AN25" s="1476"/>
      <c r="AO25" s="1476"/>
      <c r="AP25" s="1476"/>
      <c r="AQ25" s="1477"/>
    </row>
    <row r="26" spans="1:43" ht="18" customHeight="1" x14ac:dyDescent="0.2">
      <c r="A26" s="146"/>
      <c r="B26" s="146"/>
      <c r="C26" s="818" t="s">
        <v>803</v>
      </c>
      <c r="D26" s="818"/>
      <c r="E26" s="818"/>
      <c r="F26" s="818"/>
      <c r="G26" s="818"/>
      <c r="H26" s="818"/>
      <c r="I26" s="818"/>
      <c r="J26" s="818"/>
      <c r="K26" s="818"/>
      <c r="L26" s="818"/>
      <c r="M26" s="818"/>
      <c r="N26" s="818"/>
      <c r="O26" s="818"/>
      <c r="P26" s="818"/>
      <c r="Q26" s="818"/>
      <c r="R26" s="818"/>
      <c r="S26" s="818"/>
      <c r="T26" s="818"/>
      <c r="U26" s="818"/>
      <c r="V26" s="818"/>
      <c r="W26" s="818"/>
      <c r="X26" s="818"/>
      <c r="Y26" s="818"/>
      <c r="Z26" s="818"/>
      <c r="AA26" s="818"/>
      <c r="AB26" s="818"/>
      <c r="AC26" s="818"/>
      <c r="AD26" s="818"/>
      <c r="AE26" s="818"/>
      <c r="AF26" s="818"/>
      <c r="AG26" s="818"/>
      <c r="AH26" s="818"/>
      <c r="AI26" s="818"/>
      <c r="AJ26" s="818"/>
      <c r="AK26" s="818"/>
      <c r="AL26" s="818"/>
      <c r="AM26" s="818"/>
      <c r="AN26" s="818"/>
      <c r="AO26" s="818"/>
      <c r="AP26" s="818"/>
      <c r="AQ26" s="818"/>
    </row>
    <row r="27" spans="1:43" ht="18" customHeight="1" x14ac:dyDescent="0.2">
      <c r="A27" s="149"/>
      <c r="B27" s="149"/>
      <c r="C27" s="145"/>
      <c r="D27" s="145"/>
      <c r="E27" s="145"/>
      <c r="F27" s="145"/>
      <c r="G27" s="145"/>
      <c r="H27" s="150"/>
      <c r="I27" s="150"/>
      <c r="J27" s="150"/>
      <c r="K27" s="150"/>
      <c r="L27" s="150"/>
      <c r="M27" s="150"/>
      <c r="N27" s="150"/>
      <c r="O27" s="150"/>
      <c r="P27" s="147"/>
      <c r="Q27" s="147"/>
      <c r="R27" s="147"/>
      <c r="S27" s="147"/>
      <c r="T27" s="147"/>
      <c r="U27" s="120"/>
      <c r="V27" s="151"/>
      <c r="W27" s="151"/>
      <c r="X27" s="151"/>
      <c r="Y27" s="151"/>
      <c r="Z27" s="151"/>
      <c r="AA27" s="151"/>
      <c r="AB27" s="151"/>
      <c r="AC27" s="151"/>
      <c r="AD27" s="151"/>
      <c r="AE27" s="151"/>
      <c r="AF27" s="151"/>
      <c r="AG27" s="151"/>
      <c r="AH27" s="151"/>
      <c r="AI27" s="152"/>
      <c r="AJ27" s="152"/>
      <c r="AK27" s="152"/>
      <c r="AL27" s="152"/>
      <c r="AM27" s="152"/>
      <c r="AN27" s="152"/>
      <c r="AO27" s="152"/>
      <c r="AP27" s="152"/>
      <c r="AQ27" s="152"/>
    </row>
    <row r="28" spans="1:43" ht="18" customHeight="1" x14ac:dyDescent="0.2">
      <c r="A28" s="146"/>
      <c r="B28" s="146"/>
      <c r="C28" s="1453" t="s">
        <v>797</v>
      </c>
      <c r="D28" s="1454"/>
      <c r="E28" s="1454"/>
      <c r="F28" s="1454"/>
      <c r="G28" s="1455"/>
      <c r="H28" s="1453" t="s">
        <v>798</v>
      </c>
      <c r="I28" s="1454"/>
      <c r="J28" s="1454"/>
      <c r="K28" s="1454"/>
      <c r="L28" s="1455"/>
      <c r="M28" s="1459" t="s">
        <v>807</v>
      </c>
      <c r="N28" s="1460"/>
      <c r="O28" s="1460"/>
      <c r="P28" s="1460"/>
      <c r="Q28" s="1460"/>
      <c r="R28" s="1460"/>
      <c r="S28" s="1460"/>
      <c r="T28" s="1460"/>
      <c r="U28" s="1460"/>
      <c r="V28" s="1460"/>
      <c r="W28" s="1460"/>
      <c r="X28" s="1460"/>
      <c r="Y28" s="1460"/>
      <c r="Z28" s="1460"/>
      <c r="AA28" s="1460"/>
      <c r="AB28" s="1460"/>
      <c r="AC28" s="1460"/>
      <c r="AD28" s="1460"/>
      <c r="AE28" s="1460"/>
      <c r="AF28" s="1460"/>
      <c r="AG28" s="1460"/>
      <c r="AH28" s="1460"/>
      <c r="AI28" s="1460"/>
      <c r="AJ28" s="1460"/>
      <c r="AK28" s="1460"/>
      <c r="AL28" s="1460"/>
      <c r="AM28" s="1460"/>
      <c r="AN28" s="1460"/>
      <c r="AO28" s="1460"/>
      <c r="AP28" s="1460"/>
      <c r="AQ28" s="1461"/>
    </row>
    <row r="29" spans="1:43" ht="18" customHeight="1" x14ac:dyDescent="0.2">
      <c r="A29" s="146"/>
      <c r="B29" s="146"/>
      <c r="C29" s="1456"/>
      <c r="D29" s="1457"/>
      <c r="E29" s="1457"/>
      <c r="F29" s="1457"/>
      <c r="G29" s="1458"/>
      <c r="H29" s="1456"/>
      <c r="I29" s="1457"/>
      <c r="J29" s="1457"/>
      <c r="K29" s="1457"/>
      <c r="L29" s="1458"/>
      <c r="M29" s="1462"/>
      <c r="N29" s="1463"/>
      <c r="O29" s="1463"/>
      <c r="P29" s="1463"/>
      <c r="Q29" s="1463"/>
      <c r="R29" s="1463"/>
      <c r="S29" s="1463"/>
      <c r="T29" s="1463"/>
      <c r="U29" s="1463"/>
      <c r="V29" s="1463"/>
      <c r="W29" s="1463"/>
      <c r="X29" s="1463"/>
      <c r="Y29" s="1463"/>
      <c r="Z29" s="1463"/>
      <c r="AA29" s="1463"/>
      <c r="AB29" s="1463"/>
      <c r="AC29" s="1463"/>
      <c r="AD29" s="1463"/>
      <c r="AE29" s="1463"/>
      <c r="AF29" s="1463"/>
      <c r="AG29" s="1463"/>
      <c r="AH29" s="1463"/>
      <c r="AI29" s="1463"/>
      <c r="AJ29" s="1463"/>
      <c r="AK29" s="1463"/>
      <c r="AL29" s="1463"/>
      <c r="AM29" s="1463"/>
      <c r="AN29" s="1463"/>
      <c r="AO29" s="1463"/>
      <c r="AP29" s="1463"/>
      <c r="AQ29" s="1464"/>
    </row>
    <row r="30" spans="1:43" ht="18" customHeight="1" x14ac:dyDescent="0.2">
      <c r="A30" s="146"/>
      <c r="B30" s="146"/>
      <c r="C30" s="1465" t="s">
        <v>808</v>
      </c>
      <c r="D30" s="1466"/>
      <c r="E30" s="1466"/>
      <c r="F30" s="1466"/>
      <c r="G30" s="1467"/>
      <c r="H30" s="1465" t="s">
        <v>651</v>
      </c>
      <c r="I30" s="1466"/>
      <c r="J30" s="1466"/>
      <c r="K30" s="1466"/>
      <c r="L30" s="1467"/>
      <c r="M30" s="156" t="s">
        <v>799</v>
      </c>
      <c r="N30" s="1468"/>
      <c r="O30" s="1468"/>
      <c r="P30" s="1468"/>
      <c r="Q30" s="1468"/>
      <c r="R30" s="1468"/>
      <c r="S30" s="1468"/>
      <c r="T30" s="1468"/>
      <c r="U30" s="1468"/>
      <c r="V30" s="1468"/>
      <c r="W30" s="1468"/>
      <c r="X30" s="1468"/>
      <c r="Y30" s="1468"/>
      <c r="Z30" s="1468"/>
      <c r="AA30" s="1468"/>
      <c r="AB30" s="158" t="s">
        <v>800</v>
      </c>
      <c r="AC30" s="1468"/>
      <c r="AD30" s="1468"/>
      <c r="AE30" s="1468"/>
      <c r="AF30" s="1468"/>
      <c r="AG30" s="1468"/>
      <c r="AH30" s="1468"/>
      <c r="AI30" s="1468"/>
      <c r="AJ30" s="1468"/>
      <c r="AK30" s="1468"/>
      <c r="AL30" s="1468"/>
      <c r="AM30" s="1468"/>
      <c r="AN30" s="1468"/>
      <c r="AO30" s="1468"/>
      <c r="AP30" s="1468"/>
      <c r="AQ30" s="1469"/>
    </row>
    <row r="31" spans="1:43" ht="18" customHeight="1" x14ac:dyDescent="0.2">
      <c r="A31" s="146"/>
      <c r="B31" s="146"/>
      <c r="C31" s="1470">
        <f>資金収支!N51</f>
        <v>0</v>
      </c>
      <c r="D31" s="1471"/>
      <c r="E31" s="1471"/>
      <c r="F31" s="1471"/>
      <c r="G31" s="1472"/>
      <c r="H31" s="1473">
        <f>資金収支!N52</f>
        <v>0</v>
      </c>
      <c r="I31" s="1474"/>
      <c r="J31" s="1474"/>
      <c r="K31" s="1474"/>
      <c r="L31" s="1475"/>
      <c r="M31" s="157" t="s">
        <v>801</v>
      </c>
      <c r="N31" s="1476"/>
      <c r="O31" s="1476"/>
      <c r="P31" s="1476"/>
      <c r="Q31" s="1476"/>
      <c r="R31" s="1476"/>
      <c r="S31" s="1476"/>
      <c r="T31" s="1476"/>
      <c r="U31" s="1476"/>
      <c r="V31" s="1476"/>
      <c r="W31" s="1476"/>
      <c r="X31" s="1476"/>
      <c r="Y31" s="1476"/>
      <c r="Z31" s="1476"/>
      <c r="AA31" s="1476"/>
      <c r="AB31" s="159" t="s">
        <v>802</v>
      </c>
      <c r="AC31" s="1476"/>
      <c r="AD31" s="1476"/>
      <c r="AE31" s="1476"/>
      <c r="AF31" s="1476"/>
      <c r="AG31" s="1476"/>
      <c r="AH31" s="1476"/>
      <c r="AI31" s="1476"/>
      <c r="AJ31" s="1476"/>
      <c r="AK31" s="1476"/>
      <c r="AL31" s="1476"/>
      <c r="AM31" s="1476"/>
      <c r="AN31" s="1476"/>
      <c r="AO31" s="1476"/>
      <c r="AP31" s="1476"/>
      <c r="AQ31" s="1477"/>
    </row>
    <row r="32" spans="1:43" ht="18" customHeight="1" x14ac:dyDescent="0.2">
      <c r="A32" s="146"/>
      <c r="B32" s="146"/>
      <c r="C32" s="1470"/>
      <c r="D32" s="1471"/>
      <c r="E32" s="1471"/>
      <c r="F32" s="1471"/>
      <c r="G32" s="1472"/>
      <c r="H32" s="1465" t="s">
        <v>652</v>
      </c>
      <c r="I32" s="1466"/>
      <c r="J32" s="1466"/>
      <c r="K32" s="1466"/>
      <c r="L32" s="1467"/>
      <c r="M32" s="156" t="s">
        <v>799</v>
      </c>
      <c r="N32" s="1468"/>
      <c r="O32" s="1468"/>
      <c r="P32" s="1468"/>
      <c r="Q32" s="1468"/>
      <c r="R32" s="1468"/>
      <c r="S32" s="1468"/>
      <c r="T32" s="1468"/>
      <c r="U32" s="1468"/>
      <c r="V32" s="1468"/>
      <c r="W32" s="1468"/>
      <c r="X32" s="1468"/>
      <c r="Y32" s="1468"/>
      <c r="Z32" s="1468"/>
      <c r="AA32" s="1468"/>
      <c r="AB32" s="158" t="s">
        <v>800</v>
      </c>
      <c r="AC32" s="1468"/>
      <c r="AD32" s="1468"/>
      <c r="AE32" s="1468"/>
      <c r="AF32" s="1468"/>
      <c r="AG32" s="1468"/>
      <c r="AH32" s="1468"/>
      <c r="AI32" s="1468"/>
      <c r="AJ32" s="1468"/>
      <c r="AK32" s="1468"/>
      <c r="AL32" s="1468"/>
      <c r="AM32" s="1468"/>
      <c r="AN32" s="1468"/>
      <c r="AO32" s="1468"/>
      <c r="AP32" s="1468"/>
      <c r="AQ32" s="1469"/>
    </row>
    <row r="33" spans="1:43" ht="18" customHeight="1" x14ac:dyDescent="0.2">
      <c r="A33" s="146"/>
      <c r="B33" s="146"/>
      <c r="C33" s="1478"/>
      <c r="D33" s="1474"/>
      <c r="E33" s="1474"/>
      <c r="F33" s="1474"/>
      <c r="G33" s="1475"/>
      <c r="H33" s="1473">
        <f>資金収支!N53</f>
        <v>0</v>
      </c>
      <c r="I33" s="1474"/>
      <c r="J33" s="1474"/>
      <c r="K33" s="1474"/>
      <c r="L33" s="1475"/>
      <c r="M33" s="157" t="s">
        <v>801</v>
      </c>
      <c r="N33" s="1476"/>
      <c r="O33" s="1476"/>
      <c r="P33" s="1476"/>
      <c r="Q33" s="1476"/>
      <c r="R33" s="1476"/>
      <c r="S33" s="1476"/>
      <c r="T33" s="1476"/>
      <c r="U33" s="1476"/>
      <c r="V33" s="1476"/>
      <c r="W33" s="1476"/>
      <c r="X33" s="1476"/>
      <c r="Y33" s="1476"/>
      <c r="Z33" s="1476"/>
      <c r="AA33" s="1476"/>
      <c r="AB33" s="159" t="s">
        <v>802</v>
      </c>
      <c r="AC33" s="1476"/>
      <c r="AD33" s="1476"/>
      <c r="AE33" s="1476"/>
      <c r="AF33" s="1476"/>
      <c r="AG33" s="1476"/>
      <c r="AH33" s="1476"/>
      <c r="AI33" s="1476"/>
      <c r="AJ33" s="1476"/>
      <c r="AK33" s="1476"/>
      <c r="AL33" s="1476"/>
      <c r="AM33" s="1476"/>
      <c r="AN33" s="1476"/>
      <c r="AO33" s="1476"/>
      <c r="AP33" s="1476"/>
      <c r="AQ33" s="1477"/>
    </row>
    <row r="34" spans="1:43" ht="18" customHeight="1" x14ac:dyDescent="0.2">
      <c r="A34" s="149"/>
      <c r="B34" s="149"/>
      <c r="C34" s="145"/>
      <c r="D34" s="145"/>
      <c r="E34" s="145"/>
      <c r="F34" s="145"/>
      <c r="G34" s="145"/>
      <c r="H34" s="150"/>
      <c r="I34" s="150"/>
      <c r="J34" s="150"/>
      <c r="K34" s="150"/>
      <c r="L34" s="150"/>
      <c r="M34" s="150"/>
      <c r="N34" s="150"/>
      <c r="O34" s="150"/>
      <c r="P34" s="147"/>
      <c r="Q34" s="147"/>
      <c r="R34" s="147"/>
      <c r="S34" s="147"/>
      <c r="T34" s="147"/>
      <c r="U34" s="120"/>
      <c r="V34" s="151"/>
      <c r="W34" s="151"/>
      <c r="X34" s="151"/>
      <c r="Y34" s="151"/>
      <c r="Z34" s="151"/>
      <c r="AA34" s="151"/>
      <c r="AB34" s="151"/>
      <c r="AC34" s="151"/>
      <c r="AD34" s="151"/>
      <c r="AE34" s="151"/>
      <c r="AF34" s="151"/>
      <c r="AG34" s="151"/>
      <c r="AH34" s="151"/>
      <c r="AI34" s="152"/>
      <c r="AJ34" s="152"/>
      <c r="AK34" s="152"/>
      <c r="AL34" s="152"/>
      <c r="AM34" s="152"/>
      <c r="AN34" s="152"/>
      <c r="AO34" s="152"/>
      <c r="AP34" s="152"/>
      <c r="AQ34" s="152"/>
    </row>
    <row r="35" spans="1:43" ht="18" customHeight="1" x14ac:dyDescent="0.2">
      <c r="A35" s="120"/>
      <c r="B35" s="1451" t="s">
        <v>809</v>
      </c>
      <c r="C35" s="1451"/>
      <c r="D35" s="1451"/>
      <c r="E35" s="1451"/>
      <c r="F35" s="1451"/>
      <c r="G35" s="1451"/>
      <c r="H35" s="1451"/>
      <c r="I35" s="1451"/>
      <c r="J35" s="1451"/>
      <c r="K35" s="1451"/>
      <c r="L35" s="1451"/>
      <c r="M35" s="1451"/>
      <c r="N35" s="1451"/>
      <c r="O35" s="1451"/>
      <c r="P35" s="1451"/>
      <c r="Q35" s="1451"/>
      <c r="R35" s="1452"/>
      <c r="S35" s="1452"/>
      <c r="T35" s="1452"/>
      <c r="U35" s="1452"/>
      <c r="V35" s="1452"/>
      <c r="W35" s="1452"/>
      <c r="X35" s="1452"/>
      <c r="Y35" s="1452"/>
      <c r="Z35" s="1452"/>
      <c r="AA35" s="1452"/>
      <c r="AB35" s="1452"/>
      <c r="AC35" s="1452"/>
      <c r="AD35" s="1452"/>
      <c r="AE35" s="1452"/>
      <c r="AF35" s="1452"/>
      <c r="AG35" s="1452"/>
      <c r="AH35" s="1452"/>
      <c r="AI35" s="1452"/>
      <c r="AJ35" s="1452"/>
      <c r="AK35" s="1452"/>
      <c r="AL35" s="1452"/>
      <c r="AM35" s="1452"/>
      <c r="AN35" s="1452"/>
      <c r="AO35" s="1452"/>
      <c r="AP35" s="1452"/>
      <c r="AQ35" s="1452"/>
    </row>
    <row r="36" spans="1:43" ht="18" customHeight="1" x14ac:dyDescent="0.2">
      <c r="A36" s="146"/>
      <c r="B36" s="146"/>
      <c r="C36" s="1453" t="s">
        <v>797</v>
      </c>
      <c r="D36" s="1454"/>
      <c r="E36" s="1454"/>
      <c r="F36" s="1454"/>
      <c r="G36" s="1455"/>
      <c r="H36" s="1453" t="s">
        <v>798</v>
      </c>
      <c r="I36" s="1454"/>
      <c r="J36" s="1454"/>
      <c r="K36" s="1454"/>
      <c r="L36" s="1455"/>
      <c r="M36" s="1459" t="s">
        <v>810</v>
      </c>
      <c r="N36" s="1460"/>
      <c r="O36" s="1460"/>
      <c r="P36" s="1460"/>
      <c r="Q36" s="1460"/>
      <c r="R36" s="1460"/>
      <c r="S36" s="1460"/>
      <c r="T36" s="1460"/>
      <c r="U36" s="1460"/>
      <c r="V36" s="1460"/>
      <c r="W36" s="1460"/>
      <c r="X36" s="1460"/>
      <c r="Y36" s="1460"/>
      <c r="Z36" s="1460"/>
      <c r="AA36" s="1460"/>
      <c r="AB36" s="1460"/>
      <c r="AC36" s="1460"/>
      <c r="AD36" s="1460"/>
      <c r="AE36" s="1460"/>
      <c r="AF36" s="1460"/>
      <c r="AG36" s="1460"/>
      <c r="AH36" s="1460"/>
      <c r="AI36" s="1460"/>
      <c r="AJ36" s="1460"/>
      <c r="AK36" s="1460"/>
      <c r="AL36" s="1460"/>
      <c r="AM36" s="1460"/>
      <c r="AN36" s="1460"/>
      <c r="AO36" s="1460"/>
      <c r="AP36" s="1460"/>
      <c r="AQ36" s="1461"/>
    </row>
    <row r="37" spans="1:43" ht="18" customHeight="1" x14ac:dyDescent="0.2">
      <c r="A37" s="146"/>
      <c r="B37" s="146"/>
      <c r="C37" s="1456"/>
      <c r="D37" s="1457"/>
      <c r="E37" s="1457"/>
      <c r="F37" s="1457"/>
      <c r="G37" s="1458"/>
      <c r="H37" s="1456"/>
      <c r="I37" s="1457"/>
      <c r="J37" s="1457"/>
      <c r="K37" s="1457"/>
      <c r="L37" s="1458"/>
      <c r="M37" s="1462"/>
      <c r="N37" s="1463"/>
      <c r="O37" s="1463"/>
      <c r="P37" s="1463"/>
      <c r="Q37" s="1463"/>
      <c r="R37" s="1463"/>
      <c r="S37" s="1463"/>
      <c r="T37" s="1463"/>
      <c r="U37" s="1463"/>
      <c r="V37" s="1463"/>
      <c r="W37" s="1463"/>
      <c r="X37" s="1463"/>
      <c r="Y37" s="1463"/>
      <c r="Z37" s="1463"/>
      <c r="AA37" s="1463"/>
      <c r="AB37" s="1463"/>
      <c r="AC37" s="1463"/>
      <c r="AD37" s="1463"/>
      <c r="AE37" s="1463"/>
      <c r="AF37" s="1463"/>
      <c r="AG37" s="1463"/>
      <c r="AH37" s="1463"/>
      <c r="AI37" s="1463"/>
      <c r="AJ37" s="1463"/>
      <c r="AK37" s="1463"/>
      <c r="AL37" s="1463"/>
      <c r="AM37" s="1463"/>
      <c r="AN37" s="1463"/>
      <c r="AO37" s="1463"/>
      <c r="AP37" s="1463"/>
      <c r="AQ37" s="1464"/>
    </row>
    <row r="38" spans="1:43" ht="18" customHeight="1" x14ac:dyDescent="0.2">
      <c r="A38" s="146"/>
      <c r="B38" s="146"/>
      <c r="C38" s="1465" t="s">
        <v>811</v>
      </c>
      <c r="D38" s="1466"/>
      <c r="E38" s="1466"/>
      <c r="F38" s="1466"/>
      <c r="G38" s="1467"/>
      <c r="H38" s="1465" t="s">
        <v>1284</v>
      </c>
      <c r="I38" s="1466"/>
      <c r="J38" s="1466"/>
      <c r="K38" s="1466"/>
      <c r="L38" s="1467"/>
      <c r="M38" s="156" t="s">
        <v>799</v>
      </c>
      <c r="N38" s="1468"/>
      <c r="O38" s="1468"/>
      <c r="P38" s="1468"/>
      <c r="Q38" s="1468"/>
      <c r="R38" s="1468"/>
      <c r="S38" s="1468"/>
      <c r="T38" s="1468"/>
      <c r="U38" s="1468"/>
      <c r="V38" s="1468"/>
      <c r="W38" s="1468"/>
      <c r="X38" s="1468"/>
      <c r="Y38" s="1468"/>
      <c r="Z38" s="1468"/>
      <c r="AA38" s="1468"/>
      <c r="AB38" s="158" t="s">
        <v>800</v>
      </c>
      <c r="AC38" s="1468"/>
      <c r="AD38" s="1468"/>
      <c r="AE38" s="1468"/>
      <c r="AF38" s="1468"/>
      <c r="AG38" s="1468"/>
      <c r="AH38" s="1468"/>
      <c r="AI38" s="1468"/>
      <c r="AJ38" s="1468"/>
      <c r="AK38" s="1468"/>
      <c r="AL38" s="1468"/>
      <c r="AM38" s="1468"/>
      <c r="AN38" s="1468"/>
      <c r="AO38" s="1468"/>
      <c r="AP38" s="1468"/>
      <c r="AQ38" s="1469"/>
    </row>
    <row r="39" spans="1:43" ht="18" customHeight="1" x14ac:dyDescent="0.2">
      <c r="A39" s="146"/>
      <c r="B39" s="146"/>
      <c r="C39" s="1473">
        <f>資金収支!AJ17</f>
        <v>0</v>
      </c>
      <c r="D39" s="1474"/>
      <c r="E39" s="1474"/>
      <c r="F39" s="1474"/>
      <c r="G39" s="1475"/>
      <c r="H39" s="1473">
        <f>資金収支!AJ17</f>
        <v>0</v>
      </c>
      <c r="I39" s="1474"/>
      <c r="J39" s="1474"/>
      <c r="K39" s="1474"/>
      <c r="L39" s="1475"/>
      <c r="M39" s="157" t="s">
        <v>801</v>
      </c>
      <c r="N39" s="1476"/>
      <c r="O39" s="1476"/>
      <c r="P39" s="1476"/>
      <c r="Q39" s="1476"/>
      <c r="R39" s="1476"/>
      <c r="S39" s="1476"/>
      <c r="T39" s="1476"/>
      <c r="U39" s="1476"/>
      <c r="V39" s="1476"/>
      <c r="W39" s="1476"/>
      <c r="X39" s="1476"/>
      <c r="Y39" s="1476"/>
      <c r="Z39" s="1476"/>
      <c r="AA39" s="1476"/>
      <c r="AB39" s="159" t="s">
        <v>802</v>
      </c>
      <c r="AC39" s="1476"/>
      <c r="AD39" s="1476"/>
      <c r="AE39" s="1476"/>
      <c r="AF39" s="1476"/>
      <c r="AG39" s="1476"/>
      <c r="AH39" s="1476"/>
      <c r="AI39" s="1476"/>
      <c r="AJ39" s="1476"/>
      <c r="AK39" s="1476"/>
      <c r="AL39" s="1476"/>
      <c r="AM39" s="1476"/>
      <c r="AN39" s="1476"/>
      <c r="AO39" s="1476"/>
      <c r="AP39" s="1476"/>
      <c r="AQ39" s="1477"/>
    </row>
    <row r="40" spans="1:43" ht="18" customHeight="1" x14ac:dyDescent="0.2">
      <c r="A40" s="146"/>
      <c r="B40" s="146"/>
      <c r="C40" s="796"/>
      <c r="D40" s="793"/>
      <c r="E40" s="793"/>
      <c r="F40" s="793"/>
      <c r="G40" s="793"/>
      <c r="H40" s="796"/>
      <c r="I40" s="793"/>
      <c r="J40" s="793"/>
      <c r="K40" s="793"/>
      <c r="L40" s="793"/>
      <c r="M40" s="819"/>
      <c r="N40" s="819"/>
      <c r="O40" s="819"/>
      <c r="P40" s="819"/>
      <c r="Q40" s="819"/>
      <c r="R40" s="819"/>
      <c r="S40" s="819"/>
      <c r="T40" s="819"/>
      <c r="U40" s="819"/>
      <c r="V40" s="819"/>
      <c r="W40" s="819"/>
      <c r="X40" s="819"/>
      <c r="Y40" s="819"/>
      <c r="Z40" s="819"/>
      <c r="AA40" s="819"/>
      <c r="AB40" s="819"/>
      <c r="AC40" s="819"/>
      <c r="AD40" s="819"/>
      <c r="AE40" s="819"/>
      <c r="AF40" s="819"/>
      <c r="AG40" s="819"/>
      <c r="AH40" s="819"/>
      <c r="AI40" s="819"/>
      <c r="AJ40" s="819"/>
      <c r="AK40" s="819"/>
      <c r="AL40" s="819"/>
      <c r="AM40" s="819"/>
      <c r="AN40" s="819"/>
      <c r="AO40" s="819"/>
      <c r="AP40" s="819"/>
      <c r="AQ40" s="819"/>
    </row>
    <row r="41" spans="1:43" ht="18" customHeight="1" x14ac:dyDescent="0.2">
      <c r="A41" s="146"/>
      <c r="B41" s="146"/>
      <c r="C41" s="1453" t="s">
        <v>797</v>
      </c>
      <c r="D41" s="1454"/>
      <c r="E41" s="1454"/>
      <c r="F41" s="1454"/>
      <c r="G41" s="1455"/>
      <c r="H41" s="1453" t="s">
        <v>798</v>
      </c>
      <c r="I41" s="1454"/>
      <c r="J41" s="1454"/>
      <c r="K41" s="1454"/>
      <c r="L41" s="1455"/>
      <c r="M41" s="1459" t="s">
        <v>810</v>
      </c>
      <c r="N41" s="1460"/>
      <c r="O41" s="1460"/>
      <c r="P41" s="1460"/>
      <c r="Q41" s="1460"/>
      <c r="R41" s="1460"/>
      <c r="S41" s="1460"/>
      <c r="T41" s="1460"/>
      <c r="U41" s="1460"/>
      <c r="V41" s="1460"/>
      <c r="W41" s="1460"/>
      <c r="X41" s="1460"/>
      <c r="Y41" s="1460"/>
      <c r="Z41" s="1460"/>
      <c r="AA41" s="1460"/>
      <c r="AB41" s="1460"/>
      <c r="AC41" s="1460"/>
      <c r="AD41" s="1460"/>
      <c r="AE41" s="1460"/>
      <c r="AF41" s="1460"/>
      <c r="AG41" s="1460"/>
      <c r="AH41" s="1460"/>
      <c r="AI41" s="1460"/>
      <c r="AJ41" s="1460"/>
      <c r="AK41" s="1460"/>
      <c r="AL41" s="1460"/>
      <c r="AM41" s="1460"/>
      <c r="AN41" s="1460"/>
      <c r="AO41" s="1460"/>
      <c r="AP41" s="1460"/>
      <c r="AQ41" s="1461"/>
    </row>
    <row r="42" spans="1:43" ht="18" customHeight="1" x14ac:dyDescent="0.2">
      <c r="A42" s="146"/>
      <c r="B42" s="146"/>
      <c r="C42" s="1456"/>
      <c r="D42" s="1457"/>
      <c r="E42" s="1457"/>
      <c r="F42" s="1457"/>
      <c r="G42" s="1458"/>
      <c r="H42" s="1456"/>
      <c r="I42" s="1457"/>
      <c r="J42" s="1457"/>
      <c r="K42" s="1457"/>
      <c r="L42" s="1458"/>
      <c r="M42" s="1462"/>
      <c r="N42" s="1463"/>
      <c r="O42" s="1463"/>
      <c r="P42" s="1463"/>
      <c r="Q42" s="1463"/>
      <c r="R42" s="1463"/>
      <c r="S42" s="1463"/>
      <c r="T42" s="1463"/>
      <c r="U42" s="1463"/>
      <c r="V42" s="1463"/>
      <c r="W42" s="1463"/>
      <c r="X42" s="1463"/>
      <c r="Y42" s="1463"/>
      <c r="Z42" s="1463"/>
      <c r="AA42" s="1463"/>
      <c r="AB42" s="1463"/>
      <c r="AC42" s="1463"/>
      <c r="AD42" s="1463"/>
      <c r="AE42" s="1463"/>
      <c r="AF42" s="1463"/>
      <c r="AG42" s="1463"/>
      <c r="AH42" s="1463"/>
      <c r="AI42" s="1463"/>
      <c r="AJ42" s="1463"/>
      <c r="AK42" s="1463"/>
      <c r="AL42" s="1463"/>
      <c r="AM42" s="1463"/>
      <c r="AN42" s="1463"/>
      <c r="AO42" s="1463"/>
      <c r="AP42" s="1463"/>
      <c r="AQ42" s="1464"/>
    </row>
    <row r="43" spans="1:43" ht="18" customHeight="1" x14ac:dyDescent="0.2">
      <c r="A43" s="146"/>
      <c r="B43" s="146"/>
      <c r="C43" s="1465" t="s">
        <v>812</v>
      </c>
      <c r="D43" s="1466"/>
      <c r="E43" s="1466"/>
      <c r="F43" s="1466"/>
      <c r="G43" s="1467"/>
      <c r="H43" s="1465" t="s">
        <v>813</v>
      </c>
      <c r="I43" s="1466"/>
      <c r="J43" s="1466"/>
      <c r="K43" s="1466"/>
      <c r="L43" s="1467"/>
      <c r="M43" s="156" t="s">
        <v>799</v>
      </c>
      <c r="N43" s="1468"/>
      <c r="O43" s="1468"/>
      <c r="P43" s="1468"/>
      <c r="Q43" s="1468"/>
      <c r="R43" s="1468"/>
      <c r="S43" s="1468"/>
      <c r="T43" s="1468"/>
      <c r="U43" s="1468"/>
      <c r="V43" s="1468"/>
      <c r="W43" s="1468"/>
      <c r="X43" s="1468"/>
      <c r="Y43" s="1468"/>
      <c r="Z43" s="1468"/>
      <c r="AA43" s="1468"/>
      <c r="AB43" s="158" t="s">
        <v>800</v>
      </c>
      <c r="AC43" s="1468"/>
      <c r="AD43" s="1468"/>
      <c r="AE43" s="1468"/>
      <c r="AF43" s="1468"/>
      <c r="AG43" s="1468"/>
      <c r="AH43" s="1468"/>
      <c r="AI43" s="1468"/>
      <c r="AJ43" s="1468"/>
      <c r="AK43" s="1468"/>
      <c r="AL43" s="1468"/>
      <c r="AM43" s="1468"/>
      <c r="AN43" s="1468"/>
      <c r="AO43" s="1468"/>
      <c r="AP43" s="1468"/>
      <c r="AQ43" s="1469"/>
    </row>
    <row r="44" spans="1:43" ht="18" customHeight="1" x14ac:dyDescent="0.2">
      <c r="A44" s="146"/>
      <c r="B44" s="146"/>
      <c r="C44" s="1473">
        <f>資金収支!AJ18</f>
        <v>0</v>
      </c>
      <c r="D44" s="1474"/>
      <c r="E44" s="1474"/>
      <c r="F44" s="1474"/>
      <c r="G44" s="1475"/>
      <c r="H44" s="1473">
        <f>資金収支!AJ19</f>
        <v>0</v>
      </c>
      <c r="I44" s="1474"/>
      <c r="J44" s="1474"/>
      <c r="K44" s="1474"/>
      <c r="L44" s="1475"/>
      <c r="M44" s="157" t="s">
        <v>801</v>
      </c>
      <c r="N44" s="1476"/>
      <c r="O44" s="1476"/>
      <c r="P44" s="1476"/>
      <c r="Q44" s="1476"/>
      <c r="R44" s="1476"/>
      <c r="S44" s="1476"/>
      <c r="T44" s="1476"/>
      <c r="U44" s="1476"/>
      <c r="V44" s="1476"/>
      <c r="W44" s="1476"/>
      <c r="X44" s="1476"/>
      <c r="Y44" s="1476"/>
      <c r="Z44" s="1476"/>
      <c r="AA44" s="1476"/>
      <c r="AB44" s="159" t="s">
        <v>802</v>
      </c>
      <c r="AC44" s="1476"/>
      <c r="AD44" s="1476"/>
      <c r="AE44" s="1476"/>
      <c r="AF44" s="1476"/>
      <c r="AG44" s="1476"/>
      <c r="AH44" s="1476"/>
      <c r="AI44" s="1476"/>
      <c r="AJ44" s="1476"/>
      <c r="AK44" s="1476"/>
      <c r="AL44" s="1476"/>
      <c r="AM44" s="1476"/>
      <c r="AN44" s="1476"/>
      <c r="AO44" s="1476"/>
      <c r="AP44" s="1476"/>
      <c r="AQ44" s="1477"/>
    </row>
    <row r="45" spans="1:43" ht="18" customHeight="1" x14ac:dyDescent="0.2">
      <c r="A45" s="146"/>
      <c r="B45" s="146"/>
      <c r="C45" s="796"/>
      <c r="D45" s="793"/>
      <c r="E45" s="793"/>
      <c r="F45" s="793"/>
      <c r="G45" s="793"/>
      <c r="H45" s="796"/>
      <c r="I45" s="793"/>
      <c r="J45" s="793"/>
      <c r="K45" s="793"/>
      <c r="L45" s="793"/>
      <c r="M45" s="819"/>
      <c r="N45" s="819"/>
      <c r="O45" s="819"/>
      <c r="P45" s="819"/>
      <c r="Q45" s="819"/>
      <c r="R45" s="819"/>
      <c r="S45" s="819"/>
      <c r="T45" s="819"/>
      <c r="U45" s="819"/>
      <c r="V45" s="819"/>
      <c r="W45" s="819"/>
      <c r="X45" s="819"/>
      <c r="Y45" s="819"/>
      <c r="Z45" s="819"/>
      <c r="AA45" s="819"/>
      <c r="AB45" s="819"/>
      <c r="AC45" s="819"/>
      <c r="AD45" s="819"/>
      <c r="AE45" s="819"/>
      <c r="AF45" s="819"/>
      <c r="AG45" s="819"/>
      <c r="AH45" s="819"/>
      <c r="AI45" s="819"/>
      <c r="AJ45" s="819"/>
      <c r="AK45" s="819"/>
      <c r="AL45" s="819"/>
      <c r="AM45" s="819"/>
      <c r="AN45" s="819"/>
      <c r="AO45" s="819"/>
      <c r="AP45" s="819"/>
      <c r="AQ45" s="819"/>
    </row>
    <row r="46" spans="1:43" ht="18" customHeight="1" x14ac:dyDescent="0.2">
      <c r="A46" s="146"/>
      <c r="B46" s="146"/>
      <c r="C46" s="1453" t="s">
        <v>797</v>
      </c>
      <c r="D46" s="1454"/>
      <c r="E46" s="1454"/>
      <c r="F46" s="1454"/>
      <c r="G46" s="1455"/>
      <c r="H46" s="1453" t="s">
        <v>798</v>
      </c>
      <c r="I46" s="1454"/>
      <c r="J46" s="1454"/>
      <c r="K46" s="1454"/>
      <c r="L46" s="1455"/>
      <c r="M46" s="1459" t="s">
        <v>814</v>
      </c>
      <c r="N46" s="1460"/>
      <c r="O46" s="1460"/>
      <c r="P46" s="1460"/>
      <c r="Q46" s="1460"/>
      <c r="R46" s="1460"/>
      <c r="S46" s="1460"/>
      <c r="T46" s="1460"/>
      <c r="U46" s="1460"/>
      <c r="V46" s="1460"/>
      <c r="W46" s="1460"/>
      <c r="X46" s="1460"/>
      <c r="Y46" s="1460"/>
      <c r="Z46" s="1460"/>
      <c r="AA46" s="1460"/>
      <c r="AB46" s="1460"/>
      <c r="AC46" s="1460"/>
      <c r="AD46" s="1460"/>
      <c r="AE46" s="1460"/>
      <c r="AF46" s="1460"/>
      <c r="AG46" s="1460"/>
      <c r="AH46" s="1460"/>
      <c r="AI46" s="1460"/>
      <c r="AJ46" s="1460"/>
      <c r="AK46" s="1460"/>
      <c r="AL46" s="1460"/>
      <c r="AM46" s="1460"/>
      <c r="AN46" s="1460"/>
      <c r="AO46" s="1460"/>
      <c r="AP46" s="1460"/>
      <c r="AQ46" s="1461"/>
    </row>
    <row r="47" spans="1:43" ht="18" customHeight="1" x14ac:dyDescent="0.2">
      <c r="A47" s="146"/>
      <c r="B47" s="146"/>
      <c r="C47" s="1456"/>
      <c r="D47" s="1457"/>
      <c r="E47" s="1457"/>
      <c r="F47" s="1457"/>
      <c r="G47" s="1458"/>
      <c r="H47" s="1456"/>
      <c r="I47" s="1457"/>
      <c r="J47" s="1457"/>
      <c r="K47" s="1457"/>
      <c r="L47" s="1458"/>
      <c r="M47" s="1462"/>
      <c r="N47" s="1463"/>
      <c r="O47" s="1463"/>
      <c r="P47" s="1463"/>
      <c r="Q47" s="1463"/>
      <c r="R47" s="1463"/>
      <c r="S47" s="1463"/>
      <c r="T47" s="1463"/>
      <c r="U47" s="1463"/>
      <c r="V47" s="1463"/>
      <c r="W47" s="1463"/>
      <c r="X47" s="1463"/>
      <c r="Y47" s="1463"/>
      <c r="Z47" s="1463"/>
      <c r="AA47" s="1463"/>
      <c r="AB47" s="1463"/>
      <c r="AC47" s="1463"/>
      <c r="AD47" s="1463"/>
      <c r="AE47" s="1463"/>
      <c r="AF47" s="1463"/>
      <c r="AG47" s="1463"/>
      <c r="AH47" s="1463"/>
      <c r="AI47" s="1463"/>
      <c r="AJ47" s="1463"/>
      <c r="AK47" s="1463"/>
      <c r="AL47" s="1463"/>
      <c r="AM47" s="1463"/>
      <c r="AN47" s="1463"/>
      <c r="AO47" s="1463"/>
      <c r="AP47" s="1463"/>
      <c r="AQ47" s="1464"/>
    </row>
    <row r="48" spans="1:43" ht="18" customHeight="1" x14ac:dyDescent="0.2">
      <c r="A48" s="146"/>
      <c r="B48" s="146"/>
      <c r="C48" s="1465" t="s">
        <v>815</v>
      </c>
      <c r="D48" s="1466"/>
      <c r="E48" s="1466"/>
      <c r="F48" s="1466"/>
      <c r="G48" s="1467"/>
      <c r="H48" s="1465" t="s">
        <v>815</v>
      </c>
      <c r="I48" s="1466"/>
      <c r="J48" s="1466"/>
      <c r="K48" s="1466"/>
      <c r="L48" s="1467"/>
      <c r="M48" s="156" t="s">
        <v>799</v>
      </c>
      <c r="N48" s="1468"/>
      <c r="O48" s="1468"/>
      <c r="P48" s="1468"/>
      <c r="Q48" s="1468"/>
      <c r="R48" s="1468"/>
      <c r="S48" s="1468"/>
      <c r="T48" s="1468"/>
      <c r="U48" s="1468"/>
      <c r="V48" s="1468"/>
      <c r="W48" s="1468"/>
      <c r="X48" s="1468"/>
      <c r="Y48" s="1468"/>
      <c r="Z48" s="1468"/>
      <c r="AA48" s="1468"/>
      <c r="AB48" s="158" t="s">
        <v>800</v>
      </c>
      <c r="AC48" s="1468"/>
      <c r="AD48" s="1468"/>
      <c r="AE48" s="1468"/>
      <c r="AF48" s="1468"/>
      <c r="AG48" s="1468"/>
      <c r="AH48" s="1468"/>
      <c r="AI48" s="1468"/>
      <c r="AJ48" s="1468"/>
      <c r="AK48" s="1468"/>
      <c r="AL48" s="1468"/>
      <c r="AM48" s="1468"/>
      <c r="AN48" s="1468"/>
      <c r="AO48" s="1468"/>
      <c r="AP48" s="1468"/>
      <c r="AQ48" s="1469"/>
    </row>
    <row r="49" spans="1:43" ht="18" customHeight="1" x14ac:dyDescent="0.2">
      <c r="A49" s="146"/>
      <c r="B49" s="146"/>
      <c r="C49" s="1473">
        <f>資金収支!AJ35</f>
        <v>0</v>
      </c>
      <c r="D49" s="1474"/>
      <c r="E49" s="1474"/>
      <c r="F49" s="1474"/>
      <c r="G49" s="1475"/>
      <c r="H49" s="1473">
        <f>資金収支!AJ35</f>
        <v>0</v>
      </c>
      <c r="I49" s="1474"/>
      <c r="J49" s="1474"/>
      <c r="K49" s="1474"/>
      <c r="L49" s="1475"/>
      <c r="M49" s="157" t="s">
        <v>801</v>
      </c>
      <c r="N49" s="1476"/>
      <c r="O49" s="1476"/>
      <c r="P49" s="1476"/>
      <c r="Q49" s="1476"/>
      <c r="R49" s="1476"/>
      <c r="S49" s="1476"/>
      <c r="T49" s="1476"/>
      <c r="U49" s="1476"/>
      <c r="V49" s="1476"/>
      <c r="W49" s="1476"/>
      <c r="X49" s="1476"/>
      <c r="Y49" s="1476"/>
      <c r="Z49" s="1476"/>
      <c r="AA49" s="1476"/>
      <c r="AB49" s="159" t="s">
        <v>802</v>
      </c>
      <c r="AC49" s="1476"/>
      <c r="AD49" s="1476"/>
      <c r="AE49" s="1476"/>
      <c r="AF49" s="1476"/>
      <c r="AG49" s="1476"/>
      <c r="AH49" s="1476"/>
      <c r="AI49" s="1476"/>
      <c r="AJ49" s="1476"/>
      <c r="AK49" s="1476"/>
      <c r="AL49" s="1476"/>
      <c r="AM49" s="1476"/>
      <c r="AN49" s="1476"/>
      <c r="AO49" s="1476"/>
      <c r="AP49" s="1476"/>
      <c r="AQ49" s="1477"/>
    </row>
    <row r="50" spans="1:43" ht="18" customHeight="1" x14ac:dyDescent="0.2">
      <c r="A50" s="146"/>
      <c r="B50" s="146"/>
      <c r="C50" s="796"/>
      <c r="D50" s="793"/>
      <c r="E50" s="793"/>
      <c r="F50" s="793"/>
      <c r="G50" s="793"/>
      <c r="H50" s="796"/>
      <c r="I50" s="793"/>
      <c r="J50" s="793"/>
      <c r="K50" s="793"/>
      <c r="L50" s="793"/>
      <c r="M50" s="819"/>
      <c r="N50" s="819"/>
      <c r="O50" s="819"/>
      <c r="P50" s="819"/>
      <c r="Q50" s="819"/>
      <c r="R50" s="819"/>
      <c r="S50" s="819"/>
      <c r="T50" s="819"/>
      <c r="U50" s="819"/>
      <c r="V50" s="819"/>
      <c r="W50" s="819"/>
      <c r="X50" s="819"/>
      <c r="Y50" s="819"/>
      <c r="Z50" s="819"/>
      <c r="AA50" s="819"/>
      <c r="AB50" s="819"/>
      <c r="AC50" s="819"/>
      <c r="AD50" s="819"/>
      <c r="AE50" s="819"/>
      <c r="AF50" s="819"/>
      <c r="AG50" s="819"/>
      <c r="AH50" s="819"/>
      <c r="AI50" s="819"/>
      <c r="AJ50" s="819"/>
      <c r="AK50" s="819"/>
      <c r="AL50" s="819"/>
      <c r="AM50" s="819"/>
      <c r="AN50" s="819"/>
      <c r="AO50" s="819"/>
      <c r="AP50" s="819"/>
      <c r="AQ50" s="819"/>
    </row>
    <row r="51" spans="1:43" ht="18" customHeight="1" x14ac:dyDescent="0.2">
      <c r="A51" s="146"/>
      <c r="B51" s="146"/>
      <c r="C51" s="1453" t="s">
        <v>797</v>
      </c>
      <c r="D51" s="1454"/>
      <c r="E51" s="1454"/>
      <c r="F51" s="1454"/>
      <c r="G51" s="1455"/>
      <c r="H51" s="1482" t="s">
        <v>798</v>
      </c>
      <c r="I51" s="1454"/>
      <c r="J51" s="1454"/>
      <c r="K51" s="1454"/>
      <c r="L51" s="1455"/>
      <c r="M51" s="1484" t="s">
        <v>816</v>
      </c>
      <c r="N51" s="1484"/>
      <c r="O51" s="1484"/>
      <c r="P51" s="1484"/>
      <c r="Q51" s="1484"/>
      <c r="R51" s="1484"/>
      <c r="S51" s="1484"/>
      <c r="T51" s="1484"/>
      <c r="U51" s="1484"/>
      <c r="V51" s="1484"/>
      <c r="W51" s="1484"/>
      <c r="X51" s="1484"/>
      <c r="Y51" s="1484"/>
      <c r="Z51" s="1485" t="s">
        <v>817</v>
      </c>
      <c r="AA51" s="1485"/>
      <c r="AB51" s="1485"/>
      <c r="AC51" s="1485"/>
      <c r="AD51" s="1485"/>
      <c r="AE51" s="1485"/>
      <c r="AF51" s="1485"/>
      <c r="AG51" s="1485"/>
      <c r="AH51" s="1485"/>
      <c r="AI51" s="1485"/>
      <c r="AJ51" s="1485"/>
      <c r="AK51" s="1485"/>
      <c r="AL51" s="1485"/>
      <c r="AM51" s="1485"/>
      <c r="AN51" s="1485"/>
      <c r="AO51" s="1485"/>
      <c r="AP51" s="1485"/>
      <c r="AQ51" s="1485"/>
    </row>
    <row r="52" spans="1:43" ht="18" customHeight="1" x14ac:dyDescent="0.2">
      <c r="A52" s="146"/>
      <c r="B52" s="146"/>
      <c r="C52" s="1479"/>
      <c r="D52" s="1480"/>
      <c r="E52" s="1480"/>
      <c r="F52" s="1480"/>
      <c r="G52" s="1481"/>
      <c r="H52" s="1483"/>
      <c r="I52" s="1480"/>
      <c r="J52" s="1480"/>
      <c r="K52" s="1480"/>
      <c r="L52" s="1481"/>
      <c r="M52" s="1484"/>
      <c r="N52" s="1484"/>
      <c r="O52" s="1484"/>
      <c r="P52" s="1484"/>
      <c r="Q52" s="1484"/>
      <c r="R52" s="1484"/>
      <c r="S52" s="1484"/>
      <c r="T52" s="1484"/>
      <c r="U52" s="1484"/>
      <c r="V52" s="1484"/>
      <c r="W52" s="1484"/>
      <c r="X52" s="1484"/>
      <c r="Y52" s="1484"/>
      <c r="Z52" s="1485"/>
      <c r="AA52" s="1485"/>
      <c r="AB52" s="1485"/>
      <c r="AC52" s="1485"/>
      <c r="AD52" s="1485"/>
      <c r="AE52" s="1485"/>
      <c r="AF52" s="1485"/>
      <c r="AG52" s="1485"/>
      <c r="AH52" s="1485"/>
      <c r="AI52" s="1485"/>
      <c r="AJ52" s="1485"/>
      <c r="AK52" s="1485"/>
      <c r="AL52" s="1485"/>
      <c r="AM52" s="1485"/>
      <c r="AN52" s="1485"/>
      <c r="AO52" s="1485"/>
      <c r="AP52" s="1485"/>
      <c r="AQ52" s="1485"/>
    </row>
    <row r="53" spans="1:43" ht="18" customHeight="1" x14ac:dyDescent="0.2">
      <c r="A53" s="146"/>
      <c r="B53" s="146"/>
      <c r="C53" s="1479"/>
      <c r="D53" s="1480"/>
      <c r="E53" s="1480"/>
      <c r="F53" s="1480"/>
      <c r="G53" s="1481"/>
      <c r="H53" s="1483"/>
      <c r="I53" s="1480"/>
      <c r="J53" s="1480"/>
      <c r="K53" s="1480"/>
      <c r="L53" s="1481"/>
      <c r="M53" s="1484"/>
      <c r="N53" s="1484"/>
      <c r="O53" s="1484"/>
      <c r="P53" s="1484"/>
      <c r="Q53" s="1484"/>
      <c r="R53" s="1484"/>
      <c r="S53" s="1484"/>
      <c r="T53" s="1484"/>
      <c r="U53" s="1484"/>
      <c r="V53" s="1484"/>
      <c r="W53" s="1484"/>
      <c r="X53" s="1484"/>
      <c r="Y53" s="1484"/>
      <c r="Z53" s="1485"/>
      <c r="AA53" s="1485"/>
      <c r="AB53" s="1485"/>
      <c r="AC53" s="1485"/>
      <c r="AD53" s="1485"/>
      <c r="AE53" s="1485"/>
      <c r="AF53" s="1485"/>
      <c r="AG53" s="1485"/>
      <c r="AH53" s="1485"/>
      <c r="AI53" s="1485"/>
      <c r="AJ53" s="1485"/>
      <c r="AK53" s="1485"/>
      <c r="AL53" s="1485"/>
      <c r="AM53" s="1485"/>
      <c r="AN53" s="1485"/>
      <c r="AO53" s="1485"/>
      <c r="AP53" s="1485"/>
      <c r="AQ53" s="1485"/>
    </row>
    <row r="54" spans="1:43" ht="18" customHeight="1" x14ac:dyDescent="0.2">
      <c r="A54" s="146"/>
      <c r="B54" s="146"/>
      <c r="C54" s="1465" t="s">
        <v>818</v>
      </c>
      <c r="D54" s="1466"/>
      <c r="E54" s="1466"/>
      <c r="F54" s="1466"/>
      <c r="G54" s="1467"/>
      <c r="H54" s="1465" t="s">
        <v>819</v>
      </c>
      <c r="I54" s="1466"/>
      <c r="J54" s="1466"/>
      <c r="K54" s="1466"/>
      <c r="L54" s="1467"/>
      <c r="M54" s="156" t="s">
        <v>799</v>
      </c>
      <c r="N54" s="1468"/>
      <c r="O54" s="1468"/>
      <c r="P54" s="1468"/>
      <c r="Q54" s="1468"/>
      <c r="R54" s="1468"/>
      <c r="S54" s="1468"/>
      <c r="T54" s="1468"/>
      <c r="U54" s="1468"/>
      <c r="V54" s="1468"/>
      <c r="W54" s="1468"/>
      <c r="X54" s="1468"/>
      <c r="Y54" s="1469"/>
      <c r="Z54" s="1486"/>
      <c r="AA54" s="1487"/>
      <c r="AB54" s="1487"/>
      <c r="AC54" s="1487"/>
      <c r="AD54" s="1487"/>
      <c r="AE54" s="1487"/>
      <c r="AF54" s="1487"/>
      <c r="AG54" s="1487"/>
      <c r="AH54" s="1487"/>
      <c r="AI54" s="1487"/>
      <c r="AJ54" s="1487"/>
      <c r="AK54" s="1487"/>
      <c r="AL54" s="1487"/>
      <c r="AM54" s="1487"/>
      <c r="AN54" s="1487"/>
      <c r="AO54" s="1487"/>
      <c r="AP54" s="1487"/>
      <c r="AQ54" s="1488"/>
    </row>
    <row r="55" spans="1:43" ht="18" customHeight="1" x14ac:dyDescent="0.2">
      <c r="A55" s="146"/>
      <c r="B55" s="146"/>
      <c r="C55" s="1470">
        <f>資金収支!AJ42</f>
        <v>0</v>
      </c>
      <c r="D55" s="1471"/>
      <c r="E55" s="1471"/>
      <c r="F55" s="1471"/>
      <c r="G55" s="1472"/>
      <c r="H55" s="1495">
        <v>0</v>
      </c>
      <c r="I55" s="1496"/>
      <c r="J55" s="1496"/>
      <c r="K55" s="1496"/>
      <c r="L55" s="1497"/>
      <c r="M55" s="160" t="s">
        <v>801</v>
      </c>
      <c r="N55" s="1498"/>
      <c r="O55" s="1498"/>
      <c r="P55" s="1498"/>
      <c r="Q55" s="1498"/>
      <c r="R55" s="1498"/>
      <c r="S55" s="1498"/>
      <c r="T55" s="1498"/>
      <c r="U55" s="1498"/>
      <c r="V55" s="1498"/>
      <c r="W55" s="1498"/>
      <c r="X55" s="1498"/>
      <c r="Y55" s="1499"/>
      <c r="Z55" s="1489"/>
      <c r="AA55" s="1490"/>
      <c r="AB55" s="1490"/>
      <c r="AC55" s="1490"/>
      <c r="AD55" s="1490"/>
      <c r="AE55" s="1490"/>
      <c r="AF55" s="1490"/>
      <c r="AG55" s="1490"/>
      <c r="AH55" s="1490"/>
      <c r="AI55" s="1490"/>
      <c r="AJ55" s="1490"/>
      <c r="AK55" s="1490"/>
      <c r="AL55" s="1490"/>
      <c r="AM55" s="1490"/>
      <c r="AN55" s="1490"/>
      <c r="AO55" s="1490"/>
      <c r="AP55" s="1490"/>
      <c r="AQ55" s="1491"/>
    </row>
    <row r="56" spans="1:43" ht="18" customHeight="1" x14ac:dyDescent="0.2">
      <c r="A56" s="146"/>
      <c r="B56" s="146"/>
      <c r="C56" s="1500"/>
      <c r="D56" s="1501"/>
      <c r="E56" s="1501"/>
      <c r="F56" s="1501"/>
      <c r="G56" s="1502"/>
      <c r="H56" s="1495"/>
      <c r="I56" s="1496"/>
      <c r="J56" s="1496"/>
      <c r="K56" s="1496"/>
      <c r="L56" s="1497"/>
      <c r="M56" s="157" t="s">
        <v>800</v>
      </c>
      <c r="N56" s="1476"/>
      <c r="O56" s="1476"/>
      <c r="P56" s="1476"/>
      <c r="Q56" s="1476"/>
      <c r="R56" s="1476"/>
      <c r="S56" s="1476"/>
      <c r="T56" s="1476"/>
      <c r="U56" s="1476"/>
      <c r="V56" s="1476"/>
      <c r="W56" s="1476"/>
      <c r="X56" s="1476"/>
      <c r="Y56" s="1477"/>
      <c r="Z56" s="1492"/>
      <c r="AA56" s="1493"/>
      <c r="AB56" s="1493"/>
      <c r="AC56" s="1493"/>
      <c r="AD56" s="1493"/>
      <c r="AE56" s="1493"/>
      <c r="AF56" s="1493"/>
      <c r="AG56" s="1493"/>
      <c r="AH56" s="1493"/>
      <c r="AI56" s="1493"/>
      <c r="AJ56" s="1493"/>
      <c r="AK56" s="1493"/>
      <c r="AL56" s="1493"/>
      <c r="AM56" s="1493"/>
      <c r="AN56" s="1493"/>
      <c r="AO56" s="1493"/>
      <c r="AP56" s="1493"/>
      <c r="AQ56" s="1494"/>
    </row>
    <row r="57" spans="1:43" ht="18" customHeight="1" x14ac:dyDescent="0.2">
      <c r="A57" s="146"/>
      <c r="B57" s="146"/>
      <c r="C57" s="1500"/>
      <c r="D57" s="1501"/>
      <c r="E57" s="1501"/>
      <c r="F57" s="1501"/>
      <c r="G57" s="1502"/>
      <c r="H57" s="1465" t="s">
        <v>820</v>
      </c>
      <c r="I57" s="1466"/>
      <c r="J57" s="1466"/>
      <c r="K57" s="1466"/>
      <c r="L57" s="1467"/>
      <c r="M57" s="160" t="s">
        <v>799</v>
      </c>
      <c r="N57" s="1498"/>
      <c r="O57" s="1498"/>
      <c r="P57" s="1498"/>
      <c r="Q57" s="1498"/>
      <c r="R57" s="1498"/>
      <c r="S57" s="1498"/>
      <c r="T57" s="1498"/>
      <c r="U57" s="1498"/>
      <c r="V57" s="1498"/>
      <c r="W57" s="1498"/>
      <c r="X57" s="1498"/>
      <c r="Y57" s="1499"/>
      <c r="Z57" s="1486"/>
      <c r="AA57" s="1487"/>
      <c r="AB57" s="1487"/>
      <c r="AC57" s="1487"/>
      <c r="AD57" s="1487"/>
      <c r="AE57" s="1487"/>
      <c r="AF57" s="1487"/>
      <c r="AG57" s="1487"/>
      <c r="AH57" s="1487"/>
      <c r="AI57" s="1487"/>
      <c r="AJ57" s="1487"/>
      <c r="AK57" s="1487"/>
      <c r="AL57" s="1487"/>
      <c r="AM57" s="1487"/>
      <c r="AN57" s="1487"/>
      <c r="AO57" s="1487"/>
      <c r="AP57" s="1487"/>
      <c r="AQ57" s="1488"/>
    </row>
    <row r="58" spans="1:43" ht="18" customHeight="1" x14ac:dyDescent="0.2">
      <c r="A58" s="146"/>
      <c r="B58" s="146"/>
      <c r="C58" s="1500"/>
      <c r="D58" s="1501"/>
      <c r="E58" s="1501"/>
      <c r="F58" s="1501"/>
      <c r="G58" s="1502"/>
      <c r="H58" s="1495">
        <v>0</v>
      </c>
      <c r="I58" s="1496"/>
      <c r="J58" s="1496"/>
      <c r="K58" s="1496"/>
      <c r="L58" s="1497"/>
      <c r="M58" s="160" t="s">
        <v>801</v>
      </c>
      <c r="N58" s="1498"/>
      <c r="O58" s="1498"/>
      <c r="P58" s="1498"/>
      <c r="Q58" s="1498"/>
      <c r="R58" s="1498"/>
      <c r="S58" s="1498"/>
      <c r="T58" s="1498"/>
      <c r="U58" s="1498"/>
      <c r="V58" s="1498"/>
      <c r="W58" s="1498"/>
      <c r="X58" s="1498"/>
      <c r="Y58" s="1499"/>
      <c r="Z58" s="1489"/>
      <c r="AA58" s="1490"/>
      <c r="AB58" s="1490"/>
      <c r="AC58" s="1490"/>
      <c r="AD58" s="1490"/>
      <c r="AE58" s="1490"/>
      <c r="AF58" s="1490"/>
      <c r="AG58" s="1490"/>
      <c r="AH58" s="1490"/>
      <c r="AI58" s="1490"/>
      <c r="AJ58" s="1490"/>
      <c r="AK58" s="1490"/>
      <c r="AL58" s="1490"/>
      <c r="AM58" s="1490"/>
      <c r="AN58" s="1490"/>
      <c r="AO58" s="1490"/>
      <c r="AP58" s="1490"/>
      <c r="AQ58" s="1491"/>
    </row>
    <row r="59" spans="1:43" ht="18" customHeight="1" x14ac:dyDescent="0.2">
      <c r="A59" s="146"/>
      <c r="B59" s="146"/>
      <c r="C59" s="1503"/>
      <c r="D59" s="1504"/>
      <c r="E59" s="1504"/>
      <c r="F59" s="1504"/>
      <c r="G59" s="1505"/>
      <c r="H59" s="1506"/>
      <c r="I59" s="1507"/>
      <c r="J59" s="1507"/>
      <c r="K59" s="1507"/>
      <c r="L59" s="1508"/>
      <c r="M59" s="157" t="s">
        <v>800</v>
      </c>
      <c r="N59" s="1476"/>
      <c r="O59" s="1476"/>
      <c r="P59" s="1476"/>
      <c r="Q59" s="1476"/>
      <c r="R59" s="1476"/>
      <c r="S59" s="1476"/>
      <c r="T59" s="1476"/>
      <c r="U59" s="1476"/>
      <c r="V59" s="1476"/>
      <c r="W59" s="1476"/>
      <c r="X59" s="1476"/>
      <c r="Y59" s="1477"/>
      <c r="Z59" s="1492"/>
      <c r="AA59" s="1493"/>
      <c r="AB59" s="1493"/>
      <c r="AC59" s="1493"/>
      <c r="AD59" s="1493"/>
      <c r="AE59" s="1493"/>
      <c r="AF59" s="1493"/>
      <c r="AG59" s="1493"/>
      <c r="AH59" s="1493"/>
      <c r="AI59" s="1493"/>
      <c r="AJ59" s="1493"/>
      <c r="AK59" s="1493"/>
      <c r="AL59" s="1493"/>
      <c r="AM59" s="1493"/>
      <c r="AN59" s="1493"/>
      <c r="AO59" s="1493"/>
      <c r="AP59" s="1493"/>
      <c r="AQ59" s="1494"/>
    </row>
    <row r="60" spans="1:43" ht="18" customHeight="1" x14ac:dyDescent="0.15">
      <c r="A60" s="146"/>
      <c r="B60" s="146"/>
      <c r="C60" s="793"/>
      <c r="D60" s="793"/>
      <c r="E60" s="793"/>
      <c r="F60" s="793"/>
      <c r="G60" s="793"/>
      <c r="H60" s="144"/>
      <c r="I60" s="144"/>
      <c r="J60" s="153" t="s">
        <v>821</v>
      </c>
      <c r="K60" s="144"/>
      <c r="L60" s="144"/>
      <c r="M60" s="144"/>
      <c r="N60" s="144"/>
      <c r="O60" s="144"/>
      <c r="P60" s="144"/>
      <c r="Q60" s="820"/>
      <c r="R60" s="820"/>
      <c r="S60" s="820"/>
      <c r="T60" s="820"/>
      <c r="U60" s="820"/>
      <c r="V60" s="820"/>
      <c r="W60" s="820"/>
      <c r="X60" s="820"/>
      <c r="Y60" s="820"/>
      <c r="Z60" s="820"/>
      <c r="AA60" s="820"/>
      <c r="AB60" s="820"/>
      <c r="AC60" s="820"/>
      <c r="AD60" s="820"/>
      <c r="AE60" s="820"/>
      <c r="AF60" s="820"/>
      <c r="AG60" s="820"/>
      <c r="AH60" s="820"/>
      <c r="AI60" s="820"/>
      <c r="AJ60" s="820"/>
      <c r="AK60" s="820"/>
      <c r="AL60" s="820"/>
      <c r="AM60" s="820"/>
      <c r="AN60" s="820"/>
      <c r="AO60" s="820"/>
      <c r="AP60" s="820"/>
      <c r="AQ60" s="820"/>
    </row>
    <row r="61" spans="1:43" ht="18" customHeight="1" x14ac:dyDescent="0.15">
      <c r="A61" s="146"/>
      <c r="B61" s="146"/>
      <c r="C61" s="793"/>
      <c r="D61" s="793"/>
      <c r="E61" s="793"/>
      <c r="F61" s="793"/>
      <c r="G61" s="793"/>
      <c r="H61" s="1509" t="s">
        <v>822</v>
      </c>
      <c r="I61" s="1509"/>
      <c r="J61" s="1509"/>
      <c r="K61" s="1509"/>
      <c r="L61" s="1509"/>
      <c r="M61" s="1509"/>
      <c r="N61" s="1509"/>
      <c r="O61" s="1509"/>
      <c r="P61" s="1509"/>
      <c r="Q61" s="821"/>
      <c r="R61" s="821"/>
      <c r="S61" s="821"/>
      <c r="T61" s="821"/>
      <c r="U61" s="821"/>
      <c r="V61" s="821"/>
      <c r="W61" s="821"/>
      <c r="X61" s="821"/>
      <c r="Y61" s="821"/>
      <c r="Z61" s="821"/>
      <c r="AA61" s="821"/>
      <c r="AB61" s="821"/>
      <c r="AC61" s="821"/>
      <c r="AD61" s="821"/>
      <c r="AE61" s="821"/>
      <c r="AF61" s="821"/>
      <c r="AG61" s="821"/>
      <c r="AH61" s="821"/>
      <c r="AI61" s="821"/>
      <c r="AJ61" s="821"/>
      <c r="AK61" s="821"/>
      <c r="AL61" s="821"/>
      <c r="AM61" s="821"/>
      <c r="AN61" s="821"/>
      <c r="AO61" s="821"/>
      <c r="AP61" s="821"/>
      <c r="AQ61" s="821"/>
    </row>
    <row r="62" spans="1:43" ht="18" customHeight="1" x14ac:dyDescent="0.2">
      <c r="A62" s="146"/>
      <c r="B62" s="146"/>
      <c r="C62" s="793"/>
      <c r="D62" s="793"/>
      <c r="E62" s="793"/>
      <c r="F62" s="793"/>
      <c r="G62" s="793"/>
      <c r="H62" s="796"/>
      <c r="I62" s="793"/>
      <c r="J62" s="793"/>
      <c r="K62" s="793"/>
      <c r="L62" s="793"/>
      <c r="M62" s="822"/>
      <c r="N62" s="822"/>
      <c r="O62" s="822"/>
      <c r="P62" s="822"/>
      <c r="Q62" s="822"/>
      <c r="R62" s="822"/>
      <c r="S62" s="822"/>
      <c r="T62" s="822"/>
      <c r="U62" s="822"/>
      <c r="V62" s="822"/>
      <c r="W62" s="822"/>
      <c r="X62" s="822"/>
      <c r="Y62" s="822"/>
      <c r="Z62" s="822"/>
      <c r="AA62" s="822"/>
      <c r="AB62" s="822"/>
      <c r="AC62" s="822"/>
      <c r="AD62" s="822"/>
      <c r="AE62" s="822"/>
      <c r="AF62" s="822"/>
      <c r="AG62" s="822"/>
      <c r="AH62" s="822"/>
      <c r="AI62" s="822"/>
      <c r="AJ62" s="822"/>
      <c r="AK62" s="822"/>
      <c r="AL62" s="822"/>
      <c r="AM62" s="822"/>
      <c r="AN62" s="822"/>
      <c r="AO62" s="146"/>
      <c r="AP62" s="822"/>
      <c r="AQ62" s="822"/>
    </row>
    <row r="63" spans="1:43" ht="18" customHeight="1" x14ac:dyDescent="0.2">
      <c r="A63" s="146"/>
      <c r="B63" s="146" t="s">
        <v>1268</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20"/>
      <c r="AQ63" s="146"/>
    </row>
    <row r="64" spans="1:43" ht="18" customHeight="1" x14ac:dyDescent="0.2">
      <c r="A64" s="146"/>
      <c r="B64" s="146"/>
      <c r="C64" s="1453" t="s">
        <v>823</v>
      </c>
      <c r="D64" s="1454"/>
      <c r="E64" s="1454"/>
      <c r="F64" s="1454"/>
      <c r="G64" s="1455"/>
      <c r="H64" s="1453" t="s">
        <v>798</v>
      </c>
      <c r="I64" s="1454"/>
      <c r="J64" s="1454"/>
      <c r="K64" s="1454"/>
      <c r="L64" s="1455"/>
      <c r="M64" s="1459" t="s">
        <v>824</v>
      </c>
      <c r="N64" s="1460"/>
      <c r="O64" s="1460"/>
      <c r="P64" s="1460"/>
      <c r="Q64" s="1460"/>
      <c r="R64" s="1460"/>
      <c r="S64" s="1460"/>
      <c r="T64" s="1460"/>
      <c r="U64" s="1460"/>
      <c r="V64" s="1460"/>
      <c r="W64" s="1460"/>
      <c r="X64" s="1460"/>
      <c r="Y64" s="1460"/>
      <c r="Z64" s="1460"/>
      <c r="AA64" s="1460"/>
      <c r="AB64" s="1460"/>
      <c r="AC64" s="1460"/>
      <c r="AD64" s="1460"/>
      <c r="AE64" s="1460"/>
      <c r="AF64" s="1460"/>
      <c r="AG64" s="1460"/>
      <c r="AH64" s="1460"/>
      <c r="AI64" s="1460"/>
      <c r="AJ64" s="1460"/>
      <c r="AK64" s="1460"/>
      <c r="AL64" s="1460"/>
      <c r="AM64" s="1460"/>
      <c r="AN64" s="1460"/>
      <c r="AO64" s="1460"/>
      <c r="AP64" s="1460"/>
      <c r="AQ64" s="1461"/>
    </row>
    <row r="65" spans="1:43" ht="18" customHeight="1" x14ac:dyDescent="0.2">
      <c r="A65" s="146"/>
      <c r="B65" s="146"/>
      <c r="C65" s="1456"/>
      <c r="D65" s="1457"/>
      <c r="E65" s="1457"/>
      <c r="F65" s="1457"/>
      <c r="G65" s="1458"/>
      <c r="H65" s="1456"/>
      <c r="I65" s="1457"/>
      <c r="J65" s="1457"/>
      <c r="K65" s="1457"/>
      <c r="L65" s="1458"/>
      <c r="M65" s="1462"/>
      <c r="N65" s="1463"/>
      <c r="O65" s="1463"/>
      <c r="P65" s="1463"/>
      <c r="Q65" s="1463"/>
      <c r="R65" s="1463"/>
      <c r="S65" s="1463"/>
      <c r="T65" s="1463"/>
      <c r="U65" s="1463"/>
      <c r="V65" s="1463"/>
      <c r="W65" s="1463"/>
      <c r="X65" s="1463"/>
      <c r="Y65" s="1463"/>
      <c r="Z65" s="1463"/>
      <c r="AA65" s="1463"/>
      <c r="AB65" s="1463"/>
      <c r="AC65" s="1463"/>
      <c r="AD65" s="1463"/>
      <c r="AE65" s="1463"/>
      <c r="AF65" s="1463"/>
      <c r="AG65" s="1463"/>
      <c r="AH65" s="1463"/>
      <c r="AI65" s="1463"/>
      <c r="AJ65" s="1463"/>
      <c r="AK65" s="1463"/>
      <c r="AL65" s="1463"/>
      <c r="AM65" s="1463"/>
      <c r="AN65" s="1463"/>
      <c r="AO65" s="1463"/>
      <c r="AP65" s="1463"/>
      <c r="AQ65" s="1464"/>
    </row>
    <row r="66" spans="1:43" ht="18" customHeight="1" x14ac:dyDescent="0.2">
      <c r="A66" s="146"/>
      <c r="B66" s="146"/>
      <c r="C66" s="1465" t="s">
        <v>825</v>
      </c>
      <c r="D66" s="1466"/>
      <c r="E66" s="1466"/>
      <c r="F66" s="1466"/>
      <c r="G66" s="1467"/>
      <c r="H66" s="1465" t="s">
        <v>826</v>
      </c>
      <c r="I66" s="1466"/>
      <c r="J66" s="1466"/>
      <c r="K66" s="1466"/>
      <c r="L66" s="1467"/>
      <c r="M66" s="156" t="s">
        <v>799</v>
      </c>
      <c r="N66" s="1468"/>
      <c r="O66" s="1468"/>
      <c r="P66" s="1468"/>
      <c r="Q66" s="1468"/>
      <c r="R66" s="1468"/>
      <c r="S66" s="1468"/>
      <c r="T66" s="1468"/>
      <c r="U66" s="1468"/>
      <c r="V66" s="1468"/>
      <c r="W66" s="1468"/>
      <c r="X66" s="1468"/>
      <c r="Y66" s="1468"/>
      <c r="Z66" s="1468"/>
      <c r="AA66" s="1468"/>
      <c r="AB66" s="829" t="s">
        <v>800</v>
      </c>
      <c r="AC66" s="1468"/>
      <c r="AD66" s="1468"/>
      <c r="AE66" s="1468"/>
      <c r="AF66" s="1468"/>
      <c r="AG66" s="1468"/>
      <c r="AH66" s="1468"/>
      <c r="AI66" s="1468"/>
      <c r="AJ66" s="1468"/>
      <c r="AK66" s="1468"/>
      <c r="AL66" s="1468"/>
      <c r="AM66" s="1468"/>
      <c r="AN66" s="1468"/>
      <c r="AO66" s="1468"/>
      <c r="AP66" s="1468"/>
      <c r="AQ66" s="1469"/>
    </row>
    <row r="67" spans="1:43" ht="18" customHeight="1" x14ac:dyDescent="0.2">
      <c r="A67" s="146"/>
      <c r="B67" s="146"/>
      <c r="C67" s="1470">
        <f>'事業活動(各幼稚園)'!N20</f>
        <v>0</v>
      </c>
      <c r="D67" s="1471"/>
      <c r="E67" s="1471"/>
      <c r="F67" s="1471"/>
      <c r="G67" s="1472"/>
      <c r="H67" s="1473">
        <f>'事業活動(各幼稚園)'!N21</f>
        <v>0</v>
      </c>
      <c r="I67" s="1474"/>
      <c r="J67" s="1474"/>
      <c r="K67" s="1474"/>
      <c r="L67" s="1475"/>
      <c r="M67" s="157" t="s">
        <v>801</v>
      </c>
      <c r="N67" s="1476"/>
      <c r="O67" s="1476"/>
      <c r="P67" s="1476"/>
      <c r="Q67" s="1476"/>
      <c r="R67" s="1476"/>
      <c r="S67" s="1476"/>
      <c r="T67" s="1476"/>
      <c r="U67" s="1476"/>
      <c r="V67" s="1476"/>
      <c r="W67" s="1476"/>
      <c r="X67" s="1476"/>
      <c r="Y67" s="1476"/>
      <c r="Z67" s="1476"/>
      <c r="AA67" s="1476"/>
      <c r="AB67" s="830" t="s">
        <v>802</v>
      </c>
      <c r="AC67" s="1476"/>
      <c r="AD67" s="1476"/>
      <c r="AE67" s="1476"/>
      <c r="AF67" s="1476"/>
      <c r="AG67" s="1476"/>
      <c r="AH67" s="1476"/>
      <c r="AI67" s="1476"/>
      <c r="AJ67" s="1476"/>
      <c r="AK67" s="1476"/>
      <c r="AL67" s="1476"/>
      <c r="AM67" s="1476"/>
      <c r="AN67" s="1476"/>
      <c r="AO67" s="1476"/>
      <c r="AP67" s="1476"/>
      <c r="AQ67" s="1477"/>
    </row>
    <row r="68" spans="1:43" ht="18" customHeight="1" x14ac:dyDescent="0.2">
      <c r="A68" s="146"/>
      <c r="B68" s="146"/>
      <c r="C68" s="1470"/>
      <c r="D68" s="1510"/>
      <c r="E68" s="1510"/>
      <c r="F68" s="1510"/>
      <c r="G68" s="1511"/>
      <c r="H68" s="1465" t="s">
        <v>827</v>
      </c>
      <c r="I68" s="1466"/>
      <c r="J68" s="1466"/>
      <c r="K68" s="1466"/>
      <c r="L68" s="1467"/>
      <c r="M68" s="156" t="s">
        <v>799</v>
      </c>
      <c r="N68" s="1468"/>
      <c r="O68" s="1468"/>
      <c r="P68" s="1468"/>
      <c r="Q68" s="1468"/>
      <c r="R68" s="1468"/>
      <c r="S68" s="1468"/>
      <c r="T68" s="1468"/>
      <c r="U68" s="1468"/>
      <c r="V68" s="1468"/>
      <c r="W68" s="1468"/>
      <c r="X68" s="1468"/>
      <c r="Y68" s="1468"/>
      <c r="Z68" s="1468"/>
      <c r="AA68" s="1468"/>
      <c r="AB68" s="829" t="s">
        <v>800</v>
      </c>
      <c r="AC68" s="1468"/>
      <c r="AD68" s="1468"/>
      <c r="AE68" s="1468"/>
      <c r="AF68" s="1468"/>
      <c r="AG68" s="1468"/>
      <c r="AH68" s="1468"/>
      <c r="AI68" s="1468"/>
      <c r="AJ68" s="1468"/>
      <c r="AK68" s="1468"/>
      <c r="AL68" s="1468"/>
      <c r="AM68" s="1468"/>
      <c r="AN68" s="1468"/>
      <c r="AO68" s="1468"/>
      <c r="AP68" s="1468"/>
      <c r="AQ68" s="1469"/>
    </row>
    <row r="69" spans="1:43" ht="18" customHeight="1" x14ac:dyDescent="0.2">
      <c r="A69" s="146"/>
      <c r="B69" s="146"/>
      <c r="C69" s="1470"/>
      <c r="D69" s="1510"/>
      <c r="E69" s="1510"/>
      <c r="F69" s="1510"/>
      <c r="G69" s="1511"/>
      <c r="H69" s="1473">
        <f>'事業活動(各幼稚園)'!N22</f>
        <v>0</v>
      </c>
      <c r="I69" s="1474"/>
      <c r="J69" s="1474"/>
      <c r="K69" s="1474"/>
      <c r="L69" s="1475"/>
      <c r="M69" s="157" t="s">
        <v>801</v>
      </c>
      <c r="N69" s="1476"/>
      <c r="O69" s="1476"/>
      <c r="P69" s="1476"/>
      <c r="Q69" s="1476"/>
      <c r="R69" s="1476"/>
      <c r="S69" s="1476"/>
      <c r="T69" s="1476"/>
      <c r="U69" s="1476"/>
      <c r="V69" s="1476"/>
      <c r="W69" s="1476"/>
      <c r="X69" s="1476"/>
      <c r="Y69" s="1476"/>
      <c r="Z69" s="1476"/>
      <c r="AA69" s="1476"/>
      <c r="AB69" s="830" t="s">
        <v>802</v>
      </c>
      <c r="AC69" s="1476"/>
      <c r="AD69" s="1476"/>
      <c r="AE69" s="1476"/>
      <c r="AF69" s="1476"/>
      <c r="AG69" s="1476"/>
      <c r="AH69" s="1476"/>
      <c r="AI69" s="1476"/>
      <c r="AJ69" s="1476"/>
      <c r="AK69" s="1476"/>
      <c r="AL69" s="1476"/>
      <c r="AM69" s="1476"/>
      <c r="AN69" s="1476"/>
      <c r="AO69" s="1476"/>
      <c r="AP69" s="1476"/>
      <c r="AQ69" s="1477"/>
    </row>
    <row r="70" spans="1:43" ht="18" customHeight="1" x14ac:dyDescent="0.2">
      <c r="A70" s="146"/>
      <c r="B70" s="146"/>
      <c r="C70" s="1470"/>
      <c r="D70" s="1510"/>
      <c r="E70" s="1510"/>
      <c r="F70" s="1510"/>
      <c r="G70" s="1511"/>
      <c r="H70" s="1465" t="s">
        <v>1285</v>
      </c>
      <c r="I70" s="1466"/>
      <c r="J70" s="1466"/>
      <c r="K70" s="1466"/>
      <c r="L70" s="1467"/>
      <c r="M70" s="156" t="s">
        <v>799</v>
      </c>
      <c r="N70" s="1468"/>
      <c r="O70" s="1468"/>
      <c r="P70" s="1468"/>
      <c r="Q70" s="1468"/>
      <c r="R70" s="1468"/>
      <c r="S70" s="1468"/>
      <c r="T70" s="1468"/>
      <c r="U70" s="1468"/>
      <c r="V70" s="1468"/>
      <c r="W70" s="1468"/>
      <c r="X70" s="1468"/>
      <c r="Y70" s="1468"/>
      <c r="Z70" s="1468"/>
      <c r="AA70" s="1468"/>
      <c r="AB70" s="829" t="s">
        <v>800</v>
      </c>
      <c r="AC70" s="1468"/>
      <c r="AD70" s="1468"/>
      <c r="AE70" s="1468"/>
      <c r="AF70" s="1468"/>
      <c r="AG70" s="1468"/>
      <c r="AH70" s="1468"/>
      <c r="AI70" s="1468"/>
      <c r="AJ70" s="1468"/>
      <c r="AK70" s="1468"/>
      <c r="AL70" s="1468"/>
      <c r="AM70" s="1468"/>
      <c r="AN70" s="1468"/>
      <c r="AO70" s="1468"/>
      <c r="AP70" s="1468"/>
      <c r="AQ70" s="1469"/>
    </row>
    <row r="71" spans="1:43" ht="18" customHeight="1" x14ac:dyDescent="0.2">
      <c r="A71" s="146"/>
      <c r="B71" s="146"/>
      <c r="C71" s="1473"/>
      <c r="D71" s="1512"/>
      <c r="E71" s="1512"/>
      <c r="F71" s="1512"/>
      <c r="G71" s="1513"/>
      <c r="H71" s="1473">
        <f>'事業活動(各幼稚園)'!N23</f>
        <v>0</v>
      </c>
      <c r="I71" s="1474"/>
      <c r="J71" s="1474"/>
      <c r="K71" s="1474"/>
      <c r="L71" s="1475"/>
      <c r="M71" s="157" t="s">
        <v>801</v>
      </c>
      <c r="N71" s="1476"/>
      <c r="O71" s="1476"/>
      <c r="P71" s="1476"/>
      <c r="Q71" s="1476"/>
      <c r="R71" s="1476"/>
      <c r="S71" s="1476"/>
      <c r="T71" s="1476"/>
      <c r="U71" s="1476"/>
      <c r="V71" s="1476"/>
      <c r="W71" s="1476"/>
      <c r="X71" s="1476"/>
      <c r="Y71" s="1476"/>
      <c r="Z71" s="1476"/>
      <c r="AA71" s="1476"/>
      <c r="AB71" s="830" t="s">
        <v>802</v>
      </c>
      <c r="AC71" s="1476"/>
      <c r="AD71" s="1476"/>
      <c r="AE71" s="1476"/>
      <c r="AF71" s="1476"/>
      <c r="AG71" s="1476"/>
      <c r="AH71" s="1476"/>
      <c r="AI71" s="1476"/>
      <c r="AJ71" s="1476"/>
      <c r="AK71" s="1476"/>
      <c r="AL71" s="1476"/>
      <c r="AM71" s="1476"/>
      <c r="AN71" s="1476"/>
      <c r="AO71" s="1476"/>
      <c r="AP71" s="1476"/>
      <c r="AQ71" s="1477"/>
    </row>
    <row r="72" spans="1:43" ht="18" customHeight="1" x14ac:dyDescent="0.2">
      <c r="A72" s="146"/>
      <c r="B72" s="146"/>
      <c r="C72" s="818" t="s">
        <v>803</v>
      </c>
      <c r="D72" s="818"/>
      <c r="E72" s="818"/>
      <c r="F72" s="818"/>
      <c r="G72" s="818"/>
      <c r="H72" s="818"/>
      <c r="I72" s="818"/>
      <c r="J72" s="818"/>
      <c r="K72" s="818"/>
      <c r="L72" s="818"/>
      <c r="M72" s="818"/>
      <c r="N72" s="818"/>
      <c r="O72" s="818"/>
      <c r="P72" s="818"/>
      <c r="Q72" s="818"/>
      <c r="R72" s="818"/>
      <c r="S72" s="818"/>
      <c r="T72" s="818"/>
      <c r="U72" s="818"/>
      <c r="V72" s="818"/>
      <c r="W72" s="818"/>
      <c r="X72" s="818"/>
      <c r="Y72" s="818"/>
      <c r="Z72" s="818"/>
      <c r="AA72" s="818"/>
      <c r="AB72" s="818"/>
      <c r="AC72" s="818"/>
      <c r="AD72" s="818"/>
      <c r="AE72" s="818"/>
      <c r="AF72" s="818"/>
      <c r="AG72" s="818"/>
      <c r="AH72" s="818"/>
      <c r="AI72" s="818"/>
      <c r="AJ72" s="818"/>
      <c r="AK72" s="818"/>
      <c r="AL72" s="818"/>
      <c r="AM72" s="818"/>
      <c r="AN72" s="818"/>
      <c r="AO72" s="818"/>
      <c r="AP72" s="818"/>
      <c r="AQ72" s="818"/>
    </row>
    <row r="73" spans="1:43" ht="18" customHeight="1" x14ac:dyDescent="0.2">
      <c r="A73" s="149"/>
      <c r="B73" s="149"/>
      <c r="C73" s="145"/>
      <c r="D73" s="145"/>
      <c r="E73" s="145"/>
      <c r="F73" s="145"/>
      <c r="G73" s="145"/>
      <c r="H73" s="150"/>
      <c r="I73" s="150"/>
      <c r="J73" s="150"/>
      <c r="K73" s="150"/>
      <c r="L73" s="150"/>
      <c r="M73" s="150"/>
      <c r="N73" s="150"/>
      <c r="O73" s="150"/>
      <c r="P73" s="147"/>
      <c r="Q73" s="147"/>
      <c r="R73" s="147"/>
      <c r="S73" s="147"/>
      <c r="T73" s="147"/>
      <c r="U73" s="120"/>
      <c r="V73" s="151"/>
      <c r="W73" s="151"/>
      <c r="X73" s="151"/>
      <c r="Y73" s="151"/>
      <c r="Z73" s="151"/>
      <c r="AA73" s="151"/>
      <c r="AB73" s="151"/>
      <c r="AC73" s="151"/>
      <c r="AD73" s="151"/>
      <c r="AE73" s="151"/>
      <c r="AF73" s="151"/>
      <c r="AG73" s="151"/>
      <c r="AH73" s="151"/>
      <c r="AI73" s="152"/>
      <c r="AJ73" s="152"/>
      <c r="AK73" s="152"/>
      <c r="AL73" s="152"/>
      <c r="AM73" s="152"/>
      <c r="AN73" s="152"/>
      <c r="AO73" s="152"/>
      <c r="AP73" s="152"/>
      <c r="AQ73" s="152"/>
    </row>
    <row r="74" spans="1:43" ht="18" customHeight="1" x14ac:dyDescent="0.2">
      <c r="A74" s="146"/>
      <c r="B74" s="146"/>
      <c r="C74" s="1453" t="s">
        <v>823</v>
      </c>
      <c r="D74" s="1454"/>
      <c r="E74" s="1454"/>
      <c r="F74" s="1454"/>
      <c r="G74" s="1455"/>
      <c r="H74" s="1453" t="s">
        <v>798</v>
      </c>
      <c r="I74" s="1454"/>
      <c r="J74" s="1454"/>
      <c r="K74" s="1454"/>
      <c r="L74" s="1455"/>
      <c r="M74" s="1517" t="s">
        <v>1339</v>
      </c>
      <c r="N74" s="1460"/>
      <c r="O74" s="1460"/>
      <c r="P74" s="1460"/>
      <c r="Q74" s="1460"/>
      <c r="R74" s="1460"/>
      <c r="S74" s="1460"/>
      <c r="T74" s="1460"/>
      <c r="U74" s="1460"/>
      <c r="V74" s="1460"/>
      <c r="W74" s="1460"/>
      <c r="X74" s="1460"/>
      <c r="Y74" s="1460"/>
      <c r="Z74" s="1460"/>
      <c r="AA74" s="1460"/>
      <c r="AB74" s="1460"/>
      <c r="AC74" s="1460"/>
      <c r="AD74" s="1460"/>
      <c r="AE74" s="1460"/>
      <c r="AF74" s="1460"/>
      <c r="AG74" s="1460"/>
      <c r="AH74" s="1460"/>
      <c r="AI74" s="1460"/>
      <c r="AJ74" s="1460"/>
      <c r="AK74" s="1460"/>
      <c r="AL74" s="1460"/>
      <c r="AM74" s="1460"/>
      <c r="AN74" s="1460"/>
      <c r="AO74" s="1460"/>
      <c r="AP74" s="1460"/>
      <c r="AQ74" s="1461"/>
    </row>
    <row r="75" spans="1:43" ht="18" customHeight="1" x14ac:dyDescent="0.2">
      <c r="A75" s="146"/>
      <c r="B75" s="146"/>
      <c r="C75" s="1479"/>
      <c r="D75" s="1480"/>
      <c r="E75" s="1480"/>
      <c r="F75" s="1480"/>
      <c r="G75" s="1481"/>
      <c r="H75" s="1479"/>
      <c r="I75" s="1480"/>
      <c r="J75" s="1480"/>
      <c r="K75" s="1480"/>
      <c r="L75" s="1481"/>
      <c r="M75" s="1518"/>
      <c r="N75" s="1518"/>
      <c r="O75" s="1518"/>
      <c r="P75" s="1518"/>
      <c r="Q75" s="1518"/>
      <c r="R75" s="1518"/>
      <c r="S75" s="1518"/>
      <c r="T75" s="1518"/>
      <c r="U75" s="1518"/>
      <c r="V75" s="1518"/>
      <c r="W75" s="1518"/>
      <c r="X75" s="1518"/>
      <c r="Y75" s="1518"/>
      <c r="Z75" s="1518"/>
      <c r="AA75" s="1518"/>
      <c r="AB75" s="1518"/>
      <c r="AC75" s="1518"/>
      <c r="AD75" s="1518"/>
      <c r="AE75" s="1518"/>
      <c r="AF75" s="1518"/>
      <c r="AG75" s="1518"/>
      <c r="AH75" s="1518"/>
      <c r="AI75" s="1518"/>
      <c r="AJ75" s="1518"/>
      <c r="AK75" s="1518"/>
      <c r="AL75" s="1518"/>
      <c r="AM75" s="1518"/>
      <c r="AN75" s="1518"/>
      <c r="AO75" s="1518"/>
      <c r="AP75" s="1518"/>
      <c r="AQ75" s="1519"/>
    </row>
    <row r="76" spans="1:43" ht="18" customHeight="1" x14ac:dyDescent="0.2">
      <c r="A76" s="146"/>
      <c r="B76" s="146"/>
      <c r="C76" s="1465" t="s">
        <v>1349</v>
      </c>
      <c r="D76" s="1466"/>
      <c r="E76" s="1466"/>
      <c r="F76" s="1466"/>
      <c r="G76" s="1467"/>
      <c r="H76" s="1465" t="s">
        <v>1340</v>
      </c>
      <c r="I76" s="1466"/>
      <c r="J76" s="1466"/>
      <c r="K76" s="1466"/>
      <c r="L76" s="1466"/>
      <c r="M76" s="156" t="s">
        <v>799</v>
      </c>
      <c r="N76" s="1520" t="s">
        <v>1341</v>
      </c>
      <c r="O76" s="1520"/>
      <c r="P76" s="1520"/>
      <c r="Q76" s="1521"/>
      <c r="R76" s="1521"/>
      <c r="S76" s="1521"/>
      <c r="T76" s="1521"/>
      <c r="U76" s="1521"/>
      <c r="V76" s="1521"/>
      <c r="W76" s="1521"/>
      <c r="X76" s="1521"/>
      <c r="Y76" s="1521"/>
      <c r="Z76" s="1521"/>
      <c r="AA76" s="1521"/>
      <c r="AB76" s="1520" t="s">
        <v>1342</v>
      </c>
      <c r="AC76" s="1520"/>
      <c r="AD76" s="1521"/>
      <c r="AE76" s="1521"/>
      <c r="AF76" s="1521"/>
      <c r="AG76" s="1521"/>
      <c r="AH76" s="1521"/>
      <c r="AI76" s="1521"/>
      <c r="AJ76" s="1521"/>
      <c r="AK76" s="1521"/>
      <c r="AL76" s="1521"/>
      <c r="AM76" s="1521"/>
      <c r="AN76" s="1521"/>
      <c r="AO76" s="1521"/>
      <c r="AP76" s="1521"/>
      <c r="AQ76" s="1522"/>
    </row>
    <row r="77" spans="1:43" ht="18" customHeight="1" x14ac:dyDescent="0.2">
      <c r="A77" s="146"/>
      <c r="B77" s="146"/>
      <c r="C77" s="1470">
        <f>'事業活動(各幼稚園)'!N24</f>
        <v>0</v>
      </c>
      <c r="D77" s="1471"/>
      <c r="E77" s="1471"/>
      <c r="F77" s="1471"/>
      <c r="G77" s="1472"/>
      <c r="H77" s="1470">
        <f>'事業活動(各幼稚園)'!N33</f>
        <v>0</v>
      </c>
      <c r="I77" s="1471"/>
      <c r="J77" s="1471"/>
      <c r="K77" s="1471"/>
      <c r="L77" s="1471"/>
      <c r="M77" s="160" t="s">
        <v>1343</v>
      </c>
      <c r="N77" s="1514" t="s">
        <v>1341</v>
      </c>
      <c r="O77" s="1514"/>
      <c r="P77" s="1514"/>
      <c r="Q77" s="1515"/>
      <c r="R77" s="1515"/>
      <c r="S77" s="1515"/>
      <c r="T77" s="1515"/>
      <c r="U77" s="1515"/>
      <c r="V77" s="1515"/>
      <c r="W77" s="1515"/>
      <c r="X77" s="1515"/>
      <c r="Y77" s="1515"/>
      <c r="Z77" s="1515"/>
      <c r="AA77" s="1515"/>
      <c r="AB77" s="1514" t="s">
        <v>1342</v>
      </c>
      <c r="AC77" s="1514"/>
      <c r="AD77" s="1515"/>
      <c r="AE77" s="1515"/>
      <c r="AF77" s="1515"/>
      <c r="AG77" s="1515"/>
      <c r="AH77" s="1515"/>
      <c r="AI77" s="1515"/>
      <c r="AJ77" s="1515"/>
      <c r="AK77" s="1515"/>
      <c r="AL77" s="1515"/>
      <c r="AM77" s="1515"/>
      <c r="AN77" s="1515"/>
      <c r="AO77" s="1515"/>
      <c r="AP77" s="1515"/>
      <c r="AQ77" s="1516"/>
    </row>
    <row r="78" spans="1:43" ht="18" customHeight="1" x14ac:dyDescent="0.2">
      <c r="A78" s="146"/>
      <c r="B78" s="146"/>
      <c r="C78" s="1470"/>
      <c r="D78" s="1510"/>
      <c r="E78" s="1510"/>
      <c r="F78" s="1510"/>
      <c r="G78" s="1511"/>
      <c r="H78" s="1528"/>
      <c r="I78" s="1529"/>
      <c r="J78" s="1529"/>
      <c r="K78" s="1529"/>
      <c r="L78" s="1529"/>
      <c r="M78" s="160" t="s">
        <v>1344</v>
      </c>
      <c r="N78" s="1514" t="s">
        <v>1341</v>
      </c>
      <c r="O78" s="1514"/>
      <c r="P78" s="1514"/>
      <c r="Q78" s="1515"/>
      <c r="R78" s="1515"/>
      <c r="S78" s="1515"/>
      <c r="T78" s="1515"/>
      <c r="U78" s="1515"/>
      <c r="V78" s="1515"/>
      <c r="W78" s="1515"/>
      <c r="X78" s="1515"/>
      <c r="Y78" s="1515"/>
      <c r="Z78" s="1515"/>
      <c r="AA78" s="1515"/>
      <c r="AB78" s="1514" t="s">
        <v>1342</v>
      </c>
      <c r="AC78" s="1514"/>
      <c r="AD78" s="1515"/>
      <c r="AE78" s="1515"/>
      <c r="AF78" s="1515"/>
      <c r="AG78" s="1515"/>
      <c r="AH78" s="1515"/>
      <c r="AI78" s="1515"/>
      <c r="AJ78" s="1515"/>
      <c r="AK78" s="1515"/>
      <c r="AL78" s="1515"/>
      <c r="AM78" s="1515"/>
      <c r="AN78" s="1515"/>
      <c r="AO78" s="1515"/>
      <c r="AP78" s="1515"/>
      <c r="AQ78" s="1516"/>
    </row>
    <row r="79" spans="1:43" ht="18" customHeight="1" x14ac:dyDescent="0.2">
      <c r="A79" s="146"/>
      <c r="B79" s="146"/>
      <c r="C79" s="1470"/>
      <c r="D79" s="1510"/>
      <c r="E79" s="1510"/>
      <c r="F79" s="1510"/>
      <c r="G79" s="1511"/>
      <c r="H79" s="1470"/>
      <c r="I79" s="1510"/>
      <c r="J79" s="1510"/>
      <c r="K79" s="1510"/>
      <c r="L79" s="1510"/>
      <c r="M79" s="160" t="s">
        <v>1345</v>
      </c>
      <c r="N79" s="1514" t="s">
        <v>1341</v>
      </c>
      <c r="O79" s="1514"/>
      <c r="P79" s="1514"/>
      <c r="Q79" s="1515"/>
      <c r="R79" s="1515"/>
      <c r="S79" s="1515"/>
      <c r="T79" s="1515"/>
      <c r="U79" s="1515"/>
      <c r="V79" s="1515"/>
      <c r="W79" s="1515"/>
      <c r="X79" s="1515"/>
      <c r="Y79" s="1515"/>
      <c r="Z79" s="1515"/>
      <c r="AA79" s="1515"/>
      <c r="AB79" s="1514" t="s">
        <v>1342</v>
      </c>
      <c r="AC79" s="1514"/>
      <c r="AD79" s="1515"/>
      <c r="AE79" s="1515"/>
      <c r="AF79" s="1515"/>
      <c r="AG79" s="1515"/>
      <c r="AH79" s="1515"/>
      <c r="AI79" s="1515"/>
      <c r="AJ79" s="1515"/>
      <c r="AK79" s="1515"/>
      <c r="AL79" s="1515"/>
      <c r="AM79" s="1515"/>
      <c r="AN79" s="1515"/>
      <c r="AO79" s="1515"/>
      <c r="AP79" s="1515"/>
      <c r="AQ79" s="1516"/>
    </row>
    <row r="80" spans="1:43" ht="18" customHeight="1" x14ac:dyDescent="0.2">
      <c r="A80" s="146"/>
      <c r="B80" s="146"/>
      <c r="C80" s="1470"/>
      <c r="D80" s="1510"/>
      <c r="E80" s="1510"/>
      <c r="F80" s="1510"/>
      <c r="G80" s="1511"/>
      <c r="H80" s="1528"/>
      <c r="I80" s="1529"/>
      <c r="J80" s="1529"/>
      <c r="K80" s="1529"/>
      <c r="L80" s="1529"/>
      <c r="M80" s="160" t="s">
        <v>1346</v>
      </c>
      <c r="N80" s="1514" t="s">
        <v>1341</v>
      </c>
      <c r="O80" s="1514"/>
      <c r="P80" s="1514"/>
      <c r="Q80" s="1515"/>
      <c r="R80" s="1515"/>
      <c r="S80" s="1515"/>
      <c r="T80" s="1515"/>
      <c r="U80" s="1515"/>
      <c r="V80" s="1515"/>
      <c r="W80" s="1515"/>
      <c r="X80" s="1515"/>
      <c r="Y80" s="1515"/>
      <c r="Z80" s="1515"/>
      <c r="AA80" s="1515"/>
      <c r="AB80" s="1514" t="s">
        <v>1342</v>
      </c>
      <c r="AC80" s="1514"/>
      <c r="AD80" s="1515"/>
      <c r="AE80" s="1515"/>
      <c r="AF80" s="1515"/>
      <c r="AG80" s="1515"/>
      <c r="AH80" s="1515"/>
      <c r="AI80" s="1515"/>
      <c r="AJ80" s="1515"/>
      <c r="AK80" s="1515"/>
      <c r="AL80" s="1515"/>
      <c r="AM80" s="1515"/>
      <c r="AN80" s="1515"/>
      <c r="AO80" s="1515"/>
      <c r="AP80" s="1515"/>
      <c r="AQ80" s="1516"/>
    </row>
    <row r="81" spans="1:43" ht="18" customHeight="1" x14ac:dyDescent="0.2">
      <c r="A81" s="146"/>
      <c r="B81" s="146"/>
      <c r="C81" s="1473"/>
      <c r="D81" s="1512"/>
      <c r="E81" s="1512"/>
      <c r="F81" s="1512"/>
      <c r="G81" s="1513"/>
      <c r="H81" s="1473"/>
      <c r="I81" s="1512"/>
      <c r="J81" s="1512"/>
      <c r="K81" s="1512"/>
      <c r="L81" s="1512"/>
      <c r="M81" s="157" t="s">
        <v>1347</v>
      </c>
      <c r="N81" s="1523" t="s">
        <v>1341</v>
      </c>
      <c r="O81" s="1523"/>
      <c r="P81" s="1523"/>
      <c r="Q81" s="1524"/>
      <c r="R81" s="1524"/>
      <c r="S81" s="1524"/>
      <c r="T81" s="1524"/>
      <c r="U81" s="1524"/>
      <c r="V81" s="1524"/>
      <c r="W81" s="1524"/>
      <c r="X81" s="1524"/>
      <c r="Y81" s="1524"/>
      <c r="Z81" s="1524"/>
      <c r="AA81" s="1524"/>
      <c r="AB81" s="1523" t="s">
        <v>1342</v>
      </c>
      <c r="AC81" s="1523"/>
      <c r="AD81" s="1524"/>
      <c r="AE81" s="1524"/>
      <c r="AF81" s="1524"/>
      <c r="AG81" s="1524"/>
      <c r="AH81" s="1524"/>
      <c r="AI81" s="1524"/>
      <c r="AJ81" s="1524"/>
      <c r="AK81" s="1524"/>
      <c r="AL81" s="1524"/>
      <c r="AM81" s="1524"/>
      <c r="AN81" s="1524"/>
      <c r="AO81" s="1524"/>
      <c r="AP81" s="1524"/>
      <c r="AQ81" s="1525"/>
    </row>
    <row r="82" spans="1:43" ht="18" customHeight="1" x14ac:dyDescent="0.2">
      <c r="A82" s="146"/>
      <c r="B82" s="146"/>
      <c r="C82" s="795" t="s">
        <v>1348</v>
      </c>
      <c r="D82" s="795"/>
      <c r="E82" s="795"/>
      <c r="F82" s="795"/>
      <c r="G82" s="795"/>
      <c r="H82" s="795"/>
      <c r="I82" s="795"/>
      <c r="J82" s="795"/>
      <c r="K82" s="795"/>
      <c r="L82" s="795"/>
      <c r="M82" s="795"/>
      <c r="N82" s="795"/>
      <c r="O82" s="795"/>
      <c r="P82" s="795"/>
      <c r="Q82" s="795"/>
      <c r="R82" s="795"/>
      <c r="S82" s="795"/>
      <c r="T82" s="795"/>
      <c r="U82" s="795"/>
      <c r="V82" s="795"/>
      <c r="W82" s="795"/>
      <c r="X82" s="795"/>
      <c r="Y82" s="795"/>
      <c r="Z82" s="795"/>
      <c r="AA82" s="795"/>
      <c r="AB82" s="795"/>
      <c r="AC82" s="795"/>
      <c r="AD82" s="795"/>
      <c r="AE82" s="795"/>
      <c r="AF82" s="795"/>
      <c r="AG82" s="795"/>
      <c r="AH82" s="795"/>
      <c r="AI82" s="795"/>
      <c r="AJ82" s="795"/>
      <c r="AK82" s="795"/>
      <c r="AL82" s="795"/>
      <c r="AM82" s="795"/>
      <c r="AN82" s="795"/>
      <c r="AO82" s="795"/>
      <c r="AP82" s="795"/>
      <c r="AQ82" s="795"/>
    </row>
    <row r="83" spans="1:43" ht="18" customHeight="1" x14ac:dyDescent="0.2">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20"/>
      <c r="AQ83" s="146"/>
    </row>
    <row r="84" spans="1:43" ht="18" customHeight="1" x14ac:dyDescent="0.2">
      <c r="A84" s="146"/>
      <c r="B84" s="146"/>
      <c r="C84" s="1526" t="s">
        <v>823</v>
      </c>
      <c r="D84" s="1526"/>
      <c r="E84" s="1526"/>
      <c r="F84" s="1526"/>
      <c r="G84" s="1526"/>
      <c r="H84" s="1526" t="s">
        <v>798</v>
      </c>
      <c r="I84" s="1526"/>
      <c r="J84" s="1526"/>
      <c r="K84" s="1526"/>
      <c r="L84" s="1526"/>
      <c r="M84" s="1484" t="s">
        <v>1350</v>
      </c>
      <c r="N84" s="1527"/>
      <c r="O84" s="1527"/>
      <c r="P84" s="1527"/>
      <c r="Q84" s="1527"/>
      <c r="R84" s="1527"/>
      <c r="S84" s="1527"/>
      <c r="T84" s="1527"/>
      <c r="U84" s="1527"/>
      <c r="V84" s="1527"/>
      <c r="W84" s="1527"/>
      <c r="X84" s="1527"/>
      <c r="Y84" s="1527"/>
      <c r="Z84" s="1527"/>
      <c r="AA84" s="1527"/>
      <c r="AB84" s="1527"/>
      <c r="AC84" s="1527"/>
      <c r="AD84" s="1527"/>
      <c r="AE84" s="1527"/>
      <c r="AF84" s="1527"/>
      <c r="AG84" s="1527"/>
      <c r="AH84" s="1527"/>
      <c r="AI84" s="1527"/>
      <c r="AJ84" s="1527"/>
      <c r="AK84" s="1527"/>
      <c r="AL84" s="1527"/>
      <c r="AM84" s="1527"/>
      <c r="AN84" s="1527"/>
      <c r="AO84" s="1527"/>
      <c r="AP84" s="1527"/>
      <c r="AQ84" s="1527"/>
    </row>
    <row r="85" spans="1:43" ht="18" customHeight="1" x14ac:dyDescent="0.2">
      <c r="A85" s="146"/>
      <c r="B85" s="146"/>
      <c r="C85" s="1526"/>
      <c r="D85" s="1526"/>
      <c r="E85" s="1526"/>
      <c r="F85" s="1526"/>
      <c r="G85" s="1526"/>
      <c r="H85" s="1526"/>
      <c r="I85" s="1526"/>
      <c r="J85" s="1526"/>
      <c r="K85" s="1526"/>
      <c r="L85" s="1526"/>
      <c r="M85" s="1527"/>
      <c r="N85" s="1527"/>
      <c r="O85" s="1527"/>
      <c r="P85" s="1527"/>
      <c r="Q85" s="1527"/>
      <c r="R85" s="1527"/>
      <c r="S85" s="1527"/>
      <c r="T85" s="1527"/>
      <c r="U85" s="1527"/>
      <c r="V85" s="1527"/>
      <c r="W85" s="1527"/>
      <c r="X85" s="1527"/>
      <c r="Y85" s="1527"/>
      <c r="Z85" s="1527"/>
      <c r="AA85" s="1527"/>
      <c r="AB85" s="1527"/>
      <c r="AC85" s="1527"/>
      <c r="AD85" s="1527"/>
      <c r="AE85" s="1527"/>
      <c r="AF85" s="1527"/>
      <c r="AG85" s="1527"/>
      <c r="AH85" s="1527"/>
      <c r="AI85" s="1527"/>
      <c r="AJ85" s="1527"/>
      <c r="AK85" s="1527"/>
      <c r="AL85" s="1527"/>
      <c r="AM85" s="1527"/>
      <c r="AN85" s="1527"/>
      <c r="AO85" s="1527"/>
      <c r="AP85" s="1527"/>
      <c r="AQ85" s="1527"/>
    </row>
    <row r="86" spans="1:43" ht="18" customHeight="1" x14ac:dyDescent="0.2">
      <c r="A86" s="146"/>
      <c r="B86" s="146"/>
      <c r="C86" s="1528" t="s">
        <v>1351</v>
      </c>
      <c r="D86" s="1529"/>
      <c r="E86" s="1529"/>
      <c r="F86" s="1529"/>
      <c r="G86" s="1530"/>
      <c r="H86" s="1528" t="s">
        <v>1401</v>
      </c>
      <c r="I86" s="1529"/>
      <c r="J86" s="1529"/>
      <c r="K86" s="1529"/>
      <c r="L86" s="1530"/>
      <c r="M86" s="156" t="s">
        <v>799</v>
      </c>
      <c r="N86" s="1520" t="s">
        <v>1341</v>
      </c>
      <c r="O86" s="1520"/>
      <c r="P86" s="1520"/>
      <c r="Q86" s="1521"/>
      <c r="R86" s="1521"/>
      <c r="S86" s="1521"/>
      <c r="T86" s="1521"/>
      <c r="U86" s="1521"/>
      <c r="V86" s="1521"/>
      <c r="W86" s="1521"/>
      <c r="X86" s="1521"/>
      <c r="Y86" s="1521"/>
      <c r="Z86" s="1521"/>
      <c r="AA86" s="1521"/>
      <c r="AB86" s="1520" t="s">
        <v>1342</v>
      </c>
      <c r="AC86" s="1520"/>
      <c r="AD86" s="1521"/>
      <c r="AE86" s="1521"/>
      <c r="AF86" s="1521"/>
      <c r="AG86" s="1521"/>
      <c r="AH86" s="1521"/>
      <c r="AI86" s="1521"/>
      <c r="AJ86" s="1521"/>
      <c r="AK86" s="1521"/>
      <c r="AL86" s="1521"/>
      <c r="AM86" s="1521"/>
      <c r="AN86" s="1521"/>
      <c r="AO86" s="1521"/>
      <c r="AP86" s="1521"/>
      <c r="AQ86" s="1522"/>
    </row>
    <row r="87" spans="1:43" ht="18" customHeight="1" x14ac:dyDescent="0.2">
      <c r="A87" s="146"/>
      <c r="B87" s="146"/>
      <c r="C87" s="1470">
        <f>'事業活動(各幼稚園)'!N83</f>
        <v>0</v>
      </c>
      <c r="D87" s="1471"/>
      <c r="E87" s="1471"/>
      <c r="F87" s="1471"/>
      <c r="G87" s="1472"/>
      <c r="H87" s="1470">
        <f>'事業活動(各幼稚園)'!N86</f>
        <v>0</v>
      </c>
      <c r="I87" s="1471"/>
      <c r="J87" s="1471"/>
      <c r="K87" s="1471"/>
      <c r="L87" s="1472"/>
      <c r="M87" s="160" t="s">
        <v>1343</v>
      </c>
      <c r="N87" s="1514" t="s">
        <v>1341</v>
      </c>
      <c r="O87" s="1514"/>
      <c r="P87" s="1514"/>
      <c r="Q87" s="1515"/>
      <c r="R87" s="1515"/>
      <c r="S87" s="1515"/>
      <c r="T87" s="1515"/>
      <c r="U87" s="1515"/>
      <c r="V87" s="1515"/>
      <c r="W87" s="1515"/>
      <c r="X87" s="1515"/>
      <c r="Y87" s="1515"/>
      <c r="Z87" s="1515"/>
      <c r="AA87" s="1515"/>
      <c r="AB87" s="1514" t="s">
        <v>1342</v>
      </c>
      <c r="AC87" s="1514"/>
      <c r="AD87" s="1515"/>
      <c r="AE87" s="1515"/>
      <c r="AF87" s="1515"/>
      <c r="AG87" s="1515"/>
      <c r="AH87" s="1515"/>
      <c r="AI87" s="1515"/>
      <c r="AJ87" s="1515"/>
      <c r="AK87" s="1515"/>
      <c r="AL87" s="1515"/>
      <c r="AM87" s="1515"/>
      <c r="AN87" s="1515"/>
      <c r="AO87" s="1515"/>
      <c r="AP87" s="1515"/>
      <c r="AQ87" s="1516"/>
    </row>
    <row r="88" spans="1:43" ht="18" customHeight="1" x14ac:dyDescent="0.2">
      <c r="A88" s="146"/>
      <c r="B88" s="146"/>
      <c r="C88" s="1470"/>
      <c r="D88" s="1510"/>
      <c r="E88" s="1510"/>
      <c r="F88" s="1510"/>
      <c r="G88" s="1511"/>
      <c r="H88" s="1528"/>
      <c r="I88" s="1529"/>
      <c r="J88" s="1529"/>
      <c r="K88" s="1529"/>
      <c r="L88" s="1530"/>
      <c r="M88" s="160" t="s">
        <v>1344</v>
      </c>
      <c r="N88" s="1514" t="s">
        <v>1341</v>
      </c>
      <c r="O88" s="1514"/>
      <c r="P88" s="1514"/>
      <c r="Q88" s="1515"/>
      <c r="R88" s="1515"/>
      <c r="S88" s="1515"/>
      <c r="T88" s="1515"/>
      <c r="U88" s="1515"/>
      <c r="V88" s="1515"/>
      <c r="W88" s="1515"/>
      <c r="X88" s="1515"/>
      <c r="Y88" s="1515"/>
      <c r="Z88" s="1515"/>
      <c r="AA88" s="1515"/>
      <c r="AB88" s="1514" t="s">
        <v>1342</v>
      </c>
      <c r="AC88" s="1514"/>
      <c r="AD88" s="1515"/>
      <c r="AE88" s="1515"/>
      <c r="AF88" s="1515"/>
      <c r="AG88" s="1515"/>
      <c r="AH88" s="1515"/>
      <c r="AI88" s="1515"/>
      <c r="AJ88" s="1515"/>
      <c r="AK88" s="1515"/>
      <c r="AL88" s="1515"/>
      <c r="AM88" s="1515"/>
      <c r="AN88" s="1515"/>
      <c r="AO88" s="1515"/>
      <c r="AP88" s="1515"/>
      <c r="AQ88" s="1516"/>
    </row>
    <row r="89" spans="1:43" ht="18" customHeight="1" x14ac:dyDescent="0.2">
      <c r="A89" s="146"/>
      <c r="B89" s="146"/>
      <c r="C89" s="1470"/>
      <c r="D89" s="1510"/>
      <c r="E89" s="1510"/>
      <c r="F89" s="1510"/>
      <c r="G89" s="1511"/>
      <c r="H89" s="1470"/>
      <c r="I89" s="1510"/>
      <c r="J89" s="1510"/>
      <c r="K89" s="1510"/>
      <c r="L89" s="1511"/>
      <c r="M89" s="160" t="s">
        <v>1345</v>
      </c>
      <c r="N89" s="1514" t="s">
        <v>1341</v>
      </c>
      <c r="O89" s="1514"/>
      <c r="P89" s="1514"/>
      <c r="Q89" s="1515"/>
      <c r="R89" s="1515"/>
      <c r="S89" s="1515"/>
      <c r="T89" s="1515"/>
      <c r="U89" s="1515"/>
      <c r="V89" s="1515"/>
      <c r="W89" s="1515"/>
      <c r="X89" s="1515"/>
      <c r="Y89" s="1515"/>
      <c r="Z89" s="1515"/>
      <c r="AA89" s="1515"/>
      <c r="AB89" s="1514" t="s">
        <v>1342</v>
      </c>
      <c r="AC89" s="1514"/>
      <c r="AD89" s="1515"/>
      <c r="AE89" s="1515"/>
      <c r="AF89" s="1515"/>
      <c r="AG89" s="1515"/>
      <c r="AH89" s="1515"/>
      <c r="AI89" s="1515"/>
      <c r="AJ89" s="1515"/>
      <c r="AK89" s="1515"/>
      <c r="AL89" s="1515"/>
      <c r="AM89" s="1515"/>
      <c r="AN89" s="1515"/>
      <c r="AO89" s="1515"/>
      <c r="AP89" s="1515"/>
      <c r="AQ89" s="1516"/>
    </row>
    <row r="90" spans="1:43" ht="18" customHeight="1" x14ac:dyDescent="0.2">
      <c r="A90" s="146"/>
      <c r="B90" s="146"/>
      <c r="C90" s="1470"/>
      <c r="D90" s="1510"/>
      <c r="E90" s="1510"/>
      <c r="F90" s="1510"/>
      <c r="G90" s="1511"/>
      <c r="H90" s="1528"/>
      <c r="I90" s="1529"/>
      <c r="J90" s="1529"/>
      <c r="K90" s="1529"/>
      <c r="L90" s="1530"/>
      <c r="M90" s="160" t="s">
        <v>1346</v>
      </c>
      <c r="N90" s="1514" t="s">
        <v>1341</v>
      </c>
      <c r="O90" s="1514"/>
      <c r="P90" s="1514"/>
      <c r="Q90" s="1515"/>
      <c r="R90" s="1515"/>
      <c r="S90" s="1515"/>
      <c r="T90" s="1515"/>
      <c r="U90" s="1515"/>
      <c r="V90" s="1515"/>
      <c r="W90" s="1515"/>
      <c r="X90" s="1515"/>
      <c r="Y90" s="1515"/>
      <c r="Z90" s="1515"/>
      <c r="AA90" s="1515"/>
      <c r="AB90" s="1514" t="s">
        <v>1342</v>
      </c>
      <c r="AC90" s="1514"/>
      <c r="AD90" s="1515"/>
      <c r="AE90" s="1515"/>
      <c r="AF90" s="1515"/>
      <c r="AG90" s="1515"/>
      <c r="AH90" s="1515"/>
      <c r="AI90" s="1515"/>
      <c r="AJ90" s="1515"/>
      <c r="AK90" s="1515"/>
      <c r="AL90" s="1515"/>
      <c r="AM90" s="1515"/>
      <c r="AN90" s="1515"/>
      <c r="AO90" s="1515"/>
      <c r="AP90" s="1515"/>
      <c r="AQ90" s="1516"/>
    </row>
    <row r="91" spans="1:43" ht="18" customHeight="1" x14ac:dyDescent="0.2">
      <c r="A91" s="146"/>
      <c r="B91" s="146"/>
      <c r="C91" s="1473"/>
      <c r="D91" s="1512"/>
      <c r="E91" s="1512"/>
      <c r="F91" s="1512"/>
      <c r="G91" s="1513"/>
      <c r="H91" s="1473"/>
      <c r="I91" s="1512"/>
      <c r="J91" s="1512"/>
      <c r="K91" s="1512"/>
      <c r="L91" s="1513"/>
      <c r="M91" s="157" t="s">
        <v>1347</v>
      </c>
      <c r="N91" s="1523" t="s">
        <v>1341</v>
      </c>
      <c r="O91" s="1523"/>
      <c r="P91" s="1523"/>
      <c r="Q91" s="1524"/>
      <c r="R91" s="1524"/>
      <c r="S91" s="1524"/>
      <c r="T91" s="1524"/>
      <c r="U91" s="1524"/>
      <c r="V91" s="1524"/>
      <c r="W91" s="1524"/>
      <c r="X91" s="1524"/>
      <c r="Y91" s="1524"/>
      <c r="Z91" s="1524"/>
      <c r="AA91" s="1524"/>
      <c r="AB91" s="1523" t="s">
        <v>1342</v>
      </c>
      <c r="AC91" s="1523"/>
      <c r="AD91" s="1524"/>
      <c r="AE91" s="1524"/>
      <c r="AF91" s="1524"/>
      <c r="AG91" s="1524"/>
      <c r="AH91" s="1524"/>
      <c r="AI91" s="1524"/>
      <c r="AJ91" s="1524"/>
      <c r="AK91" s="1524"/>
      <c r="AL91" s="1524"/>
      <c r="AM91" s="1524"/>
      <c r="AN91" s="1524"/>
      <c r="AO91" s="1524"/>
      <c r="AP91" s="1524"/>
      <c r="AQ91" s="1525"/>
    </row>
    <row r="92" spans="1:43" ht="18" customHeight="1" x14ac:dyDescent="0.2">
      <c r="A92" s="146"/>
      <c r="B92" s="146"/>
      <c r="C92" s="795" t="s">
        <v>1348</v>
      </c>
      <c r="D92" s="795"/>
      <c r="E92" s="795"/>
      <c r="F92" s="795"/>
      <c r="G92" s="795"/>
      <c r="H92" s="795"/>
      <c r="I92" s="795"/>
      <c r="J92" s="795"/>
      <c r="K92" s="795"/>
      <c r="L92" s="795"/>
      <c r="M92" s="795"/>
      <c r="N92" s="795"/>
      <c r="O92" s="795"/>
      <c r="P92" s="795"/>
      <c r="Q92" s="795"/>
      <c r="R92" s="795"/>
      <c r="S92" s="795"/>
      <c r="T92" s="795"/>
      <c r="U92" s="795"/>
      <c r="V92" s="795"/>
      <c r="W92" s="795"/>
      <c r="X92" s="795"/>
      <c r="Y92" s="795"/>
      <c r="Z92" s="795"/>
      <c r="AA92" s="795"/>
      <c r="AB92" s="795"/>
      <c r="AC92" s="795"/>
      <c r="AD92" s="795"/>
      <c r="AE92" s="795"/>
      <c r="AF92" s="795"/>
      <c r="AG92" s="795"/>
      <c r="AH92" s="795"/>
      <c r="AI92" s="795"/>
      <c r="AJ92" s="795"/>
      <c r="AK92" s="795"/>
      <c r="AL92" s="795"/>
      <c r="AM92" s="795"/>
      <c r="AN92" s="795"/>
      <c r="AO92" s="795"/>
      <c r="AP92" s="795"/>
      <c r="AQ92" s="795"/>
    </row>
    <row r="93" spans="1:43" ht="18" customHeight="1" x14ac:dyDescent="0.2">
      <c r="A93" s="146"/>
      <c r="B93" s="146"/>
      <c r="C93" s="795"/>
      <c r="D93" s="795"/>
      <c r="E93" s="795"/>
      <c r="F93" s="795"/>
      <c r="G93" s="795"/>
      <c r="H93" s="795"/>
      <c r="I93" s="795"/>
      <c r="J93" s="795"/>
      <c r="K93" s="795"/>
      <c r="L93" s="795"/>
      <c r="M93" s="795"/>
      <c r="N93" s="795"/>
      <c r="O93" s="795"/>
      <c r="P93" s="795"/>
      <c r="Q93" s="795"/>
      <c r="R93" s="795"/>
      <c r="S93" s="795"/>
      <c r="T93" s="795"/>
      <c r="U93" s="795"/>
      <c r="V93" s="795"/>
      <c r="W93" s="795"/>
      <c r="X93" s="795"/>
      <c r="Y93" s="795"/>
      <c r="Z93" s="795"/>
      <c r="AA93" s="795"/>
      <c r="AB93" s="795"/>
      <c r="AC93" s="795"/>
      <c r="AD93" s="795"/>
      <c r="AE93" s="795"/>
      <c r="AF93" s="795"/>
      <c r="AG93" s="795"/>
      <c r="AH93" s="795"/>
      <c r="AI93" s="795"/>
      <c r="AJ93" s="795"/>
      <c r="AK93" s="795"/>
      <c r="AL93" s="795"/>
      <c r="AM93" s="795"/>
      <c r="AN93" s="795"/>
      <c r="AO93" s="795"/>
      <c r="AP93" s="795"/>
      <c r="AQ93" s="795"/>
    </row>
    <row r="94" spans="1:43" ht="18" customHeight="1" x14ac:dyDescent="0.2">
      <c r="A94" s="146"/>
      <c r="B94" s="146" t="s">
        <v>1269</v>
      </c>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20"/>
      <c r="AQ94" s="146"/>
    </row>
    <row r="95" spans="1:43" ht="18" customHeight="1" x14ac:dyDescent="0.2">
      <c r="A95" s="146"/>
      <c r="B95" s="146"/>
      <c r="C95" s="1453" t="s">
        <v>797</v>
      </c>
      <c r="D95" s="1454"/>
      <c r="E95" s="1454"/>
      <c r="F95" s="1454"/>
      <c r="G95" s="1455"/>
      <c r="H95" s="1453" t="s">
        <v>798</v>
      </c>
      <c r="I95" s="1454"/>
      <c r="J95" s="1454"/>
      <c r="K95" s="1454"/>
      <c r="L95" s="1455"/>
      <c r="M95" s="1459" t="s">
        <v>829</v>
      </c>
      <c r="N95" s="1531"/>
      <c r="O95" s="1531"/>
      <c r="P95" s="1531"/>
      <c r="Q95" s="1531"/>
      <c r="R95" s="1531"/>
      <c r="S95" s="1531"/>
      <c r="T95" s="1531"/>
      <c r="U95" s="1531"/>
      <c r="V95" s="1531"/>
      <c r="W95" s="1531"/>
      <c r="X95" s="1531"/>
      <c r="Y95" s="1531"/>
      <c r="Z95" s="1531"/>
      <c r="AA95" s="1531"/>
      <c r="AB95" s="1531"/>
      <c r="AC95" s="1531"/>
      <c r="AD95" s="1531"/>
      <c r="AE95" s="1531"/>
      <c r="AF95" s="1531"/>
      <c r="AG95" s="1531"/>
      <c r="AH95" s="1531"/>
      <c r="AI95" s="1531"/>
      <c r="AJ95" s="1531"/>
      <c r="AK95" s="1531"/>
      <c r="AL95" s="1531"/>
      <c r="AM95" s="1531"/>
      <c r="AN95" s="1531"/>
      <c r="AO95" s="1531"/>
      <c r="AP95" s="1531"/>
      <c r="AQ95" s="1532"/>
    </row>
    <row r="96" spans="1:43" ht="18" customHeight="1" x14ac:dyDescent="0.2">
      <c r="A96" s="146"/>
      <c r="B96" s="146"/>
      <c r="C96" s="1456"/>
      <c r="D96" s="1457"/>
      <c r="E96" s="1457"/>
      <c r="F96" s="1457"/>
      <c r="G96" s="1458"/>
      <c r="H96" s="1456"/>
      <c r="I96" s="1457"/>
      <c r="J96" s="1457"/>
      <c r="K96" s="1457"/>
      <c r="L96" s="1458"/>
      <c r="M96" s="1533"/>
      <c r="N96" s="1534"/>
      <c r="O96" s="1534"/>
      <c r="P96" s="1534"/>
      <c r="Q96" s="1534"/>
      <c r="R96" s="1534"/>
      <c r="S96" s="1534"/>
      <c r="T96" s="1534"/>
      <c r="U96" s="1534"/>
      <c r="V96" s="1534"/>
      <c r="W96" s="1534"/>
      <c r="X96" s="1534"/>
      <c r="Y96" s="1534"/>
      <c r="Z96" s="1534"/>
      <c r="AA96" s="1534"/>
      <c r="AB96" s="1534"/>
      <c r="AC96" s="1534"/>
      <c r="AD96" s="1534"/>
      <c r="AE96" s="1534"/>
      <c r="AF96" s="1534"/>
      <c r="AG96" s="1534"/>
      <c r="AH96" s="1534"/>
      <c r="AI96" s="1534"/>
      <c r="AJ96" s="1534"/>
      <c r="AK96" s="1534"/>
      <c r="AL96" s="1534"/>
      <c r="AM96" s="1534"/>
      <c r="AN96" s="1534"/>
      <c r="AO96" s="1534"/>
      <c r="AP96" s="1534"/>
      <c r="AQ96" s="1535"/>
    </row>
    <row r="97" spans="1:43" ht="18" customHeight="1" x14ac:dyDescent="0.2">
      <c r="A97" s="146"/>
      <c r="B97" s="146"/>
      <c r="C97" s="1465" t="s">
        <v>830</v>
      </c>
      <c r="D97" s="1466"/>
      <c r="E97" s="1466"/>
      <c r="F97" s="1466"/>
      <c r="G97" s="1467"/>
      <c r="H97" s="1465" t="s">
        <v>831</v>
      </c>
      <c r="I97" s="1466"/>
      <c r="J97" s="1466"/>
      <c r="K97" s="1466"/>
      <c r="L97" s="1467"/>
      <c r="M97" s="156" t="s">
        <v>799</v>
      </c>
      <c r="N97" s="1468"/>
      <c r="O97" s="1468"/>
      <c r="P97" s="1468"/>
      <c r="Q97" s="1468"/>
      <c r="R97" s="1468"/>
      <c r="S97" s="1468"/>
      <c r="T97" s="1468"/>
      <c r="U97" s="1468"/>
      <c r="V97" s="1468"/>
      <c r="W97" s="1468"/>
      <c r="X97" s="1468"/>
      <c r="Y97" s="1468"/>
      <c r="Z97" s="1468"/>
      <c r="AA97" s="1468"/>
      <c r="AB97" s="158" t="s">
        <v>800</v>
      </c>
      <c r="AC97" s="1468"/>
      <c r="AD97" s="1468"/>
      <c r="AE97" s="1468"/>
      <c r="AF97" s="1468"/>
      <c r="AG97" s="1468"/>
      <c r="AH97" s="1468"/>
      <c r="AI97" s="1468"/>
      <c r="AJ97" s="1468"/>
      <c r="AK97" s="1468"/>
      <c r="AL97" s="1468"/>
      <c r="AM97" s="1468"/>
      <c r="AN97" s="1468"/>
      <c r="AO97" s="1468"/>
      <c r="AP97" s="1468"/>
      <c r="AQ97" s="1469"/>
    </row>
    <row r="98" spans="1:43" ht="18" customHeight="1" x14ac:dyDescent="0.2">
      <c r="A98" s="146"/>
      <c r="B98" s="146"/>
      <c r="C98" s="1470">
        <f>'事業活動(各幼稚園)'!AG18</f>
        <v>0</v>
      </c>
      <c r="D98" s="1471"/>
      <c r="E98" s="1471"/>
      <c r="F98" s="1471"/>
      <c r="G98" s="1472"/>
      <c r="H98" s="1473">
        <f>'事業活動(各幼稚園)'!AG34</f>
        <v>0</v>
      </c>
      <c r="I98" s="1474"/>
      <c r="J98" s="1474"/>
      <c r="K98" s="1474"/>
      <c r="L98" s="1475"/>
      <c r="M98" s="157" t="s">
        <v>801</v>
      </c>
      <c r="N98" s="1476"/>
      <c r="O98" s="1476"/>
      <c r="P98" s="1476"/>
      <c r="Q98" s="1476"/>
      <c r="R98" s="1476"/>
      <c r="S98" s="1476"/>
      <c r="T98" s="1476"/>
      <c r="U98" s="1476"/>
      <c r="V98" s="1476"/>
      <c r="W98" s="1476"/>
      <c r="X98" s="1476"/>
      <c r="Y98" s="1476"/>
      <c r="Z98" s="1476"/>
      <c r="AA98" s="1476"/>
      <c r="AB98" s="159" t="s">
        <v>802</v>
      </c>
      <c r="AC98" s="1476"/>
      <c r="AD98" s="1476"/>
      <c r="AE98" s="1476"/>
      <c r="AF98" s="1476"/>
      <c r="AG98" s="1476"/>
      <c r="AH98" s="1476"/>
      <c r="AI98" s="1476"/>
      <c r="AJ98" s="1476"/>
      <c r="AK98" s="1476"/>
      <c r="AL98" s="1476"/>
      <c r="AM98" s="1476"/>
      <c r="AN98" s="1476"/>
      <c r="AO98" s="1476"/>
      <c r="AP98" s="1476"/>
      <c r="AQ98" s="1477"/>
    </row>
    <row r="99" spans="1:43" ht="18" customHeight="1" x14ac:dyDescent="0.2">
      <c r="A99" s="146"/>
      <c r="B99" s="146"/>
      <c r="C99" s="792"/>
      <c r="D99" s="793"/>
      <c r="E99" s="793"/>
      <c r="F99" s="793"/>
      <c r="G99" s="794"/>
      <c r="H99" s="1536" t="s">
        <v>832</v>
      </c>
      <c r="I99" s="1537"/>
      <c r="J99" s="1537"/>
      <c r="K99" s="1537"/>
      <c r="L99" s="1538"/>
      <c r="M99" s="156" t="s">
        <v>799</v>
      </c>
      <c r="N99" s="1468"/>
      <c r="O99" s="1468"/>
      <c r="P99" s="1468"/>
      <c r="Q99" s="1468"/>
      <c r="R99" s="1468"/>
      <c r="S99" s="1468"/>
      <c r="T99" s="1468"/>
      <c r="U99" s="1468"/>
      <c r="V99" s="1468"/>
      <c r="W99" s="1468"/>
      <c r="X99" s="1468"/>
      <c r="Y99" s="1468"/>
      <c r="Z99" s="1468"/>
      <c r="AA99" s="1468"/>
      <c r="AB99" s="158" t="s">
        <v>800</v>
      </c>
      <c r="AC99" s="1468"/>
      <c r="AD99" s="1468"/>
      <c r="AE99" s="1468"/>
      <c r="AF99" s="1468"/>
      <c r="AG99" s="1468"/>
      <c r="AH99" s="1468"/>
      <c r="AI99" s="1468"/>
      <c r="AJ99" s="1468"/>
      <c r="AK99" s="1468"/>
      <c r="AL99" s="1468"/>
      <c r="AM99" s="1468"/>
      <c r="AN99" s="1468"/>
      <c r="AO99" s="1468"/>
      <c r="AP99" s="1468"/>
      <c r="AQ99" s="1469"/>
    </row>
    <row r="100" spans="1:43" ht="18" customHeight="1" x14ac:dyDescent="0.2">
      <c r="A100" s="146"/>
      <c r="B100" s="146"/>
      <c r="C100" s="789"/>
      <c r="D100" s="790"/>
      <c r="E100" s="790"/>
      <c r="F100" s="790"/>
      <c r="G100" s="791"/>
      <c r="H100" s="1473">
        <f>'事業活動(各幼稚園)'!AG36</f>
        <v>0</v>
      </c>
      <c r="I100" s="1474"/>
      <c r="J100" s="1474"/>
      <c r="K100" s="1474"/>
      <c r="L100" s="1475"/>
      <c r="M100" s="157" t="s">
        <v>801</v>
      </c>
      <c r="N100" s="1476"/>
      <c r="O100" s="1476"/>
      <c r="P100" s="1476"/>
      <c r="Q100" s="1476"/>
      <c r="R100" s="1476"/>
      <c r="S100" s="1476"/>
      <c r="T100" s="1476"/>
      <c r="U100" s="1476"/>
      <c r="V100" s="1476"/>
      <c r="W100" s="1476"/>
      <c r="X100" s="1476"/>
      <c r="Y100" s="1476"/>
      <c r="Z100" s="1476"/>
      <c r="AA100" s="1476"/>
      <c r="AB100" s="159" t="s">
        <v>802</v>
      </c>
      <c r="AC100" s="1476"/>
      <c r="AD100" s="1476"/>
      <c r="AE100" s="1476"/>
      <c r="AF100" s="1476"/>
      <c r="AG100" s="1476"/>
      <c r="AH100" s="1476"/>
      <c r="AI100" s="1476"/>
      <c r="AJ100" s="1476"/>
      <c r="AK100" s="1476"/>
      <c r="AL100" s="1476"/>
      <c r="AM100" s="1476"/>
      <c r="AN100" s="1476"/>
      <c r="AO100" s="1476"/>
      <c r="AP100" s="1476"/>
      <c r="AQ100" s="1477"/>
    </row>
    <row r="101" spans="1:43" ht="18" customHeight="1" x14ac:dyDescent="0.2">
      <c r="A101" s="146"/>
      <c r="B101" s="146"/>
      <c r="C101" s="1465" t="s">
        <v>833</v>
      </c>
      <c r="D101" s="1466"/>
      <c r="E101" s="1466"/>
      <c r="F101" s="1466"/>
      <c r="G101" s="1467"/>
      <c r="H101" s="1465" t="s">
        <v>831</v>
      </c>
      <c r="I101" s="1466"/>
      <c r="J101" s="1466"/>
      <c r="K101" s="1466"/>
      <c r="L101" s="1467"/>
      <c r="M101" s="156" t="s">
        <v>799</v>
      </c>
      <c r="N101" s="1468"/>
      <c r="O101" s="1468"/>
      <c r="P101" s="1468"/>
      <c r="Q101" s="1468"/>
      <c r="R101" s="1468"/>
      <c r="S101" s="1468"/>
      <c r="T101" s="1468"/>
      <c r="U101" s="1468"/>
      <c r="V101" s="1468"/>
      <c r="W101" s="1468"/>
      <c r="X101" s="1468"/>
      <c r="Y101" s="1468"/>
      <c r="Z101" s="1468"/>
      <c r="AA101" s="1468"/>
      <c r="AB101" s="158" t="s">
        <v>800</v>
      </c>
      <c r="AC101" s="1468"/>
      <c r="AD101" s="1468"/>
      <c r="AE101" s="1468"/>
      <c r="AF101" s="1468"/>
      <c r="AG101" s="1468"/>
      <c r="AH101" s="1468"/>
      <c r="AI101" s="1468"/>
      <c r="AJ101" s="1468"/>
      <c r="AK101" s="1468"/>
      <c r="AL101" s="1468"/>
      <c r="AM101" s="1468"/>
      <c r="AN101" s="1468"/>
      <c r="AO101" s="1468"/>
      <c r="AP101" s="1468"/>
      <c r="AQ101" s="1469"/>
    </row>
    <row r="102" spans="1:43" ht="18" customHeight="1" x14ac:dyDescent="0.2">
      <c r="A102" s="146"/>
      <c r="B102" s="146"/>
      <c r="C102" s="1470">
        <f>'事業活動(各幼稚園)'!AG37</f>
        <v>0</v>
      </c>
      <c r="D102" s="1471"/>
      <c r="E102" s="1471"/>
      <c r="F102" s="1471"/>
      <c r="G102" s="1472"/>
      <c r="H102" s="1473">
        <f>'事業活動(各幼稚園)'!AG53</f>
        <v>0</v>
      </c>
      <c r="I102" s="1474"/>
      <c r="J102" s="1474"/>
      <c r="K102" s="1474"/>
      <c r="L102" s="1475"/>
      <c r="M102" s="157" t="s">
        <v>801</v>
      </c>
      <c r="N102" s="1476"/>
      <c r="O102" s="1476"/>
      <c r="P102" s="1476"/>
      <c r="Q102" s="1476"/>
      <c r="R102" s="1476"/>
      <c r="S102" s="1476"/>
      <c r="T102" s="1476"/>
      <c r="U102" s="1476"/>
      <c r="V102" s="1476"/>
      <c r="W102" s="1476"/>
      <c r="X102" s="1476"/>
      <c r="Y102" s="1476"/>
      <c r="Z102" s="1476"/>
      <c r="AA102" s="1476"/>
      <c r="AB102" s="159" t="s">
        <v>802</v>
      </c>
      <c r="AC102" s="1476"/>
      <c r="AD102" s="1476"/>
      <c r="AE102" s="1476"/>
      <c r="AF102" s="1476"/>
      <c r="AG102" s="1476"/>
      <c r="AH102" s="1476"/>
      <c r="AI102" s="1476"/>
      <c r="AJ102" s="1476"/>
      <c r="AK102" s="1476"/>
      <c r="AL102" s="1476"/>
      <c r="AM102" s="1476"/>
      <c r="AN102" s="1476"/>
      <c r="AO102" s="1476"/>
      <c r="AP102" s="1476"/>
      <c r="AQ102" s="1477"/>
    </row>
    <row r="103" spans="1:43" ht="18" customHeight="1" x14ac:dyDescent="0.2">
      <c r="A103" s="146"/>
      <c r="B103" s="146"/>
      <c r="C103" s="792"/>
      <c r="D103" s="793"/>
      <c r="E103" s="793"/>
      <c r="F103" s="793"/>
      <c r="G103" s="794"/>
      <c r="H103" s="1536" t="s">
        <v>832</v>
      </c>
      <c r="I103" s="1537"/>
      <c r="J103" s="1537"/>
      <c r="K103" s="1537"/>
      <c r="L103" s="1538"/>
      <c r="M103" s="156" t="s">
        <v>799</v>
      </c>
      <c r="N103" s="1468"/>
      <c r="O103" s="1468"/>
      <c r="P103" s="1468"/>
      <c r="Q103" s="1468"/>
      <c r="R103" s="1468"/>
      <c r="S103" s="1468"/>
      <c r="T103" s="1468"/>
      <c r="U103" s="1468"/>
      <c r="V103" s="1468"/>
      <c r="W103" s="1468"/>
      <c r="X103" s="1468"/>
      <c r="Y103" s="1468"/>
      <c r="Z103" s="1468"/>
      <c r="AA103" s="1468"/>
      <c r="AB103" s="158" t="s">
        <v>800</v>
      </c>
      <c r="AC103" s="1468"/>
      <c r="AD103" s="1468"/>
      <c r="AE103" s="1468"/>
      <c r="AF103" s="1468"/>
      <c r="AG103" s="1468"/>
      <c r="AH103" s="1468"/>
      <c r="AI103" s="1468"/>
      <c r="AJ103" s="1468"/>
      <c r="AK103" s="1468"/>
      <c r="AL103" s="1468"/>
      <c r="AM103" s="1468"/>
      <c r="AN103" s="1468"/>
      <c r="AO103" s="1468"/>
      <c r="AP103" s="1468"/>
      <c r="AQ103" s="1469"/>
    </row>
    <row r="104" spans="1:43" ht="18" customHeight="1" x14ac:dyDescent="0.2">
      <c r="A104" s="146"/>
      <c r="B104" s="146"/>
      <c r="C104" s="789"/>
      <c r="D104" s="790"/>
      <c r="E104" s="790"/>
      <c r="F104" s="790"/>
      <c r="G104" s="791"/>
      <c r="H104" s="1473">
        <f>'事業活動(各幼稚園)'!AG56</f>
        <v>0</v>
      </c>
      <c r="I104" s="1474"/>
      <c r="J104" s="1474"/>
      <c r="K104" s="1474"/>
      <c r="L104" s="1475"/>
      <c r="M104" s="157" t="s">
        <v>801</v>
      </c>
      <c r="N104" s="1476"/>
      <c r="O104" s="1476"/>
      <c r="P104" s="1476"/>
      <c r="Q104" s="1476"/>
      <c r="R104" s="1476"/>
      <c r="S104" s="1476"/>
      <c r="T104" s="1476"/>
      <c r="U104" s="1476"/>
      <c r="V104" s="1476"/>
      <c r="W104" s="1476"/>
      <c r="X104" s="1476"/>
      <c r="Y104" s="1476"/>
      <c r="Z104" s="1476"/>
      <c r="AA104" s="1476"/>
      <c r="AB104" s="159" t="s">
        <v>802</v>
      </c>
      <c r="AC104" s="1476"/>
      <c r="AD104" s="1476"/>
      <c r="AE104" s="1476"/>
      <c r="AF104" s="1476"/>
      <c r="AG104" s="1476"/>
      <c r="AH104" s="1476"/>
      <c r="AI104" s="1476"/>
      <c r="AJ104" s="1476"/>
      <c r="AK104" s="1476"/>
      <c r="AL104" s="1476"/>
      <c r="AM104" s="1476"/>
      <c r="AN104" s="1476"/>
      <c r="AO104" s="1476"/>
      <c r="AP104" s="1476"/>
      <c r="AQ104" s="1477"/>
    </row>
    <row r="105" spans="1:43" ht="18" customHeight="1" x14ac:dyDescent="0.2">
      <c r="A105" s="146"/>
      <c r="B105" s="146"/>
      <c r="C105" s="1465" t="s">
        <v>1270</v>
      </c>
      <c r="D105" s="1466"/>
      <c r="E105" s="1466"/>
      <c r="F105" s="1466"/>
      <c r="G105" s="1467"/>
      <c r="H105" s="1465" t="s">
        <v>834</v>
      </c>
      <c r="I105" s="1466"/>
      <c r="J105" s="1466"/>
      <c r="K105" s="1466"/>
      <c r="L105" s="1467"/>
      <c r="M105" s="156" t="s">
        <v>799</v>
      </c>
      <c r="N105" s="1468"/>
      <c r="O105" s="1468"/>
      <c r="P105" s="1468"/>
      <c r="Q105" s="1468"/>
      <c r="R105" s="1468"/>
      <c r="S105" s="1468"/>
      <c r="T105" s="1468"/>
      <c r="U105" s="1468"/>
      <c r="V105" s="1468"/>
      <c r="W105" s="1468"/>
      <c r="X105" s="1468"/>
      <c r="Y105" s="1468"/>
      <c r="Z105" s="1468"/>
      <c r="AA105" s="1468"/>
      <c r="AB105" s="158" t="s">
        <v>800</v>
      </c>
      <c r="AC105" s="1468"/>
      <c r="AD105" s="1468"/>
      <c r="AE105" s="1468"/>
      <c r="AF105" s="1468"/>
      <c r="AG105" s="1468"/>
      <c r="AH105" s="1468"/>
      <c r="AI105" s="1468"/>
      <c r="AJ105" s="1468"/>
      <c r="AK105" s="1468"/>
      <c r="AL105" s="1468"/>
      <c r="AM105" s="1468"/>
      <c r="AN105" s="1468"/>
      <c r="AO105" s="1468"/>
      <c r="AP105" s="1468"/>
      <c r="AQ105" s="1469"/>
    </row>
    <row r="106" spans="1:43" ht="18" customHeight="1" x14ac:dyDescent="0.2">
      <c r="A106" s="146"/>
      <c r="B106" s="146"/>
      <c r="C106" s="1473">
        <f>'事業活動(各幼稚園)'!AG57</f>
        <v>0</v>
      </c>
      <c r="D106" s="1474"/>
      <c r="E106" s="1474"/>
      <c r="F106" s="1474"/>
      <c r="G106" s="1475"/>
      <c r="H106" s="1473">
        <f>'事業活動(各幼稚園)'!AG59</f>
        <v>0</v>
      </c>
      <c r="I106" s="1512"/>
      <c r="J106" s="1512"/>
      <c r="K106" s="1512"/>
      <c r="L106" s="1513"/>
      <c r="M106" s="157" t="s">
        <v>801</v>
      </c>
      <c r="N106" s="1476"/>
      <c r="O106" s="1476"/>
      <c r="P106" s="1476"/>
      <c r="Q106" s="1476"/>
      <c r="R106" s="1476"/>
      <c r="S106" s="1476"/>
      <c r="T106" s="1476"/>
      <c r="U106" s="1476"/>
      <c r="V106" s="1476"/>
      <c r="W106" s="1476"/>
      <c r="X106" s="1476"/>
      <c r="Y106" s="1476"/>
      <c r="Z106" s="1476"/>
      <c r="AA106" s="1476"/>
      <c r="AB106" s="159" t="s">
        <v>802</v>
      </c>
      <c r="AC106" s="1476"/>
      <c r="AD106" s="1476"/>
      <c r="AE106" s="1476"/>
      <c r="AF106" s="1476"/>
      <c r="AG106" s="1476"/>
      <c r="AH106" s="1476"/>
      <c r="AI106" s="1476"/>
      <c r="AJ106" s="1476"/>
      <c r="AK106" s="1476"/>
      <c r="AL106" s="1476"/>
      <c r="AM106" s="1476"/>
      <c r="AN106" s="1476"/>
      <c r="AO106" s="1476"/>
      <c r="AP106" s="1476"/>
      <c r="AQ106" s="1477"/>
    </row>
    <row r="107" spans="1:43" ht="18" customHeight="1" x14ac:dyDescent="0.2">
      <c r="A107" s="146"/>
      <c r="B107" s="146"/>
      <c r="C107" s="818" t="s">
        <v>803</v>
      </c>
      <c r="D107" s="818"/>
      <c r="E107" s="818"/>
      <c r="F107" s="818"/>
      <c r="G107" s="818"/>
      <c r="H107" s="818"/>
      <c r="I107" s="818"/>
      <c r="J107" s="818"/>
      <c r="K107" s="818"/>
      <c r="L107" s="818"/>
      <c r="M107" s="818"/>
      <c r="N107" s="818"/>
      <c r="O107" s="818"/>
      <c r="P107" s="818"/>
      <c r="Q107" s="818"/>
      <c r="R107" s="818"/>
      <c r="S107" s="818"/>
      <c r="T107" s="818"/>
      <c r="U107" s="818"/>
      <c r="V107" s="818"/>
      <c r="W107" s="818"/>
      <c r="X107" s="818"/>
      <c r="Y107" s="818"/>
      <c r="Z107" s="818"/>
      <c r="AA107" s="818"/>
      <c r="AB107" s="818"/>
      <c r="AC107" s="818"/>
      <c r="AD107" s="818"/>
      <c r="AE107" s="818"/>
      <c r="AF107" s="818"/>
      <c r="AG107" s="818"/>
      <c r="AH107" s="818"/>
      <c r="AI107" s="818"/>
      <c r="AJ107" s="818"/>
      <c r="AK107" s="818"/>
      <c r="AL107" s="818"/>
      <c r="AM107" s="818"/>
      <c r="AN107" s="818"/>
      <c r="AO107" s="818"/>
      <c r="AP107" s="818"/>
      <c r="AQ107" s="818"/>
    </row>
    <row r="108" spans="1:43" ht="18" customHeight="1" x14ac:dyDescent="0.2">
      <c r="A108" s="146"/>
      <c r="B108" s="146"/>
      <c r="C108" s="795"/>
      <c r="D108" s="795"/>
      <c r="E108" s="795"/>
      <c r="F108" s="795"/>
      <c r="G108" s="795"/>
      <c r="H108" s="795"/>
      <c r="I108" s="795"/>
      <c r="J108" s="795"/>
      <c r="K108" s="795"/>
      <c r="L108" s="795"/>
      <c r="M108" s="795"/>
      <c r="N108" s="795"/>
      <c r="O108" s="795"/>
      <c r="P108" s="795"/>
      <c r="Q108" s="795"/>
      <c r="R108" s="795"/>
      <c r="S108" s="795"/>
      <c r="T108" s="795"/>
      <c r="U108" s="795"/>
      <c r="V108" s="795"/>
      <c r="W108" s="795"/>
      <c r="X108" s="795"/>
      <c r="Y108" s="795"/>
      <c r="Z108" s="795"/>
      <c r="AA108" s="795"/>
      <c r="AB108" s="795"/>
      <c r="AC108" s="795"/>
      <c r="AD108" s="795"/>
      <c r="AE108" s="795"/>
      <c r="AF108" s="795"/>
      <c r="AG108" s="795"/>
      <c r="AH108" s="795"/>
      <c r="AI108" s="795"/>
      <c r="AJ108" s="795"/>
      <c r="AK108" s="795"/>
      <c r="AL108" s="795"/>
      <c r="AM108" s="795"/>
      <c r="AN108" s="795"/>
      <c r="AO108" s="795"/>
      <c r="AP108" s="795"/>
      <c r="AQ108" s="795"/>
    </row>
    <row r="109" spans="1:43" ht="18" customHeight="1" x14ac:dyDescent="0.2">
      <c r="A109" s="146"/>
      <c r="B109" s="146" t="s">
        <v>1271</v>
      </c>
      <c r="C109" s="795"/>
      <c r="D109" s="795"/>
      <c r="E109" s="795"/>
      <c r="F109" s="795"/>
      <c r="G109" s="795"/>
      <c r="H109" s="795"/>
      <c r="I109" s="795"/>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5"/>
      <c r="AF109" s="795"/>
      <c r="AG109" s="795"/>
      <c r="AH109" s="795"/>
      <c r="AI109" s="795"/>
      <c r="AJ109" s="795"/>
      <c r="AK109" s="795"/>
      <c r="AL109" s="795"/>
      <c r="AM109" s="795"/>
      <c r="AN109" s="795"/>
      <c r="AO109" s="795"/>
      <c r="AP109" s="795"/>
      <c r="AQ109" s="795"/>
    </row>
    <row r="110" spans="1:43" ht="18" customHeight="1" x14ac:dyDescent="0.2">
      <c r="A110" s="146"/>
      <c r="B110" s="146"/>
      <c r="C110" s="1453" t="s">
        <v>797</v>
      </c>
      <c r="D110" s="1454"/>
      <c r="E110" s="1454"/>
      <c r="F110" s="1454"/>
      <c r="G110" s="1455"/>
      <c r="H110" s="1453" t="s">
        <v>798</v>
      </c>
      <c r="I110" s="1454"/>
      <c r="J110" s="1454"/>
      <c r="K110" s="1454"/>
      <c r="L110" s="1455"/>
      <c r="M110" s="1459" t="s">
        <v>829</v>
      </c>
      <c r="N110" s="1531"/>
      <c r="O110" s="1531"/>
      <c r="P110" s="1531"/>
      <c r="Q110" s="1531"/>
      <c r="R110" s="1531"/>
      <c r="S110" s="1531"/>
      <c r="T110" s="1531"/>
      <c r="U110" s="1531"/>
      <c r="V110" s="1531"/>
      <c r="W110" s="1531"/>
      <c r="X110" s="1531"/>
      <c r="Y110" s="1531"/>
      <c r="Z110" s="1531"/>
      <c r="AA110" s="1531"/>
      <c r="AB110" s="1531"/>
      <c r="AC110" s="1531"/>
      <c r="AD110" s="1531"/>
      <c r="AE110" s="1531"/>
      <c r="AF110" s="1531"/>
      <c r="AG110" s="1531"/>
      <c r="AH110" s="1531"/>
      <c r="AI110" s="1531"/>
      <c r="AJ110" s="1531"/>
      <c r="AK110" s="1531"/>
      <c r="AL110" s="1531"/>
      <c r="AM110" s="1531"/>
      <c r="AN110" s="1531"/>
      <c r="AO110" s="1531"/>
      <c r="AP110" s="1531"/>
      <c r="AQ110" s="1532"/>
    </row>
    <row r="111" spans="1:43" ht="18" customHeight="1" x14ac:dyDescent="0.2">
      <c r="A111" s="146"/>
      <c r="B111" s="146"/>
      <c r="C111" s="1456"/>
      <c r="D111" s="1457"/>
      <c r="E111" s="1457"/>
      <c r="F111" s="1457"/>
      <c r="G111" s="1458"/>
      <c r="H111" s="1456"/>
      <c r="I111" s="1457"/>
      <c r="J111" s="1457"/>
      <c r="K111" s="1457"/>
      <c r="L111" s="1458"/>
      <c r="M111" s="1533"/>
      <c r="N111" s="1534"/>
      <c r="O111" s="1534"/>
      <c r="P111" s="1534"/>
      <c r="Q111" s="1534"/>
      <c r="R111" s="1534"/>
      <c r="S111" s="1534"/>
      <c r="T111" s="1534"/>
      <c r="U111" s="1534"/>
      <c r="V111" s="1534"/>
      <c r="W111" s="1534"/>
      <c r="X111" s="1534"/>
      <c r="Y111" s="1534"/>
      <c r="Z111" s="1534"/>
      <c r="AA111" s="1534"/>
      <c r="AB111" s="1534"/>
      <c r="AC111" s="1534"/>
      <c r="AD111" s="1534"/>
      <c r="AE111" s="1534"/>
      <c r="AF111" s="1534"/>
      <c r="AG111" s="1534"/>
      <c r="AH111" s="1534"/>
      <c r="AI111" s="1534"/>
      <c r="AJ111" s="1534"/>
      <c r="AK111" s="1534"/>
      <c r="AL111" s="1534"/>
      <c r="AM111" s="1534"/>
      <c r="AN111" s="1534"/>
      <c r="AO111" s="1534"/>
      <c r="AP111" s="1534"/>
      <c r="AQ111" s="1535"/>
    </row>
    <row r="112" spans="1:43" ht="18" customHeight="1" x14ac:dyDescent="0.2">
      <c r="A112" s="146"/>
      <c r="B112" s="146"/>
      <c r="C112" s="1465" t="s">
        <v>830</v>
      </c>
      <c r="D112" s="1466"/>
      <c r="E112" s="1466"/>
      <c r="F112" s="1466"/>
      <c r="G112" s="1467"/>
      <c r="H112" s="1465" t="s">
        <v>831</v>
      </c>
      <c r="I112" s="1466"/>
      <c r="J112" s="1466"/>
      <c r="K112" s="1466"/>
      <c r="L112" s="1467"/>
      <c r="M112" s="156" t="s">
        <v>799</v>
      </c>
      <c r="N112" s="1468"/>
      <c r="O112" s="1468"/>
      <c r="P112" s="1468"/>
      <c r="Q112" s="1468"/>
      <c r="R112" s="1468"/>
      <c r="S112" s="1468"/>
      <c r="T112" s="1468"/>
      <c r="U112" s="1468"/>
      <c r="V112" s="1468"/>
      <c r="W112" s="1468"/>
      <c r="X112" s="1468"/>
      <c r="Y112" s="1468"/>
      <c r="Z112" s="1468"/>
      <c r="AA112" s="1468"/>
      <c r="AB112" s="158" t="s">
        <v>800</v>
      </c>
      <c r="AC112" s="1468"/>
      <c r="AD112" s="1468"/>
      <c r="AE112" s="1468"/>
      <c r="AF112" s="1468"/>
      <c r="AG112" s="1468"/>
      <c r="AH112" s="1468"/>
      <c r="AI112" s="1468"/>
      <c r="AJ112" s="1468"/>
      <c r="AK112" s="1468"/>
      <c r="AL112" s="1468"/>
      <c r="AM112" s="1468"/>
      <c r="AN112" s="1468"/>
      <c r="AO112" s="1468"/>
      <c r="AP112" s="1468"/>
      <c r="AQ112" s="1469"/>
    </row>
    <row r="113" spans="1:43" ht="18" customHeight="1" x14ac:dyDescent="0.2">
      <c r="A113" s="146"/>
      <c r="B113" s="146"/>
      <c r="C113" s="1470">
        <f>'事業活動(法人)'!AG18</f>
        <v>0</v>
      </c>
      <c r="D113" s="1471"/>
      <c r="E113" s="1471"/>
      <c r="F113" s="1471"/>
      <c r="G113" s="1472"/>
      <c r="H113" s="1473">
        <f>'事業活動(法人)'!AG34</f>
        <v>0</v>
      </c>
      <c r="I113" s="1474"/>
      <c r="J113" s="1474"/>
      <c r="K113" s="1474"/>
      <c r="L113" s="1475"/>
      <c r="M113" s="157" t="s">
        <v>801</v>
      </c>
      <c r="N113" s="1476"/>
      <c r="O113" s="1476"/>
      <c r="P113" s="1476"/>
      <c r="Q113" s="1476"/>
      <c r="R113" s="1476"/>
      <c r="S113" s="1476"/>
      <c r="T113" s="1476"/>
      <c r="U113" s="1476"/>
      <c r="V113" s="1476"/>
      <c r="W113" s="1476"/>
      <c r="X113" s="1476"/>
      <c r="Y113" s="1476"/>
      <c r="Z113" s="1476"/>
      <c r="AA113" s="1476"/>
      <c r="AB113" s="159" t="s">
        <v>802</v>
      </c>
      <c r="AC113" s="1476"/>
      <c r="AD113" s="1476"/>
      <c r="AE113" s="1476"/>
      <c r="AF113" s="1476"/>
      <c r="AG113" s="1476"/>
      <c r="AH113" s="1476"/>
      <c r="AI113" s="1476"/>
      <c r="AJ113" s="1476"/>
      <c r="AK113" s="1476"/>
      <c r="AL113" s="1476"/>
      <c r="AM113" s="1476"/>
      <c r="AN113" s="1476"/>
      <c r="AO113" s="1476"/>
      <c r="AP113" s="1476"/>
      <c r="AQ113" s="1477"/>
    </row>
    <row r="114" spans="1:43" ht="18" customHeight="1" x14ac:dyDescent="0.2">
      <c r="A114" s="146"/>
      <c r="B114" s="146"/>
      <c r="C114" s="792"/>
      <c r="D114" s="793"/>
      <c r="E114" s="793"/>
      <c r="F114" s="793"/>
      <c r="G114" s="794"/>
      <c r="H114" s="1536" t="s">
        <v>832</v>
      </c>
      <c r="I114" s="1537"/>
      <c r="J114" s="1537"/>
      <c r="K114" s="1537"/>
      <c r="L114" s="1538"/>
      <c r="M114" s="156" t="s">
        <v>799</v>
      </c>
      <c r="N114" s="1468"/>
      <c r="O114" s="1468"/>
      <c r="P114" s="1468"/>
      <c r="Q114" s="1468"/>
      <c r="R114" s="1468"/>
      <c r="S114" s="1468"/>
      <c r="T114" s="1468"/>
      <c r="U114" s="1468"/>
      <c r="V114" s="1468"/>
      <c r="W114" s="1468"/>
      <c r="X114" s="1468"/>
      <c r="Y114" s="1468"/>
      <c r="Z114" s="1468"/>
      <c r="AA114" s="1468"/>
      <c r="AB114" s="158" t="s">
        <v>800</v>
      </c>
      <c r="AC114" s="1468"/>
      <c r="AD114" s="1468"/>
      <c r="AE114" s="1468"/>
      <c r="AF114" s="1468"/>
      <c r="AG114" s="1468"/>
      <c r="AH114" s="1468"/>
      <c r="AI114" s="1468"/>
      <c r="AJ114" s="1468"/>
      <c r="AK114" s="1468"/>
      <c r="AL114" s="1468"/>
      <c r="AM114" s="1468"/>
      <c r="AN114" s="1468"/>
      <c r="AO114" s="1468"/>
      <c r="AP114" s="1468"/>
      <c r="AQ114" s="1469"/>
    </row>
    <row r="115" spans="1:43" ht="18" customHeight="1" x14ac:dyDescent="0.2">
      <c r="A115" s="146"/>
      <c r="B115" s="146"/>
      <c r="C115" s="789"/>
      <c r="D115" s="790"/>
      <c r="E115" s="790"/>
      <c r="F115" s="790"/>
      <c r="G115" s="791"/>
      <c r="H115" s="1473">
        <f>'事業活動(法人)'!AG36</f>
        <v>0</v>
      </c>
      <c r="I115" s="1474"/>
      <c r="J115" s="1474"/>
      <c r="K115" s="1474"/>
      <c r="L115" s="1475"/>
      <c r="M115" s="157" t="s">
        <v>801</v>
      </c>
      <c r="N115" s="1476"/>
      <c r="O115" s="1476"/>
      <c r="P115" s="1476"/>
      <c r="Q115" s="1476"/>
      <c r="R115" s="1476"/>
      <c r="S115" s="1476"/>
      <c r="T115" s="1476"/>
      <c r="U115" s="1476"/>
      <c r="V115" s="1476"/>
      <c r="W115" s="1476"/>
      <c r="X115" s="1476"/>
      <c r="Y115" s="1476"/>
      <c r="Z115" s="1476"/>
      <c r="AA115" s="1476"/>
      <c r="AB115" s="159" t="s">
        <v>802</v>
      </c>
      <c r="AC115" s="1476"/>
      <c r="AD115" s="1476"/>
      <c r="AE115" s="1476"/>
      <c r="AF115" s="1476"/>
      <c r="AG115" s="1476"/>
      <c r="AH115" s="1476"/>
      <c r="AI115" s="1476"/>
      <c r="AJ115" s="1476"/>
      <c r="AK115" s="1476"/>
      <c r="AL115" s="1476"/>
      <c r="AM115" s="1476"/>
      <c r="AN115" s="1476"/>
      <c r="AO115" s="1476"/>
      <c r="AP115" s="1476"/>
      <c r="AQ115" s="1477"/>
    </row>
    <row r="116" spans="1:43" ht="18" customHeight="1" x14ac:dyDescent="0.2">
      <c r="A116" s="146"/>
      <c r="B116" s="146"/>
      <c r="C116" s="1465" t="s">
        <v>833</v>
      </c>
      <c r="D116" s="1466"/>
      <c r="E116" s="1466"/>
      <c r="F116" s="1466"/>
      <c r="G116" s="1467"/>
      <c r="H116" s="1465" t="s">
        <v>831</v>
      </c>
      <c r="I116" s="1466"/>
      <c r="J116" s="1466"/>
      <c r="K116" s="1466"/>
      <c r="L116" s="1467"/>
      <c r="M116" s="156" t="s">
        <v>799</v>
      </c>
      <c r="N116" s="1468"/>
      <c r="O116" s="1468"/>
      <c r="P116" s="1468"/>
      <c r="Q116" s="1468"/>
      <c r="R116" s="1468"/>
      <c r="S116" s="1468"/>
      <c r="T116" s="1468"/>
      <c r="U116" s="1468"/>
      <c r="V116" s="1468"/>
      <c r="W116" s="1468"/>
      <c r="X116" s="1468"/>
      <c r="Y116" s="1468"/>
      <c r="Z116" s="1468"/>
      <c r="AA116" s="1468"/>
      <c r="AB116" s="158" t="s">
        <v>800</v>
      </c>
      <c r="AC116" s="1468"/>
      <c r="AD116" s="1468"/>
      <c r="AE116" s="1468"/>
      <c r="AF116" s="1468"/>
      <c r="AG116" s="1468"/>
      <c r="AH116" s="1468"/>
      <c r="AI116" s="1468"/>
      <c r="AJ116" s="1468"/>
      <c r="AK116" s="1468"/>
      <c r="AL116" s="1468"/>
      <c r="AM116" s="1468"/>
      <c r="AN116" s="1468"/>
      <c r="AO116" s="1468"/>
      <c r="AP116" s="1468"/>
      <c r="AQ116" s="1469"/>
    </row>
    <row r="117" spans="1:43" ht="18" customHeight="1" x14ac:dyDescent="0.2">
      <c r="A117" s="146"/>
      <c r="B117" s="146"/>
      <c r="C117" s="1470">
        <f>'事業活動(法人)'!AG37</f>
        <v>0</v>
      </c>
      <c r="D117" s="1471"/>
      <c r="E117" s="1471"/>
      <c r="F117" s="1471"/>
      <c r="G117" s="1472"/>
      <c r="H117" s="1473">
        <f>'事業活動(法人)'!AG53</f>
        <v>0</v>
      </c>
      <c r="I117" s="1474"/>
      <c r="J117" s="1474"/>
      <c r="K117" s="1474"/>
      <c r="L117" s="1475"/>
      <c r="M117" s="157" t="s">
        <v>801</v>
      </c>
      <c r="N117" s="1476"/>
      <c r="O117" s="1476"/>
      <c r="P117" s="1476"/>
      <c r="Q117" s="1476"/>
      <c r="R117" s="1476"/>
      <c r="S117" s="1476"/>
      <c r="T117" s="1476"/>
      <c r="U117" s="1476"/>
      <c r="V117" s="1476"/>
      <c r="W117" s="1476"/>
      <c r="X117" s="1476"/>
      <c r="Y117" s="1476"/>
      <c r="Z117" s="1476"/>
      <c r="AA117" s="1476"/>
      <c r="AB117" s="159" t="s">
        <v>802</v>
      </c>
      <c r="AC117" s="1476"/>
      <c r="AD117" s="1476"/>
      <c r="AE117" s="1476"/>
      <c r="AF117" s="1476"/>
      <c r="AG117" s="1476"/>
      <c r="AH117" s="1476"/>
      <c r="AI117" s="1476"/>
      <c r="AJ117" s="1476"/>
      <c r="AK117" s="1476"/>
      <c r="AL117" s="1476"/>
      <c r="AM117" s="1476"/>
      <c r="AN117" s="1476"/>
      <c r="AO117" s="1476"/>
      <c r="AP117" s="1476"/>
      <c r="AQ117" s="1477"/>
    </row>
    <row r="118" spans="1:43" ht="18" customHeight="1" x14ac:dyDescent="0.2">
      <c r="A118" s="146"/>
      <c r="B118" s="146"/>
      <c r="C118" s="792"/>
      <c r="D118" s="793"/>
      <c r="E118" s="793"/>
      <c r="F118" s="793"/>
      <c r="G118" s="794"/>
      <c r="H118" s="1536" t="s">
        <v>832</v>
      </c>
      <c r="I118" s="1537"/>
      <c r="J118" s="1537"/>
      <c r="K118" s="1537"/>
      <c r="L118" s="1538"/>
      <c r="M118" s="156" t="s">
        <v>799</v>
      </c>
      <c r="N118" s="1468"/>
      <c r="O118" s="1468"/>
      <c r="P118" s="1468"/>
      <c r="Q118" s="1468"/>
      <c r="R118" s="1468"/>
      <c r="S118" s="1468"/>
      <c r="T118" s="1468"/>
      <c r="U118" s="1468"/>
      <c r="V118" s="1468"/>
      <c r="W118" s="1468"/>
      <c r="X118" s="1468"/>
      <c r="Y118" s="1468"/>
      <c r="Z118" s="1468"/>
      <c r="AA118" s="1468"/>
      <c r="AB118" s="158" t="s">
        <v>800</v>
      </c>
      <c r="AC118" s="1468"/>
      <c r="AD118" s="1468"/>
      <c r="AE118" s="1468"/>
      <c r="AF118" s="1468"/>
      <c r="AG118" s="1468"/>
      <c r="AH118" s="1468"/>
      <c r="AI118" s="1468"/>
      <c r="AJ118" s="1468"/>
      <c r="AK118" s="1468"/>
      <c r="AL118" s="1468"/>
      <c r="AM118" s="1468"/>
      <c r="AN118" s="1468"/>
      <c r="AO118" s="1468"/>
      <c r="AP118" s="1468"/>
      <c r="AQ118" s="1469"/>
    </row>
    <row r="119" spans="1:43" ht="18" customHeight="1" x14ac:dyDescent="0.2">
      <c r="A119" s="146"/>
      <c r="B119" s="146"/>
      <c r="C119" s="789"/>
      <c r="D119" s="790"/>
      <c r="E119" s="790"/>
      <c r="F119" s="790"/>
      <c r="G119" s="791"/>
      <c r="H119" s="1473">
        <f>'事業活動(法人)'!AG56</f>
        <v>0</v>
      </c>
      <c r="I119" s="1474"/>
      <c r="J119" s="1474"/>
      <c r="K119" s="1474"/>
      <c r="L119" s="1475"/>
      <c r="M119" s="157" t="s">
        <v>801</v>
      </c>
      <c r="N119" s="1476"/>
      <c r="O119" s="1476"/>
      <c r="P119" s="1476"/>
      <c r="Q119" s="1476"/>
      <c r="R119" s="1476"/>
      <c r="S119" s="1476"/>
      <c r="T119" s="1476"/>
      <c r="U119" s="1476"/>
      <c r="V119" s="1476"/>
      <c r="W119" s="1476"/>
      <c r="X119" s="1476"/>
      <c r="Y119" s="1476"/>
      <c r="Z119" s="1476"/>
      <c r="AA119" s="1476"/>
      <c r="AB119" s="159" t="s">
        <v>802</v>
      </c>
      <c r="AC119" s="1476"/>
      <c r="AD119" s="1476"/>
      <c r="AE119" s="1476"/>
      <c r="AF119" s="1476"/>
      <c r="AG119" s="1476"/>
      <c r="AH119" s="1476"/>
      <c r="AI119" s="1476"/>
      <c r="AJ119" s="1476"/>
      <c r="AK119" s="1476"/>
      <c r="AL119" s="1476"/>
      <c r="AM119" s="1476"/>
      <c r="AN119" s="1476"/>
      <c r="AO119" s="1476"/>
      <c r="AP119" s="1476"/>
      <c r="AQ119" s="1477"/>
    </row>
    <row r="120" spans="1:43" ht="18" customHeight="1" x14ac:dyDescent="0.2">
      <c r="A120" s="146"/>
      <c r="B120" s="146"/>
      <c r="C120" s="818" t="s">
        <v>803</v>
      </c>
      <c r="D120" s="146"/>
      <c r="E120" s="146"/>
      <c r="F120" s="146"/>
      <c r="G120" s="146"/>
      <c r="H120" s="146"/>
      <c r="I120" s="146"/>
      <c r="J120" s="146"/>
      <c r="K120" s="146"/>
      <c r="L120" s="146"/>
      <c r="M120" s="146"/>
      <c r="N120" s="146"/>
      <c r="O120" s="146"/>
      <c r="P120" s="146"/>
      <c r="Q120" s="146"/>
      <c r="R120" s="146"/>
      <c r="S120" s="146"/>
      <c r="T120" s="146"/>
      <c r="U120" s="154"/>
      <c r="V120" s="154"/>
      <c r="W120" s="154"/>
      <c r="X120" s="154"/>
      <c r="Y120" s="154"/>
      <c r="Z120" s="154"/>
      <c r="AA120" s="154"/>
      <c r="AB120" s="154"/>
      <c r="AC120" s="154"/>
      <c r="AD120" s="154"/>
      <c r="AE120" s="154"/>
      <c r="AF120" s="154"/>
      <c r="AG120" s="154"/>
      <c r="AH120" s="154"/>
      <c r="AI120" s="146"/>
      <c r="AJ120" s="146"/>
      <c r="AK120" s="146"/>
      <c r="AL120" s="146"/>
      <c r="AM120" s="146"/>
      <c r="AN120" s="146"/>
      <c r="AO120" s="146"/>
      <c r="AP120" s="146"/>
      <c r="AQ120" s="146"/>
    </row>
    <row r="121" spans="1:43" ht="18" customHeight="1" x14ac:dyDescent="0.2">
      <c r="A121" s="146"/>
      <c r="B121" s="146"/>
      <c r="C121" s="795"/>
      <c r="D121" s="146"/>
      <c r="E121" s="146"/>
      <c r="F121" s="146"/>
      <c r="G121" s="146"/>
      <c r="H121" s="146"/>
      <c r="I121" s="146"/>
      <c r="J121" s="146"/>
      <c r="K121" s="146"/>
      <c r="L121" s="146"/>
      <c r="M121" s="146"/>
      <c r="N121" s="146"/>
      <c r="O121" s="146"/>
      <c r="P121" s="146"/>
      <c r="Q121" s="146"/>
      <c r="R121" s="146"/>
      <c r="S121" s="146"/>
      <c r="T121" s="146"/>
      <c r="U121" s="154"/>
      <c r="V121" s="154"/>
      <c r="W121" s="154"/>
      <c r="X121" s="154"/>
      <c r="Y121" s="154"/>
      <c r="Z121" s="154"/>
      <c r="AA121" s="154"/>
      <c r="AB121" s="154"/>
      <c r="AC121" s="154"/>
      <c r="AD121" s="154"/>
      <c r="AE121" s="154"/>
      <c r="AF121" s="154"/>
      <c r="AG121" s="154"/>
      <c r="AH121" s="154"/>
      <c r="AI121" s="146"/>
      <c r="AJ121" s="146"/>
      <c r="AK121" s="146"/>
      <c r="AL121" s="146"/>
      <c r="AM121" s="146"/>
      <c r="AN121" s="146"/>
      <c r="AO121" s="146"/>
      <c r="AP121" s="146"/>
      <c r="AQ121" s="146"/>
    </row>
    <row r="122" spans="1:43" ht="18" customHeight="1" x14ac:dyDescent="0.2">
      <c r="A122" s="146"/>
      <c r="B122" s="146" t="s">
        <v>835</v>
      </c>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row>
    <row r="123" spans="1:43" ht="18" customHeight="1" x14ac:dyDescent="0.2">
      <c r="A123" s="146"/>
      <c r="B123" s="146"/>
      <c r="C123" s="1453" t="s">
        <v>797</v>
      </c>
      <c r="D123" s="1454"/>
      <c r="E123" s="1454"/>
      <c r="F123" s="1454"/>
      <c r="G123" s="1455"/>
      <c r="H123" s="1453" t="s">
        <v>798</v>
      </c>
      <c r="I123" s="1454"/>
      <c r="J123" s="1454"/>
      <c r="K123" s="1454"/>
      <c r="L123" s="1455"/>
      <c r="M123" s="1539" t="s">
        <v>836</v>
      </c>
      <c r="N123" s="1540"/>
      <c r="O123" s="1540"/>
      <c r="P123" s="1540"/>
      <c r="Q123" s="1540"/>
      <c r="R123" s="1540"/>
      <c r="S123" s="1540"/>
      <c r="T123" s="1540"/>
      <c r="U123" s="1540"/>
      <c r="V123" s="1540"/>
      <c r="W123" s="1540"/>
      <c r="X123" s="1540"/>
      <c r="Y123" s="1540"/>
      <c r="Z123" s="1540"/>
      <c r="AA123" s="1540"/>
      <c r="AB123" s="1540"/>
      <c r="AC123" s="1540"/>
      <c r="AD123" s="1540"/>
      <c r="AE123" s="1540"/>
      <c r="AF123" s="1540"/>
      <c r="AG123" s="1540"/>
      <c r="AH123" s="1540"/>
      <c r="AI123" s="1540"/>
      <c r="AJ123" s="1540"/>
      <c r="AK123" s="1540"/>
      <c r="AL123" s="1540"/>
      <c r="AM123" s="1540"/>
      <c r="AN123" s="1540"/>
      <c r="AO123" s="1540"/>
      <c r="AP123" s="1540"/>
      <c r="AQ123" s="1541"/>
    </row>
    <row r="124" spans="1:43" ht="18" customHeight="1" x14ac:dyDescent="0.2">
      <c r="A124" s="146"/>
      <c r="B124" s="146"/>
      <c r="C124" s="1456"/>
      <c r="D124" s="1457"/>
      <c r="E124" s="1457"/>
      <c r="F124" s="1457"/>
      <c r="G124" s="1458"/>
      <c r="H124" s="1456"/>
      <c r="I124" s="1457"/>
      <c r="J124" s="1457"/>
      <c r="K124" s="1457"/>
      <c r="L124" s="1458"/>
      <c r="M124" s="1542"/>
      <c r="N124" s="1543"/>
      <c r="O124" s="1543"/>
      <c r="P124" s="1543"/>
      <c r="Q124" s="1543"/>
      <c r="R124" s="1543"/>
      <c r="S124" s="1543"/>
      <c r="T124" s="1543"/>
      <c r="U124" s="1543"/>
      <c r="V124" s="1543"/>
      <c r="W124" s="1543"/>
      <c r="X124" s="1543"/>
      <c r="Y124" s="1543"/>
      <c r="Z124" s="1543"/>
      <c r="AA124" s="1543"/>
      <c r="AB124" s="1543"/>
      <c r="AC124" s="1543"/>
      <c r="AD124" s="1543"/>
      <c r="AE124" s="1543"/>
      <c r="AF124" s="1543"/>
      <c r="AG124" s="1543"/>
      <c r="AH124" s="1543"/>
      <c r="AI124" s="1543"/>
      <c r="AJ124" s="1543"/>
      <c r="AK124" s="1543"/>
      <c r="AL124" s="1543"/>
      <c r="AM124" s="1543"/>
      <c r="AN124" s="1543"/>
      <c r="AO124" s="1543"/>
      <c r="AP124" s="1543"/>
      <c r="AQ124" s="1544"/>
    </row>
    <row r="125" spans="1:43" ht="18" customHeight="1" x14ac:dyDescent="0.2">
      <c r="A125" s="146"/>
      <c r="B125" s="146"/>
      <c r="C125" s="1465" t="s">
        <v>837</v>
      </c>
      <c r="D125" s="1466"/>
      <c r="E125" s="1466"/>
      <c r="F125" s="1466"/>
      <c r="G125" s="1467"/>
      <c r="H125" s="1465" t="s">
        <v>838</v>
      </c>
      <c r="I125" s="1466"/>
      <c r="J125" s="1466"/>
      <c r="K125" s="1466"/>
      <c r="L125" s="1467"/>
      <c r="M125" s="156" t="s">
        <v>799</v>
      </c>
      <c r="N125" s="1468"/>
      <c r="O125" s="1468"/>
      <c r="P125" s="1468"/>
      <c r="Q125" s="1468"/>
      <c r="R125" s="1468"/>
      <c r="S125" s="1468"/>
      <c r="T125" s="1468"/>
      <c r="U125" s="1468"/>
      <c r="V125" s="1468"/>
      <c r="W125" s="1468"/>
      <c r="X125" s="1468"/>
      <c r="Y125" s="1468"/>
      <c r="Z125" s="1468"/>
      <c r="AA125" s="1468"/>
      <c r="AB125" s="829" t="s">
        <v>800</v>
      </c>
      <c r="AC125" s="1468"/>
      <c r="AD125" s="1468"/>
      <c r="AE125" s="1468"/>
      <c r="AF125" s="1468"/>
      <c r="AG125" s="1468"/>
      <c r="AH125" s="1468"/>
      <c r="AI125" s="1468"/>
      <c r="AJ125" s="1468"/>
      <c r="AK125" s="1468"/>
      <c r="AL125" s="1468"/>
      <c r="AM125" s="1468"/>
      <c r="AN125" s="1468"/>
      <c r="AO125" s="1468"/>
      <c r="AP125" s="1468"/>
      <c r="AQ125" s="1469"/>
    </row>
    <row r="126" spans="1:43" ht="18" customHeight="1" x14ac:dyDescent="0.2">
      <c r="A126" s="146"/>
      <c r="B126" s="146"/>
      <c r="C126" s="1470">
        <f>貸借対照表!O12</f>
        <v>0</v>
      </c>
      <c r="D126" s="1471"/>
      <c r="E126" s="1471"/>
      <c r="F126" s="1471"/>
      <c r="G126" s="1472"/>
      <c r="H126" s="1473">
        <f>貸借対照表!O33</f>
        <v>0</v>
      </c>
      <c r="I126" s="1474"/>
      <c r="J126" s="1474"/>
      <c r="K126" s="1474"/>
      <c r="L126" s="1475"/>
      <c r="M126" s="157" t="s">
        <v>801</v>
      </c>
      <c r="N126" s="1476"/>
      <c r="O126" s="1476"/>
      <c r="P126" s="1476"/>
      <c r="Q126" s="1476"/>
      <c r="R126" s="1476"/>
      <c r="S126" s="1476"/>
      <c r="T126" s="1476"/>
      <c r="U126" s="1476"/>
      <c r="V126" s="1476"/>
      <c r="W126" s="1476"/>
      <c r="X126" s="1476"/>
      <c r="Y126" s="1476"/>
      <c r="Z126" s="1476"/>
      <c r="AA126" s="1476"/>
      <c r="AB126" s="830" t="s">
        <v>802</v>
      </c>
      <c r="AC126" s="1476"/>
      <c r="AD126" s="1476"/>
      <c r="AE126" s="1476"/>
      <c r="AF126" s="1476"/>
      <c r="AG126" s="1476"/>
      <c r="AH126" s="1476"/>
      <c r="AI126" s="1476"/>
      <c r="AJ126" s="1476"/>
      <c r="AK126" s="1476"/>
      <c r="AL126" s="1476"/>
      <c r="AM126" s="1476"/>
      <c r="AN126" s="1476"/>
      <c r="AO126" s="1476"/>
      <c r="AP126" s="1476"/>
      <c r="AQ126" s="1477"/>
    </row>
    <row r="127" spans="1:43" ht="18" customHeight="1" x14ac:dyDescent="0.2">
      <c r="A127" s="146"/>
      <c r="B127" s="146"/>
      <c r="C127" s="1470"/>
      <c r="D127" s="1471"/>
      <c r="E127" s="1471"/>
      <c r="F127" s="1471"/>
      <c r="G127" s="1472"/>
      <c r="H127" s="1465" t="s">
        <v>839</v>
      </c>
      <c r="I127" s="1466"/>
      <c r="J127" s="1466"/>
      <c r="K127" s="1466"/>
      <c r="L127" s="1467"/>
      <c r="M127" s="156" t="s">
        <v>799</v>
      </c>
      <c r="N127" s="1468"/>
      <c r="O127" s="1468"/>
      <c r="P127" s="1468"/>
      <c r="Q127" s="1468"/>
      <c r="R127" s="1468"/>
      <c r="S127" s="1468"/>
      <c r="T127" s="1468"/>
      <c r="U127" s="1468"/>
      <c r="V127" s="1468"/>
      <c r="W127" s="829" t="s">
        <v>800</v>
      </c>
      <c r="X127" s="1468"/>
      <c r="Y127" s="1468"/>
      <c r="Z127" s="1468"/>
      <c r="AA127" s="1468"/>
      <c r="AB127" s="1468"/>
      <c r="AC127" s="1468"/>
      <c r="AD127" s="1468"/>
      <c r="AE127" s="1468"/>
      <c r="AF127" s="1469"/>
      <c r="AG127" s="831"/>
      <c r="AH127" s="831"/>
      <c r="AI127" s="831"/>
      <c r="AJ127" s="831"/>
      <c r="AK127" s="831"/>
      <c r="AL127" s="831"/>
      <c r="AM127" s="831"/>
      <c r="AN127" s="831"/>
      <c r="AO127" s="831"/>
      <c r="AP127" s="831"/>
      <c r="AQ127" s="832"/>
    </row>
    <row r="128" spans="1:43" ht="18" customHeight="1" x14ac:dyDescent="0.2">
      <c r="A128" s="146"/>
      <c r="B128" s="146"/>
      <c r="C128" s="1478"/>
      <c r="D128" s="1474"/>
      <c r="E128" s="1474"/>
      <c r="F128" s="1474"/>
      <c r="G128" s="1475"/>
      <c r="H128" s="1473">
        <f>貸借対照表!O31</f>
        <v>0</v>
      </c>
      <c r="I128" s="1474"/>
      <c r="J128" s="1474"/>
      <c r="K128" s="1474"/>
      <c r="L128" s="1475"/>
      <c r="M128" s="157" t="s">
        <v>801</v>
      </c>
      <c r="N128" s="1476"/>
      <c r="O128" s="1476"/>
      <c r="P128" s="1476"/>
      <c r="Q128" s="1476"/>
      <c r="R128" s="1476"/>
      <c r="S128" s="1476"/>
      <c r="T128" s="1476"/>
      <c r="U128" s="1476"/>
      <c r="V128" s="1476"/>
      <c r="W128" s="830" t="s">
        <v>802</v>
      </c>
      <c r="X128" s="1476"/>
      <c r="Y128" s="1476"/>
      <c r="Z128" s="1476"/>
      <c r="AA128" s="1476"/>
      <c r="AB128" s="1476"/>
      <c r="AC128" s="1476"/>
      <c r="AD128" s="1476"/>
      <c r="AE128" s="1476"/>
      <c r="AF128" s="1477"/>
      <c r="AG128" s="833"/>
      <c r="AH128" s="833"/>
      <c r="AI128" s="833"/>
      <c r="AJ128" s="833"/>
      <c r="AK128" s="833"/>
      <c r="AL128" s="833"/>
      <c r="AM128" s="833"/>
      <c r="AN128" s="833"/>
      <c r="AO128" s="833"/>
      <c r="AP128" s="833"/>
      <c r="AQ128" s="834"/>
    </row>
    <row r="129" spans="1:43" ht="18" customHeight="1" x14ac:dyDescent="0.2">
      <c r="A129" s="149"/>
      <c r="B129" s="149"/>
      <c r="C129" s="796"/>
      <c r="D129" s="796"/>
      <c r="E129" s="796"/>
      <c r="F129" s="796"/>
      <c r="G129" s="796"/>
      <c r="H129" s="796"/>
      <c r="I129" s="793"/>
      <c r="J129" s="793"/>
      <c r="K129" s="793"/>
      <c r="L129" s="793"/>
      <c r="M129" s="822"/>
      <c r="N129" s="822"/>
      <c r="O129" s="822"/>
      <c r="P129" s="822"/>
      <c r="Q129" s="822"/>
      <c r="R129" s="822"/>
      <c r="S129" s="822"/>
      <c r="T129" s="822"/>
      <c r="U129" s="822"/>
      <c r="V129" s="822"/>
      <c r="W129" s="822"/>
      <c r="X129" s="822"/>
      <c r="Y129" s="822"/>
      <c r="Z129" s="822"/>
      <c r="AA129" s="822"/>
      <c r="AB129" s="822"/>
      <c r="AC129" s="822"/>
      <c r="AD129" s="822"/>
      <c r="AE129" s="822"/>
      <c r="AF129" s="822"/>
      <c r="AG129" s="822"/>
      <c r="AH129" s="822"/>
      <c r="AI129" s="822"/>
      <c r="AJ129" s="822"/>
      <c r="AK129" s="822"/>
      <c r="AL129" s="822"/>
      <c r="AM129" s="822"/>
      <c r="AN129" s="822"/>
      <c r="AO129" s="822"/>
      <c r="AP129" s="822"/>
      <c r="AQ129" s="822"/>
    </row>
    <row r="130" spans="1:43" ht="18" customHeight="1" x14ac:dyDescent="0.2">
      <c r="A130" s="146"/>
      <c r="B130" s="146"/>
      <c r="C130" s="1453" t="s">
        <v>797</v>
      </c>
      <c r="D130" s="1454"/>
      <c r="E130" s="1454"/>
      <c r="F130" s="1454"/>
      <c r="G130" s="1455"/>
      <c r="H130" s="1453" t="s">
        <v>798</v>
      </c>
      <c r="I130" s="1454"/>
      <c r="J130" s="1454"/>
      <c r="K130" s="1454"/>
      <c r="L130" s="1455"/>
      <c r="M130" s="1539" t="s">
        <v>840</v>
      </c>
      <c r="N130" s="1540"/>
      <c r="O130" s="1540"/>
      <c r="P130" s="1540"/>
      <c r="Q130" s="1540"/>
      <c r="R130" s="1540"/>
      <c r="S130" s="1540"/>
      <c r="T130" s="1540"/>
      <c r="U130" s="1540"/>
      <c r="V130" s="1540"/>
      <c r="W130" s="1540"/>
      <c r="X130" s="1540"/>
      <c r="Y130" s="1540"/>
      <c r="Z130" s="1540"/>
      <c r="AA130" s="1540"/>
      <c r="AB130" s="1540"/>
      <c r="AC130" s="1540"/>
      <c r="AD130" s="1540"/>
      <c r="AE130" s="1540"/>
      <c r="AF130" s="1540"/>
      <c r="AG130" s="1540"/>
      <c r="AH130" s="1540"/>
      <c r="AI130" s="1540"/>
      <c r="AJ130" s="1540"/>
      <c r="AK130" s="1540"/>
      <c r="AL130" s="1540"/>
      <c r="AM130" s="1540"/>
      <c r="AN130" s="1540"/>
      <c r="AO130" s="1540"/>
      <c r="AP130" s="1540"/>
      <c r="AQ130" s="1541"/>
    </row>
    <row r="131" spans="1:43" ht="18" customHeight="1" x14ac:dyDescent="0.2">
      <c r="A131" s="146"/>
      <c r="B131" s="146"/>
      <c r="C131" s="1479"/>
      <c r="D131" s="1480"/>
      <c r="E131" s="1480"/>
      <c r="F131" s="1480"/>
      <c r="G131" s="1481"/>
      <c r="H131" s="1479"/>
      <c r="I131" s="1480"/>
      <c r="J131" s="1480"/>
      <c r="K131" s="1480"/>
      <c r="L131" s="1481"/>
      <c r="M131" s="1545"/>
      <c r="N131" s="1546"/>
      <c r="O131" s="1546"/>
      <c r="P131" s="1546"/>
      <c r="Q131" s="1546"/>
      <c r="R131" s="1546"/>
      <c r="S131" s="1546"/>
      <c r="T131" s="1546"/>
      <c r="U131" s="1546"/>
      <c r="V131" s="1546"/>
      <c r="W131" s="1546"/>
      <c r="X131" s="1546"/>
      <c r="Y131" s="1546"/>
      <c r="Z131" s="1546"/>
      <c r="AA131" s="1546"/>
      <c r="AB131" s="1546"/>
      <c r="AC131" s="1546"/>
      <c r="AD131" s="1546"/>
      <c r="AE131" s="1546"/>
      <c r="AF131" s="1546"/>
      <c r="AG131" s="1546"/>
      <c r="AH131" s="1546"/>
      <c r="AI131" s="1546"/>
      <c r="AJ131" s="1546"/>
      <c r="AK131" s="1546"/>
      <c r="AL131" s="1546"/>
      <c r="AM131" s="1546"/>
      <c r="AN131" s="1546"/>
      <c r="AO131" s="1546"/>
      <c r="AP131" s="1546"/>
      <c r="AQ131" s="1547"/>
    </row>
    <row r="132" spans="1:43" ht="18" customHeight="1" x14ac:dyDescent="0.2">
      <c r="A132" s="146"/>
      <c r="B132" s="146"/>
      <c r="C132" s="1456"/>
      <c r="D132" s="1457"/>
      <c r="E132" s="1457"/>
      <c r="F132" s="1457"/>
      <c r="G132" s="1458"/>
      <c r="H132" s="1456"/>
      <c r="I132" s="1457"/>
      <c r="J132" s="1457"/>
      <c r="K132" s="1457"/>
      <c r="L132" s="1458"/>
      <c r="M132" s="1542"/>
      <c r="N132" s="1543"/>
      <c r="O132" s="1543"/>
      <c r="P132" s="1543"/>
      <c r="Q132" s="1543"/>
      <c r="R132" s="1543"/>
      <c r="S132" s="1543"/>
      <c r="T132" s="1543"/>
      <c r="U132" s="1543"/>
      <c r="V132" s="1543"/>
      <c r="W132" s="1543"/>
      <c r="X132" s="1543"/>
      <c r="Y132" s="1543"/>
      <c r="Z132" s="1543"/>
      <c r="AA132" s="1543"/>
      <c r="AB132" s="1543"/>
      <c r="AC132" s="1543"/>
      <c r="AD132" s="1543"/>
      <c r="AE132" s="1543"/>
      <c r="AF132" s="1543"/>
      <c r="AG132" s="1543"/>
      <c r="AH132" s="1543"/>
      <c r="AI132" s="1543"/>
      <c r="AJ132" s="1543"/>
      <c r="AK132" s="1543"/>
      <c r="AL132" s="1543"/>
      <c r="AM132" s="1543"/>
      <c r="AN132" s="1543"/>
      <c r="AO132" s="1543"/>
      <c r="AP132" s="1543"/>
      <c r="AQ132" s="1544"/>
    </row>
    <row r="133" spans="1:43" ht="18" customHeight="1" x14ac:dyDescent="0.2">
      <c r="A133" s="146"/>
      <c r="B133" s="146"/>
      <c r="C133" s="1465" t="s">
        <v>841</v>
      </c>
      <c r="D133" s="1466"/>
      <c r="E133" s="1466"/>
      <c r="F133" s="1466"/>
      <c r="G133" s="1467"/>
      <c r="H133" s="1465" t="s">
        <v>842</v>
      </c>
      <c r="I133" s="1466"/>
      <c r="J133" s="1466"/>
      <c r="K133" s="1466"/>
      <c r="L133" s="1467"/>
      <c r="M133" s="156" t="s">
        <v>799</v>
      </c>
      <c r="N133" s="1468"/>
      <c r="O133" s="1468"/>
      <c r="P133" s="1468"/>
      <c r="Q133" s="1468"/>
      <c r="R133" s="1468"/>
      <c r="S133" s="1468"/>
      <c r="T133" s="1468"/>
      <c r="U133" s="1468"/>
      <c r="V133" s="1468"/>
      <c r="W133" s="1468"/>
      <c r="X133" s="1468"/>
      <c r="Y133" s="1468"/>
      <c r="Z133" s="1468"/>
      <c r="AA133" s="1468"/>
      <c r="AB133" s="829" t="s">
        <v>800</v>
      </c>
      <c r="AC133" s="1468"/>
      <c r="AD133" s="1468"/>
      <c r="AE133" s="1468"/>
      <c r="AF133" s="1468"/>
      <c r="AG133" s="1468"/>
      <c r="AH133" s="1468"/>
      <c r="AI133" s="1468"/>
      <c r="AJ133" s="1468"/>
      <c r="AK133" s="1468"/>
      <c r="AL133" s="1468"/>
      <c r="AM133" s="1468"/>
      <c r="AN133" s="1468"/>
      <c r="AO133" s="1468"/>
      <c r="AP133" s="1468"/>
      <c r="AQ133" s="1469"/>
    </row>
    <row r="134" spans="1:43" ht="18" customHeight="1" x14ac:dyDescent="0.2">
      <c r="A134" s="146"/>
      <c r="B134" s="146"/>
      <c r="C134" s="1470">
        <f>貸借対照表!O35</f>
        <v>0</v>
      </c>
      <c r="D134" s="1471"/>
      <c r="E134" s="1471"/>
      <c r="F134" s="1471"/>
      <c r="G134" s="1472"/>
      <c r="H134" s="1473">
        <f>貸借対照表!O39</f>
        <v>0</v>
      </c>
      <c r="I134" s="1474"/>
      <c r="J134" s="1474"/>
      <c r="K134" s="1474"/>
      <c r="L134" s="1475"/>
      <c r="M134" s="157" t="s">
        <v>801</v>
      </c>
      <c r="N134" s="1476"/>
      <c r="O134" s="1476"/>
      <c r="P134" s="1476"/>
      <c r="Q134" s="1476"/>
      <c r="R134" s="1476"/>
      <c r="S134" s="1476"/>
      <c r="T134" s="1476"/>
      <c r="U134" s="1476"/>
      <c r="V134" s="1476"/>
      <c r="W134" s="1476"/>
      <c r="X134" s="1476"/>
      <c r="Y134" s="1476"/>
      <c r="Z134" s="1476"/>
      <c r="AA134" s="1476"/>
      <c r="AB134" s="830" t="s">
        <v>802</v>
      </c>
      <c r="AC134" s="1476"/>
      <c r="AD134" s="1476"/>
      <c r="AE134" s="1476"/>
      <c r="AF134" s="1476"/>
      <c r="AG134" s="1476"/>
      <c r="AH134" s="1476"/>
      <c r="AI134" s="1476"/>
      <c r="AJ134" s="1476"/>
      <c r="AK134" s="1476"/>
      <c r="AL134" s="1476"/>
      <c r="AM134" s="1476"/>
      <c r="AN134" s="1476"/>
      <c r="AO134" s="1476"/>
      <c r="AP134" s="1476"/>
      <c r="AQ134" s="1477"/>
    </row>
    <row r="135" spans="1:43" ht="18" customHeight="1" x14ac:dyDescent="0.2">
      <c r="A135" s="146"/>
      <c r="B135" s="146"/>
      <c r="C135" s="1500"/>
      <c r="D135" s="1501"/>
      <c r="E135" s="1501"/>
      <c r="F135" s="1501"/>
      <c r="G135" s="1502"/>
      <c r="H135" s="1465" t="s">
        <v>839</v>
      </c>
      <c r="I135" s="1466"/>
      <c r="J135" s="1466"/>
      <c r="K135" s="1466"/>
      <c r="L135" s="1467"/>
      <c r="M135" s="156" t="s">
        <v>799</v>
      </c>
      <c r="N135" s="1468"/>
      <c r="O135" s="1468"/>
      <c r="P135" s="1468"/>
      <c r="Q135" s="1468"/>
      <c r="R135" s="1468"/>
      <c r="S135" s="1468"/>
      <c r="T135" s="1468"/>
      <c r="U135" s="1468"/>
      <c r="V135" s="1468"/>
      <c r="W135" s="829" t="s">
        <v>800</v>
      </c>
      <c r="X135" s="1468"/>
      <c r="Y135" s="1468"/>
      <c r="Z135" s="1468"/>
      <c r="AA135" s="1468"/>
      <c r="AB135" s="1468"/>
      <c r="AC135" s="1468"/>
      <c r="AD135" s="1468"/>
      <c r="AE135" s="1468"/>
      <c r="AF135" s="1469"/>
      <c r="AG135" s="831"/>
      <c r="AH135" s="831"/>
      <c r="AI135" s="831"/>
      <c r="AJ135" s="831"/>
      <c r="AK135" s="831"/>
      <c r="AL135" s="831"/>
      <c r="AM135" s="831"/>
      <c r="AN135" s="831"/>
      <c r="AO135" s="831"/>
      <c r="AP135" s="831"/>
      <c r="AQ135" s="832"/>
    </row>
    <row r="136" spans="1:43" ht="18" customHeight="1" x14ac:dyDescent="0.2">
      <c r="A136" s="146"/>
      <c r="B136" s="146"/>
      <c r="C136" s="1500"/>
      <c r="D136" s="1501"/>
      <c r="E136" s="1501"/>
      <c r="F136" s="1501"/>
      <c r="G136" s="1502"/>
      <c r="H136" s="1473">
        <f>貸借対照表!O40</f>
        <v>0</v>
      </c>
      <c r="I136" s="1474"/>
      <c r="J136" s="1474"/>
      <c r="K136" s="1474"/>
      <c r="L136" s="1475"/>
      <c r="M136" s="157" t="s">
        <v>801</v>
      </c>
      <c r="N136" s="1476"/>
      <c r="O136" s="1476"/>
      <c r="P136" s="1476"/>
      <c r="Q136" s="1476"/>
      <c r="R136" s="1476"/>
      <c r="S136" s="1476"/>
      <c r="T136" s="1476"/>
      <c r="U136" s="1476"/>
      <c r="V136" s="1476"/>
      <c r="W136" s="830" t="s">
        <v>802</v>
      </c>
      <c r="X136" s="1476"/>
      <c r="Y136" s="1476"/>
      <c r="Z136" s="1476"/>
      <c r="AA136" s="1476"/>
      <c r="AB136" s="1476"/>
      <c r="AC136" s="1476"/>
      <c r="AD136" s="1476"/>
      <c r="AE136" s="1476"/>
      <c r="AF136" s="1477"/>
      <c r="AG136" s="833"/>
      <c r="AH136" s="833"/>
      <c r="AI136" s="833"/>
      <c r="AJ136" s="833"/>
      <c r="AK136" s="833"/>
      <c r="AL136" s="833"/>
      <c r="AM136" s="833"/>
      <c r="AN136" s="833"/>
      <c r="AO136" s="833"/>
      <c r="AP136" s="833"/>
      <c r="AQ136" s="834"/>
    </row>
    <row r="137" spans="1:43" ht="18" customHeight="1" x14ac:dyDescent="0.2">
      <c r="A137" s="146"/>
      <c r="B137" s="146"/>
      <c r="C137" s="1500"/>
      <c r="D137" s="1501"/>
      <c r="E137" s="1501"/>
      <c r="F137" s="1501"/>
      <c r="G137" s="1502"/>
      <c r="H137" s="1465" t="s">
        <v>843</v>
      </c>
      <c r="I137" s="1466"/>
      <c r="J137" s="1466"/>
      <c r="K137" s="1466"/>
      <c r="L137" s="1467"/>
      <c r="M137" s="156" t="s">
        <v>799</v>
      </c>
      <c r="N137" s="1468"/>
      <c r="O137" s="1468"/>
      <c r="P137" s="1468"/>
      <c r="Q137" s="1468"/>
      <c r="R137" s="1468"/>
      <c r="S137" s="1468"/>
      <c r="T137" s="1468"/>
      <c r="U137" s="1468"/>
      <c r="V137" s="1468"/>
      <c r="W137" s="1468"/>
      <c r="X137" s="1468"/>
      <c r="Y137" s="1468"/>
      <c r="Z137" s="1468"/>
      <c r="AA137" s="1468"/>
      <c r="AB137" s="829" t="s">
        <v>800</v>
      </c>
      <c r="AC137" s="1468"/>
      <c r="AD137" s="1468"/>
      <c r="AE137" s="1468"/>
      <c r="AF137" s="1468"/>
      <c r="AG137" s="1468"/>
      <c r="AH137" s="1468"/>
      <c r="AI137" s="1468"/>
      <c r="AJ137" s="1468"/>
      <c r="AK137" s="1468"/>
      <c r="AL137" s="1468"/>
      <c r="AM137" s="1468"/>
      <c r="AN137" s="1468"/>
      <c r="AO137" s="1468"/>
      <c r="AP137" s="1468"/>
      <c r="AQ137" s="1469"/>
    </row>
    <row r="138" spans="1:43" ht="18" customHeight="1" x14ac:dyDescent="0.2">
      <c r="A138" s="146"/>
      <c r="B138" s="146"/>
      <c r="C138" s="1500"/>
      <c r="D138" s="1501"/>
      <c r="E138" s="1501"/>
      <c r="F138" s="1501"/>
      <c r="G138" s="1502"/>
      <c r="H138" s="1473">
        <f>貸借対照表!O37</f>
        <v>0</v>
      </c>
      <c r="I138" s="1474"/>
      <c r="J138" s="1474"/>
      <c r="K138" s="1474"/>
      <c r="L138" s="1475"/>
      <c r="M138" s="157" t="s">
        <v>801</v>
      </c>
      <c r="N138" s="1476"/>
      <c r="O138" s="1476"/>
      <c r="P138" s="1476"/>
      <c r="Q138" s="1476"/>
      <c r="R138" s="1476"/>
      <c r="S138" s="1476"/>
      <c r="T138" s="1476"/>
      <c r="U138" s="1476"/>
      <c r="V138" s="1476"/>
      <c r="W138" s="1476"/>
      <c r="X138" s="1476"/>
      <c r="Y138" s="1476"/>
      <c r="Z138" s="1476"/>
      <c r="AA138" s="1476"/>
      <c r="AB138" s="830" t="s">
        <v>802</v>
      </c>
      <c r="AC138" s="1476"/>
      <c r="AD138" s="1476"/>
      <c r="AE138" s="1476"/>
      <c r="AF138" s="1476"/>
      <c r="AG138" s="1476"/>
      <c r="AH138" s="1476"/>
      <c r="AI138" s="1476"/>
      <c r="AJ138" s="1476"/>
      <c r="AK138" s="1476"/>
      <c r="AL138" s="1476"/>
      <c r="AM138" s="1476"/>
      <c r="AN138" s="1476"/>
      <c r="AO138" s="1476"/>
      <c r="AP138" s="1476"/>
      <c r="AQ138" s="1477"/>
    </row>
    <row r="139" spans="1:43" ht="18" customHeight="1" x14ac:dyDescent="0.2">
      <c r="A139" s="146"/>
      <c r="B139" s="146"/>
      <c r="C139" s="1500"/>
      <c r="D139" s="1501"/>
      <c r="E139" s="1501"/>
      <c r="F139" s="1501"/>
      <c r="G139" s="1502"/>
      <c r="H139" s="1465" t="s">
        <v>844</v>
      </c>
      <c r="I139" s="1466"/>
      <c r="J139" s="1466"/>
      <c r="K139" s="1466"/>
      <c r="L139" s="1467"/>
      <c r="M139" s="156" t="s">
        <v>799</v>
      </c>
      <c r="N139" s="1468"/>
      <c r="O139" s="1468"/>
      <c r="P139" s="1468"/>
      <c r="Q139" s="1468"/>
      <c r="R139" s="1468"/>
      <c r="S139" s="1468"/>
      <c r="T139" s="1468"/>
      <c r="U139" s="1468"/>
      <c r="V139" s="1468"/>
      <c r="W139" s="1468"/>
      <c r="X139" s="1468"/>
      <c r="Y139" s="1468"/>
      <c r="Z139" s="1468"/>
      <c r="AA139" s="1468"/>
      <c r="AB139" s="829" t="s">
        <v>800</v>
      </c>
      <c r="AC139" s="1468"/>
      <c r="AD139" s="1468"/>
      <c r="AE139" s="1468"/>
      <c r="AF139" s="1468"/>
      <c r="AG139" s="1468"/>
      <c r="AH139" s="1468"/>
      <c r="AI139" s="1468"/>
      <c r="AJ139" s="1468"/>
      <c r="AK139" s="1468"/>
      <c r="AL139" s="1468"/>
      <c r="AM139" s="1468"/>
      <c r="AN139" s="1468"/>
      <c r="AO139" s="1468"/>
      <c r="AP139" s="1468"/>
      <c r="AQ139" s="1469"/>
    </row>
    <row r="140" spans="1:43" ht="18" customHeight="1" x14ac:dyDescent="0.2">
      <c r="A140" s="146"/>
      <c r="B140" s="146"/>
      <c r="C140" s="1503"/>
      <c r="D140" s="1504"/>
      <c r="E140" s="1504"/>
      <c r="F140" s="1504"/>
      <c r="G140" s="1505"/>
      <c r="H140" s="1473">
        <f>貸借対照表!O42</f>
        <v>0</v>
      </c>
      <c r="I140" s="1474"/>
      <c r="J140" s="1474"/>
      <c r="K140" s="1474"/>
      <c r="L140" s="1475"/>
      <c r="M140" s="157" t="s">
        <v>801</v>
      </c>
      <c r="N140" s="1476"/>
      <c r="O140" s="1476"/>
      <c r="P140" s="1476"/>
      <c r="Q140" s="1476"/>
      <c r="R140" s="1476"/>
      <c r="S140" s="1476"/>
      <c r="T140" s="1476"/>
      <c r="U140" s="1476"/>
      <c r="V140" s="1476"/>
      <c r="W140" s="1476"/>
      <c r="X140" s="1476"/>
      <c r="Y140" s="1476"/>
      <c r="Z140" s="1476"/>
      <c r="AA140" s="1476"/>
      <c r="AB140" s="830" t="s">
        <v>802</v>
      </c>
      <c r="AC140" s="1476"/>
      <c r="AD140" s="1476"/>
      <c r="AE140" s="1476"/>
      <c r="AF140" s="1476"/>
      <c r="AG140" s="1476"/>
      <c r="AH140" s="1476"/>
      <c r="AI140" s="1476"/>
      <c r="AJ140" s="1476"/>
      <c r="AK140" s="1476"/>
      <c r="AL140" s="1476"/>
      <c r="AM140" s="1476"/>
      <c r="AN140" s="1476"/>
      <c r="AO140" s="1476"/>
      <c r="AP140" s="1476"/>
      <c r="AQ140" s="1477"/>
    </row>
    <row r="141" spans="1:43" ht="18" customHeight="1" x14ac:dyDescent="0.2">
      <c r="A141" s="149"/>
      <c r="B141" s="149"/>
      <c r="C141" s="796"/>
      <c r="D141" s="796"/>
      <c r="E141" s="796"/>
      <c r="F141" s="796"/>
      <c r="G141" s="796"/>
      <c r="H141" s="796"/>
      <c r="I141" s="793"/>
      <c r="J141" s="793"/>
      <c r="K141" s="793"/>
      <c r="L141" s="793"/>
      <c r="M141" s="822"/>
      <c r="N141" s="822"/>
      <c r="O141" s="822"/>
      <c r="P141" s="822"/>
      <c r="Q141" s="822"/>
      <c r="R141" s="822"/>
      <c r="S141" s="822"/>
      <c r="T141" s="822"/>
      <c r="U141" s="822"/>
      <c r="V141" s="822"/>
      <c r="W141" s="822"/>
      <c r="X141" s="822"/>
      <c r="Y141" s="822"/>
      <c r="Z141" s="822"/>
      <c r="AA141" s="822"/>
      <c r="AB141" s="822"/>
      <c r="AC141" s="822"/>
      <c r="AD141" s="822"/>
      <c r="AE141" s="822"/>
      <c r="AF141" s="822"/>
      <c r="AG141" s="822"/>
      <c r="AH141" s="822"/>
      <c r="AI141" s="822"/>
      <c r="AJ141" s="822"/>
      <c r="AK141" s="822"/>
      <c r="AL141" s="822"/>
      <c r="AM141" s="822"/>
      <c r="AN141" s="822"/>
      <c r="AO141" s="822"/>
      <c r="AP141" s="822"/>
      <c r="AQ141" s="822"/>
    </row>
    <row r="142" spans="1:43" ht="18" customHeight="1" x14ac:dyDescent="0.2">
      <c r="A142" s="149"/>
      <c r="B142" s="149"/>
      <c r="C142" s="796"/>
      <c r="D142" s="796"/>
      <c r="E142" s="796"/>
      <c r="F142" s="796"/>
      <c r="G142" s="796"/>
      <c r="H142" s="796"/>
      <c r="I142" s="793"/>
      <c r="J142" s="793"/>
      <c r="K142" s="793"/>
      <c r="L142" s="793"/>
      <c r="M142" s="822"/>
      <c r="N142" s="822"/>
      <c r="O142" s="822"/>
      <c r="P142" s="822"/>
      <c r="Q142" s="822"/>
      <c r="R142" s="822"/>
      <c r="S142" s="822"/>
      <c r="T142" s="822"/>
      <c r="U142" s="822"/>
      <c r="V142" s="822"/>
      <c r="W142" s="822"/>
      <c r="X142" s="822"/>
      <c r="Y142" s="822"/>
      <c r="Z142" s="822"/>
      <c r="AA142" s="822"/>
      <c r="AB142" s="822"/>
      <c r="AC142" s="822"/>
      <c r="AD142" s="822"/>
      <c r="AE142" s="822"/>
      <c r="AF142" s="822"/>
      <c r="AG142" s="822"/>
      <c r="AH142" s="822"/>
      <c r="AI142" s="822"/>
      <c r="AJ142" s="822"/>
      <c r="AK142" s="822"/>
      <c r="AL142" s="822"/>
      <c r="AM142" s="822"/>
      <c r="AN142" s="822"/>
      <c r="AO142" s="822"/>
      <c r="AP142" s="822"/>
      <c r="AQ142" s="822"/>
    </row>
    <row r="143" spans="1:43" ht="18" customHeight="1" x14ac:dyDescent="0.2">
      <c r="A143" s="146"/>
      <c r="B143" s="146" t="s">
        <v>1272</v>
      </c>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row>
    <row r="144" spans="1:43" ht="18" customHeight="1" x14ac:dyDescent="0.2">
      <c r="A144" s="146"/>
      <c r="B144" s="146"/>
      <c r="C144" s="1453" t="s">
        <v>797</v>
      </c>
      <c r="D144" s="1454"/>
      <c r="E144" s="1454"/>
      <c r="F144" s="1454"/>
      <c r="G144" s="1455"/>
      <c r="H144" s="1453" t="s">
        <v>798</v>
      </c>
      <c r="I144" s="1454"/>
      <c r="J144" s="1454"/>
      <c r="K144" s="1454"/>
      <c r="L144" s="1455"/>
      <c r="M144" s="1459" t="s">
        <v>845</v>
      </c>
      <c r="N144" s="1460"/>
      <c r="O144" s="1460"/>
      <c r="P144" s="1460"/>
      <c r="Q144" s="1460"/>
      <c r="R144" s="1460"/>
      <c r="S144" s="1460"/>
      <c r="T144" s="1460"/>
      <c r="U144" s="1460"/>
      <c r="V144" s="1460"/>
      <c r="W144" s="1460"/>
      <c r="X144" s="1460"/>
      <c r="Y144" s="1460"/>
      <c r="Z144" s="1460"/>
      <c r="AA144" s="1460"/>
      <c r="AB144" s="1460"/>
      <c r="AC144" s="1460"/>
      <c r="AD144" s="1460"/>
      <c r="AE144" s="1460"/>
      <c r="AF144" s="1460"/>
      <c r="AG144" s="1460"/>
      <c r="AH144" s="1460"/>
      <c r="AI144" s="1460"/>
      <c r="AJ144" s="1460"/>
      <c r="AK144" s="1460"/>
      <c r="AL144" s="1460"/>
      <c r="AM144" s="1460"/>
      <c r="AN144" s="1460"/>
      <c r="AO144" s="1460"/>
      <c r="AP144" s="1460"/>
      <c r="AQ144" s="1461"/>
    </row>
    <row r="145" spans="1:43" ht="18" customHeight="1" x14ac:dyDescent="0.2">
      <c r="A145" s="146"/>
      <c r="B145" s="146"/>
      <c r="C145" s="1456"/>
      <c r="D145" s="1457"/>
      <c r="E145" s="1457"/>
      <c r="F145" s="1457"/>
      <c r="G145" s="1458"/>
      <c r="H145" s="1456"/>
      <c r="I145" s="1457"/>
      <c r="J145" s="1457"/>
      <c r="K145" s="1457"/>
      <c r="L145" s="1458"/>
      <c r="M145" s="1462"/>
      <c r="N145" s="1463"/>
      <c r="O145" s="1463"/>
      <c r="P145" s="1463"/>
      <c r="Q145" s="1463"/>
      <c r="R145" s="1463"/>
      <c r="S145" s="1463"/>
      <c r="T145" s="1463"/>
      <c r="U145" s="1463"/>
      <c r="V145" s="1463"/>
      <c r="W145" s="1463"/>
      <c r="X145" s="1463"/>
      <c r="Y145" s="1463"/>
      <c r="Z145" s="1463"/>
      <c r="AA145" s="1463"/>
      <c r="AB145" s="1463"/>
      <c r="AC145" s="1463"/>
      <c r="AD145" s="1463"/>
      <c r="AE145" s="1463"/>
      <c r="AF145" s="1463"/>
      <c r="AG145" s="1463"/>
      <c r="AH145" s="1463"/>
      <c r="AI145" s="1463"/>
      <c r="AJ145" s="1463"/>
      <c r="AK145" s="1463"/>
      <c r="AL145" s="1463"/>
      <c r="AM145" s="1463"/>
      <c r="AN145" s="1463"/>
      <c r="AO145" s="1463"/>
      <c r="AP145" s="1463"/>
      <c r="AQ145" s="1464"/>
    </row>
    <row r="146" spans="1:43" ht="18" customHeight="1" x14ac:dyDescent="0.2">
      <c r="A146" s="146"/>
      <c r="B146" s="146"/>
      <c r="C146" s="1465" t="s">
        <v>846</v>
      </c>
      <c r="D146" s="1466"/>
      <c r="E146" s="1466"/>
      <c r="F146" s="1466"/>
      <c r="G146" s="1467"/>
      <c r="H146" s="1465" t="s">
        <v>847</v>
      </c>
      <c r="I146" s="1466"/>
      <c r="J146" s="1466"/>
      <c r="K146" s="1466"/>
      <c r="L146" s="1467"/>
      <c r="M146" s="156" t="s">
        <v>799</v>
      </c>
      <c r="N146" s="1468"/>
      <c r="O146" s="1468"/>
      <c r="P146" s="1468"/>
      <c r="Q146" s="1468"/>
      <c r="R146" s="1468"/>
      <c r="S146" s="1468"/>
      <c r="T146" s="1468"/>
      <c r="U146" s="1468"/>
      <c r="V146" s="1468"/>
      <c r="W146" s="1468"/>
      <c r="X146" s="1468"/>
      <c r="Y146" s="1468"/>
      <c r="Z146" s="1468"/>
      <c r="AA146" s="1468"/>
      <c r="AB146" s="829" t="s">
        <v>800</v>
      </c>
      <c r="AC146" s="1468"/>
      <c r="AD146" s="1468"/>
      <c r="AE146" s="1468"/>
      <c r="AF146" s="1468"/>
      <c r="AG146" s="1468"/>
      <c r="AH146" s="1468"/>
      <c r="AI146" s="1468"/>
      <c r="AJ146" s="1468"/>
      <c r="AK146" s="1468"/>
      <c r="AL146" s="1468"/>
      <c r="AM146" s="1468"/>
      <c r="AN146" s="1468"/>
      <c r="AO146" s="1468"/>
      <c r="AP146" s="1468"/>
      <c r="AQ146" s="1469"/>
    </row>
    <row r="147" spans="1:43" ht="18" customHeight="1" x14ac:dyDescent="0.2">
      <c r="A147" s="146"/>
      <c r="B147" s="146"/>
      <c r="C147" s="1473">
        <f>貸借対照表!AH12</f>
        <v>0</v>
      </c>
      <c r="D147" s="1474"/>
      <c r="E147" s="1474"/>
      <c r="F147" s="1474"/>
      <c r="G147" s="1475"/>
      <c r="H147" s="1473">
        <f>貸借対照表!AH13</f>
        <v>0</v>
      </c>
      <c r="I147" s="1474"/>
      <c r="J147" s="1474"/>
      <c r="K147" s="1474"/>
      <c r="L147" s="1475"/>
      <c r="M147" s="157" t="s">
        <v>801</v>
      </c>
      <c r="N147" s="1476"/>
      <c r="O147" s="1476"/>
      <c r="P147" s="1476"/>
      <c r="Q147" s="1476"/>
      <c r="R147" s="1476"/>
      <c r="S147" s="1476"/>
      <c r="T147" s="1476"/>
      <c r="U147" s="1476"/>
      <c r="V147" s="1476"/>
      <c r="W147" s="1476"/>
      <c r="X147" s="1476"/>
      <c r="Y147" s="1476"/>
      <c r="Z147" s="1476"/>
      <c r="AA147" s="1476"/>
      <c r="AB147" s="830" t="s">
        <v>802</v>
      </c>
      <c r="AC147" s="1476"/>
      <c r="AD147" s="1476"/>
      <c r="AE147" s="1476"/>
      <c r="AF147" s="1476"/>
      <c r="AG147" s="1476"/>
      <c r="AH147" s="1476"/>
      <c r="AI147" s="1476"/>
      <c r="AJ147" s="1476"/>
      <c r="AK147" s="1476"/>
      <c r="AL147" s="1476"/>
      <c r="AM147" s="1476"/>
      <c r="AN147" s="1476"/>
      <c r="AO147" s="1476"/>
      <c r="AP147" s="1476"/>
      <c r="AQ147" s="1477"/>
    </row>
    <row r="148" spans="1:43" ht="18" customHeight="1" x14ac:dyDescent="0.2">
      <c r="A148" s="149"/>
      <c r="B148" s="149"/>
      <c r="C148" s="796"/>
      <c r="D148" s="796"/>
      <c r="E148" s="796"/>
      <c r="F148" s="796"/>
      <c r="G148" s="796"/>
      <c r="H148" s="796"/>
      <c r="I148" s="793"/>
      <c r="J148" s="793"/>
      <c r="K148" s="793"/>
      <c r="L148" s="793"/>
      <c r="M148" s="822"/>
      <c r="N148" s="822"/>
      <c r="O148" s="822"/>
      <c r="P148" s="822"/>
      <c r="Q148" s="822"/>
      <c r="R148" s="822"/>
      <c r="S148" s="822"/>
      <c r="T148" s="822"/>
      <c r="U148" s="822"/>
      <c r="V148" s="822"/>
      <c r="W148" s="822"/>
      <c r="X148" s="822"/>
      <c r="Y148" s="822"/>
      <c r="Z148" s="822"/>
      <c r="AA148" s="822"/>
      <c r="AB148" s="822"/>
      <c r="AC148" s="822"/>
      <c r="AD148" s="822"/>
      <c r="AE148" s="822"/>
      <c r="AF148" s="822"/>
      <c r="AG148" s="822"/>
      <c r="AH148" s="822"/>
      <c r="AI148" s="822"/>
      <c r="AJ148" s="822"/>
      <c r="AK148" s="822"/>
      <c r="AL148" s="822"/>
      <c r="AM148" s="822"/>
      <c r="AN148" s="822"/>
      <c r="AO148" s="822"/>
      <c r="AP148" s="822"/>
      <c r="AQ148" s="822"/>
    </row>
    <row r="149" spans="1:43" ht="18" customHeight="1" x14ac:dyDescent="0.2">
      <c r="A149" s="146"/>
      <c r="B149" s="146"/>
      <c r="C149" s="1453" t="s">
        <v>797</v>
      </c>
      <c r="D149" s="1454"/>
      <c r="E149" s="1454"/>
      <c r="F149" s="1454"/>
      <c r="G149" s="1455"/>
      <c r="H149" s="1453" t="s">
        <v>798</v>
      </c>
      <c r="I149" s="1454"/>
      <c r="J149" s="1454"/>
      <c r="K149" s="1454"/>
      <c r="L149" s="1455"/>
      <c r="M149" s="1459" t="s">
        <v>848</v>
      </c>
      <c r="N149" s="1460"/>
      <c r="O149" s="1460"/>
      <c r="P149" s="1460"/>
      <c r="Q149" s="1460"/>
      <c r="R149" s="1460"/>
      <c r="S149" s="1460"/>
      <c r="T149" s="1460"/>
      <c r="U149" s="1460"/>
      <c r="V149" s="1460"/>
      <c r="W149" s="1460"/>
      <c r="X149" s="1460"/>
      <c r="Y149" s="1460"/>
      <c r="Z149" s="1460"/>
      <c r="AA149" s="1460"/>
      <c r="AB149" s="1460"/>
      <c r="AC149" s="1460"/>
      <c r="AD149" s="1460"/>
      <c r="AE149" s="1460"/>
      <c r="AF149" s="1460"/>
      <c r="AG149" s="1460"/>
      <c r="AH149" s="1460"/>
      <c r="AI149" s="1460"/>
      <c r="AJ149" s="1460"/>
      <c r="AK149" s="1460"/>
      <c r="AL149" s="1460"/>
      <c r="AM149" s="1460"/>
      <c r="AN149" s="1460"/>
      <c r="AO149" s="1460"/>
      <c r="AP149" s="1460"/>
      <c r="AQ149" s="1461"/>
    </row>
    <row r="150" spans="1:43" ht="18" customHeight="1" x14ac:dyDescent="0.2">
      <c r="A150" s="146"/>
      <c r="B150" s="146"/>
      <c r="C150" s="1456"/>
      <c r="D150" s="1457"/>
      <c r="E150" s="1457"/>
      <c r="F150" s="1457"/>
      <c r="G150" s="1458"/>
      <c r="H150" s="1456"/>
      <c r="I150" s="1457"/>
      <c r="J150" s="1457"/>
      <c r="K150" s="1457"/>
      <c r="L150" s="1458"/>
      <c r="M150" s="1462"/>
      <c r="N150" s="1463"/>
      <c r="O150" s="1463"/>
      <c r="P150" s="1463"/>
      <c r="Q150" s="1463"/>
      <c r="R150" s="1463"/>
      <c r="S150" s="1463"/>
      <c r="T150" s="1463"/>
      <c r="U150" s="1463"/>
      <c r="V150" s="1463"/>
      <c r="W150" s="1463"/>
      <c r="X150" s="1463"/>
      <c r="Y150" s="1463"/>
      <c r="Z150" s="1463"/>
      <c r="AA150" s="1463"/>
      <c r="AB150" s="1463"/>
      <c r="AC150" s="1463"/>
      <c r="AD150" s="1463"/>
      <c r="AE150" s="1463"/>
      <c r="AF150" s="1463"/>
      <c r="AG150" s="1463"/>
      <c r="AH150" s="1463"/>
      <c r="AI150" s="1463"/>
      <c r="AJ150" s="1463"/>
      <c r="AK150" s="1463"/>
      <c r="AL150" s="1463"/>
      <c r="AM150" s="1463"/>
      <c r="AN150" s="1463"/>
      <c r="AO150" s="1463"/>
      <c r="AP150" s="1463"/>
      <c r="AQ150" s="1464"/>
    </row>
    <row r="151" spans="1:43" ht="18" customHeight="1" x14ac:dyDescent="0.2">
      <c r="A151" s="146"/>
      <c r="B151" s="146"/>
      <c r="C151" s="1465" t="s">
        <v>849</v>
      </c>
      <c r="D151" s="1466"/>
      <c r="E151" s="1466"/>
      <c r="F151" s="1466"/>
      <c r="G151" s="1467"/>
      <c r="H151" s="1465" t="s">
        <v>850</v>
      </c>
      <c r="I151" s="1466"/>
      <c r="J151" s="1466"/>
      <c r="K151" s="1466"/>
      <c r="L151" s="1467"/>
      <c r="M151" s="156" t="s">
        <v>799</v>
      </c>
      <c r="N151" s="1468"/>
      <c r="O151" s="1468"/>
      <c r="P151" s="1468"/>
      <c r="Q151" s="1468"/>
      <c r="R151" s="1468"/>
      <c r="S151" s="1468"/>
      <c r="T151" s="1468"/>
      <c r="U151" s="1468"/>
      <c r="V151" s="1468"/>
      <c r="W151" s="1468"/>
      <c r="X151" s="1468"/>
      <c r="Y151" s="1468"/>
      <c r="Z151" s="1468"/>
      <c r="AA151" s="1468"/>
      <c r="AB151" s="829" t="s">
        <v>800</v>
      </c>
      <c r="AC151" s="1468"/>
      <c r="AD151" s="1468"/>
      <c r="AE151" s="1468"/>
      <c r="AF151" s="1468"/>
      <c r="AG151" s="1468"/>
      <c r="AH151" s="1468"/>
      <c r="AI151" s="1468"/>
      <c r="AJ151" s="1468"/>
      <c r="AK151" s="1468"/>
      <c r="AL151" s="1468"/>
      <c r="AM151" s="1468"/>
      <c r="AN151" s="1468"/>
      <c r="AO151" s="1468"/>
      <c r="AP151" s="1468"/>
      <c r="AQ151" s="1469"/>
    </row>
    <row r="152" spans="1:43" ht="18" customHeight="1" x14ac:dyDescent="0.2">
      <c r="A152" s="146"/>
      <c r="B152" s="146"/>
      <c r="C152" s="1470">
        <f>貸借対照表!AH18</f>
        <v>0</v>
      </c>
      <c r="D152" s="1471"/>
      <c r="E152" s="1471"/>
      <c r="F152" s="1471"/>
      <c r="G152" s="1472"/>
      <c r="H152" s="1473">
        <f>貸借対照表!AH19</f>
        <v>0</v>
      </c>
      <c r="I152" s="1474"/>
      <c r="J152" s="1474"/>
      <c r="K152" s="1474"/>
      <c r="L152" s="1475"/>
      <c r="M152" s="157" t="s">
        <v>801</v>
      </c>
      <c r="N152" s="1476"/>
      <c r="O152" s="1476"/>
      <c r="P152" s="1476"/>
      <c r="Q152" s="1476"/>
      <c r="R152" s="1476"/>
      <c r="S152" s="1476"/>
      <c r="T152" s="1476"/>
      <c r="U152" s="1476"/>
      <c r="V152" s="1476"/>
      <c r="W152" s="1476"/>
      <c r="X152" s="1476"/>
      <c r="Y152" s="1476"/>
      <c r="Z152" s="1476"/>
      <c r="AA152" s="1476"/>
      <c r="AB152" s="830" t="s">
        <v>802</v>
      </c>
      <c r="AC152" s="1476"/>
      <c r="AD152" s="1476"/>
      <c r="AE152" s="1476"/>
      <c r="AF152" s="1476"/>
      <c r="AG152" s="1476"/>
      <c r="AH152" s="1476"/>
      <c r="AI152" s="1476"/>
      <c r="AJ152" s="1476"/>
      <c r="AK152" s="1476"/>
      <c r="AL152" s="1476"/>
      <c r="AM152" s="1476"/>
      <c r="AN152" s="1476"/>
      <c r="AO152" s="1476"/>
      <c r="AP152" s="1476"/>
      <c r="AQ152" s="1477"/>
    </row>
    <row r="153" spans="1:43" ht="18" customHeight="1" x14ac:dyDescent="0.2">
      <c r="A153" s="146"/>
      <c r="B153" s="146"/>
      <c r="C153" s="1479"/>
      <c r="D153" s="1480"/>
      <c r="E153" s="1480"/>
      <c r="F153" s="1480"/>
      <c r="G153" s="1481"/>
      <c r="H153" s="1465" t="s">
        <v>851</v>
      </c>
      <c r="I153" s="1466"/>
      <c r="J153" s="1466"/>
      <c r="K153" s="1466"/>
      <c r="L153" s="1467"/>
      <c r="M153" s="156" t="s">
        <v>799</v>
      </c>
      <c r="N153" s="1468"/>
      <c r="O153" s="1468"/>
      <c r="P153" s="1468"/>
      <c r="Q153" s="1468"/>
      <c r="R153" s="1468"/>
      <c r="S153" s="1468"/>
      <c r="T153" s="1468"/>
      <c r="U153" s="1468"/>
      <c r="V153" s="1468"/>
      <c r="W153" s="1468"/>
      <c r="X153" s="1468"/>
      <c r="Y153" s="1468"/>
      <c r="Z153" s="1468"/>
      <c r="AA153" s="1468"/>
      <c r="AB153" s="829" t="s">
        <v>800</v>
      </c>
      <c r="AC153" s="1468"/>
      <c r="AD153" s="1468"/>
      <c r="AE153" s="1468"/>
      <c r="AF153" s="1468"/>
      <c r="AG153" s="1468"/>
      <c r="AH153" s="1468"/>
      <c r="AI153" s="1468"/>
      <c r="AJ153" s="1468"/>
      <c r="AK153" s="1468"/>
      <c r="AL153" s="1468"/>
      <c r="AM153" s="1468"/>
      <c r="AN153" s="1468"/>
      <c r="AO153" s="1468"/>
      <c r="AP153" s="1468"/>
      <c r="AQ153" s="1469"/>
    </row>
    <row r="154" spans="1:43" ht="18" customHeight="1" x14ac:dyDescent="0.2">
      <c r="A154" s="146"/>
      <c r="B154" s="146"/>
      <c r="C154" s="1456"/>
      <c r="D154" s="1457"/>
      <c r="E154" s="1457"/>
      <c r="F154" s="1457"/>
      <c r="G154" s="1458"/>
      <c r="H154" s="1473">
        <f>貸借対照表!AH22</f>
        <v>0</v>
      </c>
      <c r="I154" s="1474"/>
      <c r="J154" s="1474"/>
      <c r="K154" s="1474"/>
      <c r="L154" s="1475"/>
      <c r="M154" s="157" t="s">
        <v>801</v>
      </c>
      <c r="N154" s="1476"/>
      <c r="O154" s="1476"/>
      <c r="P154" s="1476"/>
      <c r="Q154" s="1476"/>
      <c r="R154" s="1476"/>
      <c r="S154" s="1476"/>
      <c r="T154" s="1476"/>
      <c r="U154" s="1476"/>
      <c r="V154" s="1476"/>
      <c r="W154" s="1476"/>
      <c r="X154" s="1476"/>
      <c r="Y154" s="1476"/>
      <c r="Z154" s="1476"/>
      <c r="AA154" s="1476"/>
      <c r="AB154" s="830" t="s">
        <v>802</v>
      </c>
      <c r="AC154" s="1476"/>
      <c r="AD154" s="1476"/>
      <c r="AE154" s="1476"/>
      <c r="AF154" s="1476"/>
      <c r="AG154" s="1476"/>
      <c r="AH154" s="1476"/>
      <c r="AI154" s="1476"/>
      <c r="AJ154" s="1476"/>
      <c r="AK154" s="1476"/>
      <c r="AL154" s="1476"/>
      <c r="AM154" s="1476"/>
      <c r="AN154" s="1476"/>
      <c r="AO154" s="1476"/>
      <c r="AP154" s="1476"/>
      <c r="AQ154" s="1477"/>
    </row>
    <row r="155" spans="1:43" ht="18" customHeight="1" x14ac:dyDescent="0.2">
      <c r="A155" s="146"/>
      <c r="B155" s="146"/>
      <c r="C155" s="796"/>
      <c r="D155" s="793"/>
      <c r="E155" s="793"/>
      <c r="F155" s="793"/>
      <c r="G155" s="793"/>
      <c r="H155" s="796"/>
      <c r="I155" s="793"/>
      <c r="J155" s="793"/>
      <c r="K155" s="793"/>
      <c r="L155" s="793"/>
      <c r="M155" s="822"/>
      <c r="N155" s="822"/>
      <c r="O155" s="822"/>
      <c r="P155" s="822"/>
      <c r="Q155" s="822"/>
      <c r="R155" s="822"/>
      <c r="S155" s="822"/>
      <c r="T155" s="822"/>
      <c r="U155" s="822"/>
      <c r="V155" s="822"/>
      <c r="W155" s="822"/>
      <c r="X155" s="822"/>
      <c r="Y155" s="822"/>
      <c r="Z155" s="822"/>
      <c r="AA155" s="822"/>
      <c r="AB155" s="822"/>
      <c r="AC155" s="822"/>
      <c r="AD155" s="822"/>
      <c r="AE155" s="822"/>
      <c r="AF155" s="822"/>
      <c r="AG155" s="822"/>
      <c r="AH155" s="822"/>
      <c r="AI155" s="822"/>
      <c r="AJ155" s="822"/>
      <c r="AK155" s="822"/>
      <c r="AL155" s="822"/>
      <c r="AM155" s="822"/>
      <c r="AN155" s="822"/>
      <c r="AO155" s="822"/>
      <c r="AP155" s="822"/>
      <c r="AQ155" s="822"/>
    </row>
    <row r="156" spans="1:43" ht="18" customHeight="1" x14ac:dyDescent="0.2">
      <c r="A156" s="149"/>
      <c r="B156" s="149"/>
      <c r="C156" s="145"/>
      <c r="D156" s="145"/>
      <c r="E156" s="145"/>
      <c r="F156" s="145"/>
      <c r="G156" s="145"/>
      <c r="H156" s="149"/>
      <c r="I156" s="149"/>
      <c r="J156" s="149"/>
      <c r="K156" s="149"/>
      <c r="L156" s="149"/>
      <c r="M156" s="149"/>
      <c r="N156" s="149"/>
      <c r="O156" s="149"/>
      <c r="P156" s="147"/>
      <c r="Q156" s="147"/>
      <c r="R156" s="147"/>
      <c r="S156" s="147"/>
      <c r="T156" s="147"/>
      <c r="U156" s="145"/>
      <c r="V156" s="145"/>
      <c r="W156" s="145"/>
      <c r="X156" s="145"/>
      <c r="Y156" s="145"/>
      <c r="Z156" s="145"/>
      <c r="AA156" s="145"/>
      <c r="AB156" s="145"/>
      <c r="AC156" s="145"/>
      <c r="AD156" s="145"/>
      <c r="AE156" s="145"/>
      <c r="AF156" s="145"/>
      <c r="AG156" s="145"/>
      <c r="AH156" s="145"/>
      <c r="AI156" s="152"/>
      <c r="AJ156" s="152"/>
      <c r="AK156" s="152"/>
      <c r="AL156" s="152"/>
      <c r="AM156" s="152"/>
      <c r="AN156" s="152"/>
      <c r="AO156" s="152"/>
      <c r="AP156" s="152"/>
      <c r="AQ156" s="152"/>
    </row>
    <row r="157" spans="1:43" ht="18" customHeight="1" x14ac:dyDescent="0.2">
      <c r="A157" s="144" t="s">
        <v>852</v>
      </c>
      <c r="B157" s="144" t="s">
        <v>853</v>
      </c>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6"/>
      <c r="AC157" s="146"/>
      <c r="AD157" s="146"/>
      <c r="AE157" s="146"/>
      <c r="AF157" s="146"/>
      <c r="AG157" s="146"/>
      <c r="AH157" s="146"/>
      <c r="AI157" s="146"/>
      <c r="AJ157" s="146"/>
      <c r="AK157" s="146"/>
      <c r="AL157" s="146"/>
      <c r="AM157" s="146"/>
      <c r="AN157" s="146"/>
      <c r="AO157" s="146"/>
      <c r="AP157" s="146"/>
      <c r="AQ157" s="146"/>
    </row>
    <row r="158" spans="1:43" ht="18" customHeight="1" x14ac:dyDescent="0.2">
      <c r="A158" s="144" t="s">
        <v>67</v>
      </c>
      <c r="B158" s="144" t="s">
        <v>854</v>
      </c>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6"/>
      <c r="AC158" s="146"/>
      <c r="AD158" s="146"/>
      <c r="AE158" s="146"/>
      <c r="AF158" s="146"/>
      <c r="AG158" s="146"/>
      <c r="AH158" s="146"/>
      <c r="AI158" s="146"/>
      <c r="AJ158" s="146"/>
      <c r="AK158" s="146"/>
      <c r="AL158" s="146"/>
      <c r="AM158" s="146"/>
      <c r="AN158" s="146"/>
      <c r="AO158" s="146"/>
      <c r="AP158" s="146"/>
      <c r="AQ158" s="146"/>
    </row>
    <row r="159" spans="1:43" ht="18" customHeight="1" x14ac:dyDescent="0.2">
      <c r="A159" s="144"/>
      <c r="B159" s="144" t="s">
        <v>855</v>
      </c>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6"/>
      <c r="AC159" s="146"/>
      <c r="AD159" s="146"/>
      <c r="AE159" s="146"/>
      <c r="AF159" s="146"/>
      <c r="AG159" s="146"/>
      <c r="AH159" s="146"/>
      <c r="AI159" s="146"/>
      <c r="AJ159" s="146"/>
      <c r="AK159" s="146"/>
      <c r="AL159" s="146"/>
      <c r="AM159" s="146"/>
      <c r="AN159" s="146"/>
      <c r="AO159" s="146"/>
      <c r="AP159" s="146"/>
      <c r="AQ159" s="146"/>
    </row>
    <row r="160" spans="1:43" ht="18" customHeight="1" x14ac:dyDescent="0.2">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6"/>
      <c r="AC160" s="146"/>
      <c r="AD160" s="146"/>
      <c r="AE160" s="146"/>
      <c r="AF160" s="146"/>
      <c r="AG160" s="146"/>
      <c r="AH160" s="146"/>
      <c r="AI160" s="146"/>
      <c r="AJ160" s="146"/>
      <c r="AK160" s="146"/>
      <c r="AL160" s="146"/>
      <c r="AM160" s="146"/>
      <c r="AN160" s="146"/>
      <c r="AO160" s="146"/>
      <c r="AP160" s="146"/>
      <c r="AQ160" s="146"/>
    </row>
    <row r="161" spans="1:43" ht="18" customHeight="1" x14ac:dyDescent="0.2">
      <c r="A161" s="146"/>
      <c r="B161" s="146" t="s">
        <v>856</v>
      </c>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row>
    <row r="162" spans="1:43" ht="18" customHeight="1" x14ac:dyDescent="0.2">
      <c r="A162" s="146"/>
      <c r="B162" s="146"/>
      <c r="C162" s="148" t="s">
        <v>857</v>
      </c>
      <c r="D162" s="148"/>
      <c r="E162" s="148"/>
      <c r="F162" s="148"/>
      <c r="G162" s="148"/>
      <c r="H162" s="148"/>
      <c r="I162" s="148"/>
      <c r="J162" s="148"/>
      <c r="K162" s="148"/>
      <c r="L162" s="148"/>
      <c r="M162" s="148"/>
      <c r="N162" s="148"/>
      <c r="O162" s="148"/>
      <c r="P162" s="148" t="s">
        <v>858</v>
      </c>
      <c r="Q162" s="148"/>
      <c r="R162" s="148"/>
      <c r="S162" s="148"/>
      <c r="T162" s="148"/>
      <c r="U162" s="148"/>
      <c r="V162" s="148"/>
      <c r="W162" s="148"/>
      <c r="X162" s="148"/>
      <c r="Y162" s="146"/>
      <c r="Z162" s="146"/>
      <c r="AA162" s="146"/>
      <c r="AB162" s="146"/>
      <c r="AC162" s="146"/>
      <c r="AD162" s="146"/>
      <c r="AE162" s="146"/>
      <c r="AF162" s="146"/>
      <c r="AG162" s="146"/>
      <c r="AH162" s="146"/>
      <c r="AI162" s="146"/>
      <c r="AJ162" s="146"/>
      <c r="AK162" s="146"/>
      <c r="AL162" s="146"/>
      <c r="AM162" s="146"/>
      <c r="AN162" s="146"/>
      <c r="AO162" s="146"/>
      <c r="AP162" s="146"/>
      <c r="AQ162" s="146"/>
    </row>
    <row r="163" spans="1:43" ht="18" customHeight="1" x14ac:dyDescent="0.2">
      <c r="A163" s="146"/>
      <c r="B163" s="146">
        <v>1</v>
      </c>
      <c r="C163" s="1548"/>
      <c r="D163" s="1548"/>
      <c r="E163" s="1548"/>
      <c r="F163" s="1548"/>
      <c r="G163" s="1548"/>
      <c r="H163" s="1548"/>
      <c r="I163" s="1548"/>
      <c r="J163" s="1548"/>
      <c r="K163" s="1548"/>
      <c r="L163" s="1548"/>
      <c r="M163" s="1548"/>
      <c r="N163" s="1548"/>
      <c r="O163" s="1548"/>
      <c r="P163" s="1549"/>
      <c r="Q163" s="1549"/>
      <c r="R163" s="1549"/>
      <c r="S163" s="1549"/>
      <c r="T163" s="1549"/>
      <c r="U163" s="1549"/>
      <c r="V163" s="1549"/>
      <c r="W163" s="1549"/>
      <c r="X163" s="1549"/>
      <c r="Y163" s="146"/>
      <c r="Z163" s="146"/>
      <c r="AA163" s="146"/>
      <c r="AB163" s="155" t="s">
        <v>859</v>
      </c>
      <c r="AC163" s="155"/>
      <c r="AD163" s="155"/>
      <c r="AE163" s="155"/>
      <c r="AF163" s="155"/>
      <c r="AG163" s="155"/>
      <c r="AH163" s="155"/>
      <c r="AI163" s="155"/>
      <c r="AJ163" s="155"/>
      <c r="AK163" s="155"/>
      <c r="AL163" s="155"/>
      <c r="AM163" s="155"/>
      <c r="AN163" s="155"/>
      <c r="AO163" s="155"/>
      <c r="AP163" s="155"/>
      <c r="AQ163" s="146"/>
    </row>
    <row r="164" spans="1:43" ht="18" customHeight="1" x14ac:dyDescent="0.2">
      <c r="A164" s="146"/>
      <c r="B164" s="146">
        <v>2</v>
      </c>
      <c r="C164" s="1550"/>
      <c r="D164" s="1550"/>
      <c r="E164" s="1550"/>
      <c r="F164" s="1550"/>
      <c r="G164" s="1550"/>
      <c r="H164" s="1550"/>
      <c r="I164" s="1550"/>
      <c r="J164" s="1550"/>
      <c r="K164" s="1550"/>
      <c r="L164" s="1550"/>
      <c r="M164" s="1550"/>
      <c r="N164" s="1550"/>
      <c r="O164" s="1550"/>
      <c r="P164" s="1549"/>
      <c r="Q164" s="1549"/>
      <c r="R164" s="1549"/>
      <c r="S164" s="1549"/>
      <c r="T164" s="1549"/>
      <c r="U164" s="1549"/>
      <c r="V164" s="1549"/>
      <c r="W164" s="1549"/>
      <c r="X164" s="1549"/>
      <c r="Y164" s="146"/>
      <c r="Z164" s="146"/>
      <c r="AA164" s="146"/>
      <c r="AB164" s="155"/>
      <c r="AC164" s="155"/>
      <c r="AD164" s="155"/>
      <c r="AE164" s="155"/>
      <c r="AF164" s="155"/>
      <c r="AG164" s="155"/>
      <c r="AH164" s="155"/>
      <c r="AI164" s="155"/>
      <c r="AJ164" s="155"/>
      <c r="AK164" s="155"/>
      <c r="AL164" s="155"/>
      <c r="AM164" s="155"/>
      <c r="AN164" s="155"/>
      <c r="AO164" s="155"/>
      <c r="AP164" s="155"/>
      <c r="AQ164" s="146"/>
    </row>
    <row r="165" spans="1:43" ht="18" customHeight="1" x14ac:dyDescent="0.2">
      <c r="A165" s="146"/>
      <c r="B165" s="146">
        <v>3</v>
      </c>
      <c r="C165" s="1548"/>
      <c r="D165" s="1548"/>
      <c r="E165" s="1548"/>
      <c r="F165" s="1548"/>
      <c r="G165" s="1548"/>
      <c r="H165" s="1548"/>
      <c r="I165" s="1548"/>
      <c r="J165" s="1548"/>
      <c r="K165" s="1548"/>
      <c r="L165" s="1548"/>
      <c r="M165" s="1548"/>
      <c r="N165" s="1548"/>
      <c r="O165" s="1548"/>
      <c r="P165" s="1549"/>
      <c r="Q165" s="1549"/>
      <c r="R165" s="1549"/>
      <c r="S165" s="1549"/>
      <c r="T165" s="1549"/>
      <c r="U165" s="1549"/>
      <c r="V165" s="1549"/>
      <c r="W165" s="1549"/>
      <c r="X165" s="1549"/>
      <c r="Y165" s="146"/>
      <c r="Z165" s="146"/>
      <c r="AA165" s="146"/>
      <c r="AB165" s="146"/>
      <c r="AC165" s="146"/>
      <c r="AD165" s="146"/>
      <c r="AE165" s="146"/>
      <c r="AF165" s="146"/>
      <c r="AG165" s="146"/>
      <c r="AH165" s="146"/>
      <c r="AI165" s="146"/>
      <c r="AJ165" s="146"/>
      <c r="AK165" s="146"/>
      <c r="AL165" s="146"/>
      <c r="AM165" s="146"/>
      <c r="AN165" s="146"/>
      <c r="AO165" s="146"/>
      <c r="AP165" s="146"/>
      <c r="AQ165" s="146"/>
    </row>
    <row r="166" spans="1:43" ht="18" customHeight="1" x14ac:dyDescent="0.2">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I166" s="146"/>
      <c r="AJ166" s="146"/>
      <c r="AK166" s="146"/>
      <c r="AL166" s="146"/>
      <c r="AM166" s="146"/>
      <c r="AN166" s="146"/>
      <c r="AO166" s="146"/>
      <c r="AP166" s="146"/>
      <c r="AQ166" s="146"/>
    </row>
    <row r="167" spans="1:43" ht="18" customHeight="1" x14ac:dyDescent="0.2">
      <c r="A167" s="146"/>
      <c r="B167" s="146" t="s">
        <v>861</v>
      </c>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row>
    <row r="168" spans="1:43" ht="18" customHeight="1" x14ac:dyDescent="0.2">
      <c r="A168" s="120"/>
      <c r="B168" s="120"/>
      <c r="C168" s="148" t="s">
        <v>862</v>
      </c>
      <c r="D168" s="148"/>
      <c r="E168" s="148"/>
      <c r="F168" s="148"/>
      <c r="G168" s="148"/>
      <c r="H168" s="148"/>
      <c r="I168" s="148"/>
      <c r="J168" s="148"/>
      <c r="K168" s="148"/>
      <c r="L168" s="148"/>
      <c r="M168" s="148"/>
      <c r="N168" s="148"/>
      <c r="O168" s="148"/>
      <c r="P168" s="148" t="s">
        <v>863</v>
      </c>
      <c r="Q168" s="148"/>
      <c r="R168" s="148"/>
      <c r="S168" s="148"/>
      <c r="T168" s="148"/>
      <c r="U168" s="148"/>
      <c r="V168" s="148"/>
      <c r="W168" s="148"/>
      <c r="X168" s="148"/>
      <c r="Y168" s="148" t="s">
        <v>864</v>
      </c>
      <c r="Z168" s="148"/>
      <c r="AA168" s="148"/>
      <c r="AB168" s="148"/>
      <c r="AC168" s="148"/>
      <c r="AD168" s="148"/>
      <c r="AE168" s="148"/>
      <c r="AF168" s="148"/>
      <c r="AG168" s="148"/>
      <c r="AH168" s="120"/>
      <c r="AJ168" s="120"/>
      <c r="AK168" s="120"/>
      <c r="AL168" s="120"/>
      <c r="AM168" s="120"/>
      <c r="AN168" s="120"/>
      <c r="AO168" s="120"/>
      <c r="AP168" s="120"/>
      <c r="AQ168" s="120"/>
    </row>
    <row r="169" spans="1:43" ht="18" customHeight="1" x14ac:dyDescent="0.2">
      <c r="A169" s="120"/>
      <c r="B169" s="146">
        <v>1</v>
      </c>
      <c r="C169" s="1548"/>
      <c r="D169" s="1548"/>
      <c r="E169" s="1548"/>
      <c r="F169" s="1548"/>
      <c r="G169" s="1548"/>
      <c r="H169" s="1548"/>
      <c r="I169" s="1548"/>
      <c r="J169" s="1548"/>
      <c r="K169" s="1548"/>
      <c r="L169" s="1548"/>
      <c r="M169" s="1548"/>
      <c r="N169" s="1548"/>
      <c r="O169" s="1548"/>
      <c r="P169" s="1549"/>
      <c r="Q169" s="1549"/>
      <c r="R169" s="1549"/>
      <c r="S169" s="1549"/>
      <c r="T169" s="1549"/>
      <c r="U169" s="1549"/>
      <c r="V169" s="1549"/>
      <c r="W169" s="1549"/>
      <c r="X169" s="1549"/>
      <c r="Y169" s="1549"/>
      <c r="Z169" s="1549"/>
      <c r="AA169" s="1549"/>
      <c r="AB169" s="1549"/>
      <c r="AC169" s="1549"/>
      <c r="AD169" s="1549"/>
      <c r="AE169" s="1549"/>
      <c r="AF169" s="1549"/>
      <c r="AG169" s="1549"/>
      <c r="AH169" s="120"/>
      <c r="AI169" s="155" t="s">
        <v>860</v>
      </c>
      <c r="AJ169" s="120"/>
      <c r="AK169" s="120"/>
      <c r="AL169" s="120"/>
      <c r="AM169" s="120"/>
      <c r="AN169" s="120"/>
      <c r="AO169" s="120"/>
      <c r="AP169" s="120"/>
      <c r="AQ169" s="120"/>
    </row>
    <row r="170" spans="1:43" ht="18" customHeight="1" x14ac:dyDescent="0.2">
      <c r="A170" s="120"/>
      <c r="B170" s="146">
        <v>2</v>
      </c>
      <c r="C170" s="1548"/>
      <c r="D170" s="1548"/>
      <c r="E170" s="1548"/>
      <c r="F170" s="1548"/>
      <c r="G170" s="1548"/>
      <c r="H170" s="1548"/>
      <c r="I170" s="1548"/>
      <c r="J170" s="1548"/>
      <c r="K170" s="1548"/>
      <c r="L170" s="1548"/>
      <c r="M170" s="1548"/>
      <c r="N170" s="1548"/>
      <c r="O170" s="1548"/>
      <c r="P170" s="1549"/>
      <c r="Q170" s="1549"/>
      <c r="R170" s="1549"/>
      <c r="S170" s="1549"/>
      <c r="T170" s="1549"/>
      <c r="U170" s="1549"/>
      <c r="V170" s="1549"/>
      <c r="W170" s="1549"/>
      <c r="X170" s="1549"/>
      <c r="Y170" s="1549"/>
      <c r="Z170" s="1549"/>
      <c r="AA170" s="1549"/>
      <c r="AB170" s="1549"/>
      <c r="AC170" s="1549"/>
      <c r="AD170" s="1549"/>
      <c r="AE170" s="1549"/>
      <c r="AF170" s="1549"/>
      <c r="AG170" s="1549"/>
      <c r="AH170" s="120"/>
      <c r="AI170" s="120"/>
      <c r="AJ170" s="120"/>
      <c r="AK170" s="120"/>
      <c r="AL170" s="120"/>
      <c r="AM170" s="120"/>
      <c r="AN170" s="120"/>
      <c r="AO170" s="120"/>
      <c r="AP170" s="120"/>
      <c r="AQ170" s="120"/>
    </row>
    <row r="171" spans="1:43" ht="18" customHeight="1" x14ac:dyDescent="0.2">
      <c r="A171" s="120"/>
      <c r="B171" s="146">
        <v>3</v>
      </c>
      <c r="C171" s="1548"/>
      <c r="D171" s="1548"/>
      <c r="E171" s="1548"/>
      <c r="F171" s="1548"/>
      <c r="G171" s="1548"/>
      <c r="H171" s="1548"/>
      <c r="I171" s="1548"/>
      <c r="J171" s="1548"/>
      <c r="K171" s="1548"/>
      <c r="L171" s="1548"/>
      <c r="M171" s="1548"/>
      <c r="N171" s="1548"/>
      <c r="O171" s="1548"/>
      <c r="P171" s="1549"/>
      <c r="Q171" s="1549"/>
      <c r="R171" s="1549"/>
      <c r="S171" s="1549"/>
      <c r="T171" s="1549"/>
      <c r="U171" s="1549"/>
      <c r="V171" s="1549"/>
      <c r="W171" s="1549"/>
      <c r="X171" s="1549"/>
      <c r="Y171" s="1549"/>
      <c r="Z171" s="1549"/>
      <c r="AA171" s="1549"/>
      <c r="AB171" s="1549"/>
      <c r="AC171" s="1549"/>
      <c r="AD171" s="1549"/>
      <c r="AE171" s="1549"/>
      <c r="AF171" s="1549"/>
      <c r="AG171" s="1549"/>
      <c r="AH171" s="120"/>
      <c r="AI171" s="120"/>
      <c r="AJ171" s="120"/>
      <c r="AK171" s="120"/>
      <c r="AL171" s="120"/>
      <c r="AM171" s="120"/>
      <c r="AN171" s="120"/>
      <c r="AO171" s="120"/>
      <c r="AP171" s="120"/>
      <c r="AQ171" s="120"/>
    </row>
    <row r="172" spans="1:43" ht="18" customHeight="1" x14ac:dyDescent="0.2">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row>
    <row r="173" spans="1:43" ht="18" customHeight="1" x14ac:dyDescent="0.2">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0"/>
      <c r="AQ173" s="120"/>
    </row>
    <row r="174" spans="1:43" ht="18" customHeight="1" x14ac:dyDescent="0.2">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c r="AO174" s="120"/>
      <c r="AP174" s="120"/>
      <c r="AQ174" s="120"/>
    </row>
    <row r="175" spans="1:43" ht="18" customHeight="1" x14ac:dyDescent="0.2">
      <c r="A175" s="144" t="s">
        <v>865</v>
      </c>
      <c r="B175" s="144" t="s">
        <v>1535</v>
      </c>
      <c r="C175" s="816"/>
      <c r="D175" s="816"/>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c r="AO175" s="120"/>
      <c r="AP175" s="120"/>
      <c r="AQ175" s="120"/>
    </row>
    <row r="176" spans="1:43" ht="18" customHeight="1" x14ac:dyDescent="0.2">
      <c r="A176" s="120"/>
      <c r="B176" s="1560" t="s">
        <v>1353</v>
      </c>
      <c r="C176" s="1560"/>
      <c r="D176" s="1560"/>
      <c r="E176" s="1560"/>
      <c r="F176" s="1560"/>
      <c r="G176" s="1560"/>
      <c r="H176" s="1560"/>
      <c r="I176" s="688"/>
      <c r="J176" s="688"/>
      <c r="K176" s="688"/>
      <c r="L176" s="688"/>
      <c r="M176" s="688"/>
      <c r="N176" s="688"/>
      <c r="O176" s="688"/>
      <c r="P176" s="688"/>
      <c r="Q176" s="688"/>
      <c r="R176" s="688"/>
      <c r="S176" s="688"/>
      <c r="T176" s="688"/>
      <c r="U176" s="688"/>
      <c r="V176" s="688"/>
      <c r="W176" s="688"/>
      <c r="X176" s="688"/>
      <c r="Y176" s="688"/>
      <c r="Z176" s="688"/>
      <c r="AA176" s="688"/>
      <c r="AB176" s="688"/>
      <c r="AC176" s="688"/>
      <c r="AD176" s="688"/>
      <c r="AE176" s="688"/>
      <c r="AF176" s="688"/>
      <c r="AG176" s="688"/>
      <c r="AH176" s="688"/>
      <c r="AI176" s="688"/>
      <c r="AJ176" s="688"/>
      <c r="AK176" s="688"/>
      <c r="AL176" s="688"/>
      <c r="AM176" s="688"/>
      <c r="AN176" s="688"/>
      <c r="AO176" s="688"/>
      <c r="AP176" s="688"/>
      <c r="AQ176" s="688"/>
    </row>
    <row r="177" spans="1:43" ht="18" customHeight="1" x14ac:dyDescent="0.2">
      <c r="A177" s="120"/>
      <c r="B177" s="1551"/>
      <c r="C177" s="1552"/>
      <c r="D177" s="1552"/>
      <c r="E177" s="1552"/>
      <c r="F177" s="1552"/>
      <c r="G177" s="1552"/>
      <c r="H177" s="1552"/>
      <c r="I177" s="1552"/>
      <c r="J177" s="1552"/>
      <c r="K177" s="1552"/>
      <c r="L177" s="1552"/>
      <c r="M177" s="1552"/>
      <c r="N177" s="1552"/>
      <c r="O177" s="1552"/>
      <c r="P177" s="1552"/>
      <c r="Q177" s="1552"/>
      <c r="R177" s="1552"/>
      <c r="S177" s="1552"/>
      <c r="T177" s="1552"/>
      <c r="U177" s="1552"/>
      <c r="V177" s="1552"/>
      <c r="W177" s="1552"/>
      <c r="X177" s="1552"/>
      <c r="Y177" s="1552"/>
      <c r="Z177" s="1552"/>
      <c r="AA177" s="1552"/>
      <c r="AB177" s="1552"/>
      <c r="AC177" s="1552"/>
      <c r="AD177" s="1552"/>
      <c r="AE177" s="1552"/>
      <c r="AF177" s="1552"/>
      <c r="AG177" s="1552"/>
      <c r="AH177" s="1552"/>
      <c r="AI177" s="1552"/>
      <c r="AJ177" s="1552"/>
      <c r="AK177" s="1552"/>
      <c r="AL177" s="1552"/>
      <c r="AM177" s="1552"/>
      <c r="AN177" s="1552"/>
      <c r="AO177" s="1552"/>
      <c r="AP177" s="1552"/>
      <c r="AQ177" s="1553"/>
    </row>
    <row r="178" spans="1:43" ht="18" customHeight="1" x14ac:dyDescent="0.2">
      <c r="A178" s="120"/>
      <c r="B178" s="1554"/>
      <c r="C178" s="1555"/>
      <c r="D178" s="1555"/>
      <c r="E178" s="1555"/>
      <c r="F178" s="1555"/>
      <c r="G178" s="1555"/>
      <c r="H178" s="1555"/>
      <c r="I178" s="1555"/>
      <c r="J178" s="1555"/>
      <c r="K178" s="1555"/>
      <c r="L178" s="1555"/>
      <c r="M178" s="1555"/>
      <c r="N178" s="1555"/>
      <c r="O178" s="1555"/>
      <c r="P178" s="1555"/>
      <c r="Q178" s="1555"/>
      <c r="R178" s="1555"/>
      <c r="S178" s="1555"/>
      <c r="T178" s="1555"/>
      <c r="U178" s="1555"/>
      <c r="V178" s="1555"/>
      <c r="W178" s="1555"/>
      <c r="X178" s="1555"/>
      <c r="Y178" s="1555"/>
      <c r="Z178" s="1555"/>
      <c r="AA178" s="1555"/>
      <c r="AB178" s="1555"/>
      <c r="AC178" s="1555"/>
      <c r="AD178" s="1555"/>
      <c r="AE178" s="1555"/>
      <c r="AF178" s="1555"/>
      <c r="AG178" s="1555"/>
      <c r="AH178" s="1555"/>
      <c r="AI178" s="1555"/>
      <c r="AJ178" s="1555"/>
      <c r="AK178" s="1555"/>
      <c r="AL178" s="1555"/>
      <c r="AM178" s="1555"/>
      <c r="AN178" s="1555"/>
      <c r="AO178" s="1555"/>
      <c r="AP178" s="1555"/>
      <c r="AQ178" s="1556"/>
    </row>
    <row r="179" spans="1:43" ht="18" customHeight="1" x14ac:dyDescent="0.2">
      <c r="A179" s="120"/>
      <c r="B179" s="1557"/>
      <c r="C179" s="1558"/>
      <c r="D179" s="1558"/>
      <c r="E179" s="1558"/>
      <c r="F179" s="1558"/>
      <c r="G179" s="1558"/>
      <c r="H179" s="1558"/>
      <c r="I179" s="1558"/>
      <c r="J179" s="1558"/>
      <c r="K179" s="1558"/>
      <c r="L179" s="1558"/>
      <c r="M179" s="1558"/>
      <c r="N179" s="1558"/>
      <c r="O179" s="1558"/>
      <c r="P179" s="1558"/>
      <c r="Q179" s="1558"/>
      <c r="R179" s="1558"/>
      <c r="S179" s="1558"/>
      <c r="T179" s="1558"/>
      <c r="U179" s="1558"/>
      <c r="V179" s="1558"/>
      <c r="W179" s="1558"/>
      <c r="X179" s="1558"/>
      <c r="Y179" s="1558"/>
      <c r="Z179" s="1558"/>
      <c r="AA179" s="1558"/>
      <c r="AB179" s="1558"/>
      <c r="AC179" s="1558"/>
      <c r="AD179" s="1558"/>
      <c r="AE179" s="1558"/>
      <c r="AF179" s="1558"/>
      <c r="AG179" s="1558"/>
      <c r="AH179" s="1558"/>
      <c r="AI179" s="1558"/>
      <c r="AJ179" s="1558"/>
      <c r="AK179" s="1558"/>
      <c r="AL179" s="1558"/>
      <c r="AM179" s="1558"/>
      <c r="AN179" s="1558"/>
      <c r="AO179" s="1558"/>
      <c r="AP179" s="1558"/>
      <c r="AQ179" s="1559"/>
    </row>
    <row r="180" spans="1:43" ht="18" customHeight="1" x14ac:dyDescent="0.2">
      <c r="A180" s="120"/>
      <c r="B180" s="688"/>
      <c r="C180" s="688"/>
      <c r="D180" s="688"/>
      <c r="E180" s="688"/>
      <c r="F180" s="688"/>
      <c r="G180" s="688"/>
      <c r="H180" s="688"/>
      <c r="I180" s="688"/>
      <c r="J180" s="688"/>
      <c r="K180" s="688"/>
      <c r="L180" s="688"/>
      <c r="M180" s="688"/>
      <c r="N180" s="688"/>
      <c r="O180" s="688"/>
      <c r="P180" s="688"/>
      <c r="Q180" s="688"/>
      <c r="R180" s="688"/>
      <c r="S180" s="688"/>
      <c r="T180" s="688"/>
      <c r="U180" s="688"/>
      <c r="V180" s="688"/>
      <c r="W180" s="688"/>
      <c r="X180" s="688"/>
      <c r="Y180" s="688"/>
      <c r="Z180" s="688"/>
      <c r="AA180" s="688"/>
      <c r="AB180" s="688"/>
      <c r="AC180" s="688"/>
      <c r="AD180" s="688"/>
      <c r="AE180" s="688"/>
      <c r="AF180" s="688"/>
      <c r="AG180" s="688"/>
      <c r="AH180" s="688"/>
      <c r="AI180" s="688"/>
      <c r="AJ180" s="688"/>
      <c r="AK180" s="688"/>
      <c r="AL180" s="688"/>
      <c r="AM180" s="688"/>
      <c r="AN180" s="688"/>
      <c r="AO180" s="688"/>
      <c r="AP180" s="688"/>
      <c r="AQ180" s="688"/>
    </row>
    <row r="181" spans="1:43" ht="18" customHeight="1" x14ac:dyDescent="0.2">
      <c r="A181" s="120"/>
      <c r="B181" s="1560" t="s">
        <v>1352</v>
      </c>
      <c r="C181" s="1560"/>
      <c r="D181" s="1560"/>
      <c r="E181" s="1560"/>
      <c r="F181" s="1560"/>
      <c r="G181" s="1560"/>
      <c r="H181" s="1560"/>
      <c r="I181" s="688"/>
      <c r="J181" s="688"/>
      <c r="K181" s="688"/>
      <c r="L181" s="688"/>
      <c r="M181" s="688"/>
      <c r="N181" s="688"/>
      <c r="O181" s="688"/>
      <c r="P181" s="688"/>
      <c r="Q181" s="688"/>
      <c r="R181" s="688"/>
      <c r="S181" s="688"/>
      <c r="T181" s="688"/>
      <c r="U181" s="688"/>
      <c r="V181" s="688"/>
      <c r="W181" s="688"/>
      <c r="X181" s="688"/>
      <c r="Y181" s="688"/>
      <c r="Z181" s="688"/>
      <c r="AA181" s="688"/>
      <c r="AB181" s="688"/>
      <c r="AC181" s="688"/>
      <c r="AD181" s="688"/>
      <c r="AE181" s="688"/>
      <c r="AF181" s="688"/>
      <c r="AG181" s="688"/>
      <c r="AH181" s="688"/>
      <c r="AI181" s="688"/>
      <c r="AJ181" s="688"/>
      <c r="AK181" s="688"/>
      <c r="AL181" s="688"/>
      <c r="AM181" s="688"/>
      <c r="AN181" s="688"/>
      <c r="AO181" s="688"/>
      <c r="AP181" s="688"/>
      <c r="AQ181" s="688"/>
    </row>
    <row r="182" spans="1:43" ht="18" customHeight="1" x14ac:dyDescent="0.2">
      <c r="A182" s="120"/>
      <c r="B182" s="1551"/>
      <c r="C182" s="1552"/>
      <c r="D182" s="1552"/>
      <c r="E182" s="1552"/>
      <c r="F182" s="1552"/>
      <c r="G182" s="1552"/>
      <c r="H182" s="1552"/>
      <c r="I182" s="1552"/>
      <c r="J182" s="1552"/>
      <c r="K182" s="1552"/>
      <c r="L182" s="1552"/>
      <c r="M182" s="1552"/>
      <c r="N182" s="1552"/>
      <c r="O182" s="1552"/>
      <c r="P182" s="1552"/>
      <c r="Q182" s="1552"/>
      <c r="R182" s="1552"/>
      <c r="S182" s="1552"/>
      <c r="T182" s="1552"/>
      <c r="U182" s="1552"/>
      <c r="V182" s="1552"/>
      <c r="W182" s="1552"/>
      <c r="X182" s="1552"/>
      <c r="Y182" s="1552"/>
      <c r="Z182" s="1552"/>
      <c r="AA182" s="1552"/>
      <c r="AB182" s="1552"/>
      <c r="AC182" s="1552"/>
      <c r="AD182" s="1552"/>
      <c r="AE182" s="1552"/>
      <c r="AF182" s="1552"/>
      <c r="AG182" s="1552"/>
      <c r="AH182" s="1552"/>
      <c r="AI182" s="1552"/>
      <c r="AJ182" s="1552"/>
      <c r="AK182" s="1552"/>
      <c r="AL182" s="1552"/>
      <c r="AM182" s="1552"/>
      <c r="AN182" s="1552"/>
      <c r="AO182" s="1552"/>
      <c r="AP182" s="1552"/>
      <c r="AQ182" s="1553"/>
    </row>
    <row r="183" spans="1:43" ht="18" customHeight="1" x14ac:dyDescent="0.2">
      <c r="A183" s="120"/>
      <c r="B183" s="1554"/>
      <c r="C183" s="1555"/>
      <c r="D183" s="1555"/>
      <c r="E183" s="1555"/>
      <c r="F183" s="1555"/>
      <c r="G183" s="1555"/>
      <c r="H183" s="1555"/>
      <c r="I183" s="1555"/>
      <c r="J183" s="1555"/>
      <c r="K183" s="1555"/>
      <c r="L183" s="1555"/>
      <c r="M183" s="1555"/>
      <c r="N183" s="1555"/>
      <c r="O183" s="1555"/>
      <c r="P183" s="1555"/>
      <c r="Q183" s="1555"/>
      <c r="R183" s="1555"/>
      <c r="S183" s="1555"/>
      <c r="T183" s="1555"/>
      <c r="U183" s="1555"/>
      <c r="V183" s="1555"/>
      <c r="W183" s="1555"/>
      <c r="X183" s="1555"/>
      <c r="Y183" s="1555"/>
      <c r="Z183" s="1555"/>
      <c r="AA183" s="1555"/>
      <c r="AB183" s="1555"/>
      <c r="AC183" s="1555"/>
      <c r="AD183" s="1555"/>
      <c r="AE183" s="1555"/>
      <c r="AF183" s="1555"/>
      <c r="AG183" s="1555"/>
      <c r="AH183" s="1555"/>
      <c r="AI183" s="1555"/>
      <c r="AJ183" s="1555"/>
      <c r="AK183" s="1555"/>
      <c r="AL183" s="1555"/>
      <c r="AM183" s="1555"/>
      <c r="AN183" s="1555"/>
      <c r="AO183" s="1555"/>
      <c r="AP183" s="1555"/>
      <c r="AQ183" s="1556"/>
    </row>
    <row r="184" spans="1:43" ht="18" customHeight="1" x14ac:dyDescent="0.2">
      <c r="A184" s="120"/>
      <c r="B184" s="1557"/>
      <c r="C184" s="1558"/>
      <c r="D184" s="1558"/>
      <c r="E184" s="1558"/>
      <c r="F184" s="1558"/>
      <c r="G184" s="1558"/>
      <c r="H184" s="1558"/>
      <c r="I184" s="1558"/>
      <c r="J184" s="1558"/>
      <c r="K184" s="1558"/>
      <c r="L184" s="1558"/>
      <c r="M184" s="1558"/>
      <c r="N184" s="1558"/>
      <c r="O184" s="1558"/>
      <c r="P184" s="1558"/>
      <c r="Q184" s="1558"/>
      <c r="R184" s="1558"/>
      <c r="S184" s="1558"/>
      <c r="T184" s="1558"/>
      <c r="U184" s="1558"/>
      <c r="V184" s="1558"/>
      <c r="W184" s="1558"/>
      <c r="X184" s="1558"/>
      <c r="Y184" s="1558"/>
      <c r="Z184" s="1558"/>
      <c r="AA184" s="1558"/>
      <c r="AB184" s="1558"/>
      <c r="AC184" s="1558"/>
      <c r="AD184" s="1558"/>
      <c r="AE184" s="1558"/>
      <c r="AF184" s="1558"/>
      <c r="AG184" s="1558"/>
      <c r="AH184" s="1558"/>
      <c r="AI184" s="1558"/>
      <c r="AJ184" s="1558"/>
      <c r="AK184" s="1558"/>
      <c r="AL184" s="1558"/>
      <c r="AM184" s="1558"/>
      <c r="AN184" s="1558"/>
      <c r="AO184" s="1558"/>
      <c r="AP184" s="1558"/>
      <c r="AQ184" s="1559"/>
    </row>
    <row r="185" spans="1:43" ht="18" customHeight="1" x14ac:dyDescent="0.2">
      <c r="A185" s="120"/>
      <c r="B185" s="688"/>
      <c r="C185" s="688"/>
      <c r="D185" s="688"/>
      <c r="E185" s="688"/>
      <c r="F185" s="688"/>
      <c r="G185" s="688"/>
      <c r="H185" s="688"/>
      <c r="I185" s="688"/>
      <c r="J185" s="688"/>
      <c r="K185" s="688"/>
      <c r="L185" s="688"/>
      <c r="M185" s="688"/>
      <c r="N185" s="688"/>
      <c r="O185" s="688"/>
      <c r="P185" s="688"/>
      <c r="Q185" s="688"/>
      <c r="R185" s="688"/>
      <c r="S185" s="688"/>
      <c r="T185" s="688"/>
      <c r="U185" s="688"/>
      <c r="V185" s="688"/>
      <c r="W185" s="688"/>
      <c r="X185" s="688"/>
      <c r="Y185" s="688"/>
      <c r="Z185" s="688"/>
      <c r="AA185" s="688"/>
      <c r="AB185" s="688"/>
      <c r="AC185" s="688"/>
      <c r="AD185" s="688"/>
      <c r="AE185" s="688"/>
      <c r="AF185" s="688"/>
      <c r="AG185" s="688"/>
      <c r="AH185" s="688"/>
      <c r="AI185" s="688"/>
      <c r="AJ185" s="688"/>
      <c r="AK185" s="688"/>
      <c r="AL185" s="688"/>
      <c r="AM185" s="688"/>
      <c r="AN185" s="688"/>
      <c r="AO185" s="688"/>
      <c r="AP185" s="688"/>
      <c r="AQ185" s="688"/>
    </row>
    <row r="186" spans="1:43" ht="18" customHeight="1" x14ac:dyDescent="0.2">
      <c r="A186" s="120"/>
      <c r="B186" s="1560" t="s">
        <v>866</v>
      </c>
      <c r="C186" s="1560"/>
      <c r="D186" s="1560"/>
      <c r="E186" s="1560"/>
      <c r="F186" s="1560"/>
      <c r="G186" s="1560"/>
      <c r="H186" s="1560"/>
      <c r="I186" s="688"/>
      <c r="J186" s="688"/>
      <c r="K186" s="688"/>
      <c r="L186" s="688"/>
      <c r="M186" s="688"/>
      <c r="N186" s="688"/>
      <c r="O186" s="688"/>
      <c r="P186" s="688"/>
      <c r="Q186" s="688"/>
      <c r="R186" s="688"/>
      <c r="S186" s="688"/>
      <c r="T186" s="688"/>
      <c r="U186" s="688"/>
      <c r="V186" s="688"/>
      <c r="W186" s="688"/>
      <c r="X186" s="688"/>
      <c r="Y186" s="688"/>
      <c r="Z186" s="688"/>
      <c r="AA186" s="688"/>
      <c r="AB186" s="688"/>
      <c r="AC186" s="688"/>
      <c r="AD186" s="688"/>
      <c r="AE186" s="688"/>
      <c r="AF186" s="688"/>
      <c r="AG186" s="688"/>
      <c r="AH186" s="688"/>
      <c r="AI186" s="688"/>
      <c r="AJ186" s="688"/>
      <c r="AK186" s="688"/>
      <c r="AL186" s="688"/>
      <c r="AM186" s="688"/>
      <c r="AN186" s="688"/>
      <c r="AO186" s="688"/>
      <c r="AP186" s="688"/>
      <c r="AQ186" s="688"/>
    </row>
    <row r="187" spans="1:43" ht="18" customHeight="1" x14ac:dyDescent="0.2">
      <c r="A187" s="120"/>
      <c r="B187" s="1551"/>
      <c r="C187" s="1552"/>
      <c r="D187" s="1552"/>
      <c r="E187" s="1552"/>
      <c r="F187" s="1552"/>
      <c r="G187" s="1552"/>
      <c r="H187" s="1552"/>
      <c r="I187" s="1552"/>
      <c r="J187" s="1552"/>
      <c r="K187" s="1552"/>
      <c r="L187" s="1552"/>
      <c r="M187" s="1552"/>
      <c r="N187" s="1552"/>
      <c r="O187" s="1552"/>
      <c r="P187" s="1552"/>
      <c r="Q187" s="1552"/>
      <c r="R187" s="1552"/>
      <c r="S187" s="1552"/>
      <c r="T187" s="1552"/>
      <c r="U187" s="1552"/>
      <c r="V187" s="1552"/>
      <c r="W187" s="1552"/>
      <c r="X187" s="1552"/>
      <c r="Y187" s="1552"/>
      <c r="Z187" s="1552"/>
      <c r="AA187" s="1552"/>
      <c r="AB187" s="1552"/>
      <c r="AC187" s="1552"/>
      <c r="AD187" s="1552"/>
      <c r="AE187" s="1552"/>
      <c r="AF187" s="1552"/>
      <c r="AG187" s="1552"/>
      <c r="AH187" s="1552"/>
      <c r="AI187" s="1552"/>
      <c r="AJ187" s="1552"/>
      <c r="AK187" s="1552"/>
      <c r="AL187" s="1552"/>
      <c r="AM187" s="1552"/>
      <c r="AN187" s="1552"/>
      <c r="AO187" s="1552"/>
      <c r="AP187" s="1552"/>
      <c r="AQ187" s="1553"/>
    </row>
    <row r="188" spans="1:43" ht="18" customHeight="1" x14ac:dyDescent="0.2">
      <c r="A188" s="120"/>
      <c r="B188" s="1554"/>
      <c r="C188" s="1555"/>
      <c r="D188" s="1555"/>
      <c r="E188" s="1555"/>
      <c r="F188" s="1555"/>
      <c r="G188" s="1555"/>
      <c r="H188" s="1555"/>
      <c r="I188" s="1555"/>
      <c r="J188" s="1555"/>
      <c r="K188" s="1555"/>
      <c r="L188" s="1555"/>
      <c r="M188" s="1555"/>
      <c r="N188" s="1555"/>
      <c r="O188" s="1555"/>
      <c r="P188" s="1555"/>
      <c r="Q188" s="1555"/>
      <c r="R188" s="1555"/>
      <c r="S188" s="1555"/>
      <c r="T188" s="1555"/>
      <c r="U188" s="1555"/>
      <c r="V188" s="1555"/>
      <c r="W188" s="1555"/>
      <c r="X188" s="1555"/>
      <c r="Y188" s="1555"/>
      <c r="Z188" s="1555"/>
      <c r="AA188" s="1555"/>
      <c r="AB188" s="1555"/>
      <c r="AC188" s="1555"/>
      <c r="AD188" s="1555"/>
      <c r="AE188" s="1555"/>
      <c r="AF188" s="1555"/>
      <c r="AG188" s="1555"/>
      <c r="AH188" s="1555"/>
      <c r="AI188" s="1555"/>
      <c r="AJ188" s="1555"/>
      <c r="AK188" s="1555"/>
      <c r="AL188" s="1555"/>
      <c r="AM188" s="1555"/>
      <c r="AN188" s="1555"/>
      <c r="AO188" s="1555"/>
      <c r="AP188" s="1555"/>
      <c r="AQ188" s="1556"/>
    </row>
    <row r="189" spans="1:43" ht="18" customHeight="1" x14ac:dyDescent="0.2">
      <c r="A189" s="120"/>
      <c r="B189" s="1557"/>
      <c r="C189" s="1558"/>
      <c r="D189" s="1558"/>
      <c r="E189" s="1558"/>
      <c r="F189" s="1558"/>
      <c r="G189" s="1558"/>
      <c r="H189" s="1558"/>
      <c r="I189" s="1558"/>
      <c r="J189" s="1558"/>
      <c r="K189" s="1558"/>
      <c r="L189" s="1558"/>
      <c r="M189" s="1558"/>
      <c r="N189" s="1558"/>
      <c r="O189" s="1558"/>
      <c r="P189" s="1558"/>
      <c r="Q189" s="1558"/>
      <c r="R189" s="1558"/>
      <c r="S189" s="1558"/>
      <c r="T189" s="1558"/>
      <c r="U189" s="1558"/>
      <c r="V189" s="1558"/>
      <c r="W189" s="1558"/>
      <c r="X189" s="1558"/>
      <c r="Y189" s="1558"/>
      <c r="Z189" s="1558"/>
      <c r="AA189" s="1558"/>
      <c r="AB189" s="1558"/>
      <c r="AC189" s="1558"/>
      <c r="AD189" s="1558"/>
      <c r="AE189" s="1558"/>
      <c r="AF189" s="1558"/>
      <c r="AG189" s="1558"/>
      <c r="AH189" s="1558"/>
      <c r="AI189" s="1558"/>
      <c r="AJ189" s="1558"/>
      <c r="AK189" s="1558"/>
      <c r="AL189" s="1558"/>
      <c r="AM189" s="1558"/>
      <c r="AN189" s="1558"/>
      <c r="AO189" s="1558"/>
      <c r="AP189" s="1558"/>
      <c r="AQ189" s="1559"/>
    </row>
    <row r="190" spans="1:43" ht="18" customHeight="1" x14ac:dyDescent="0.2">
      <c r="A190" s="120"/>
      <c r="B190" s="688"/>
      <c r="C190" s="688"/>
      <c r="D190" s="688"/>
      <c r="E190" s="688"/>
      <c r="F190" s="688"/>
      <c r="G190" s="688"/>
      <c r="H190" s="688"/>
      <c r="I190" s="688"/>
      <c r="J190" s="688"/>
      <c r="K190" s="688"/>
      <c r="L190" s="688"/>
      <c r="M190" s="688"/>
      <c r="N190" s="688"/>
      <c r="O190" s="688"/>
      <c r="P190" s="688"/>
      <c r="Q190" s="688"/>
      <c r="R190" s="688"/>
      <c r="S190" s="688"/>
      <c r="T190" s="688"/>
      <c r="U190" s="688"/>
      <c r="V190" s="688"/>
      <c r="W190" s="688"/>
      <c r="X190" s="688"/>
      <c r="Y190" s="688"/>
      <c r="Z190" s="688"/>
      <c r="AA190" s="688"/>
      <c r="AB190" s="688"/>
      <c r="AC190" s="688"/>
      <c r="AD190" s="688"/>
      <c r="AE190" s="688"/>
      <c r="AF190" s="688"/>
      <c r="AG190" s="688"/>
      <c r="AH190" s="688"/>
      <c r="AI190" s="688"/>
      <c r="AJ190" s="688"/>
      <c r="AK190" s="688"/>
      <c r="AL190" s="688"/>
      <c r="AM190" s="688"/>
      <c r="AN190" s="688"/>
      <c r="AO190" s="688"/>
      <c r="AP190" s="688"/>
      <c r="AQ190" s="688"/>
    </row>
    <row r="191" spans="1:43" ht="18" customHeight="1" x14ac:dyDescent="0.2">
      <c r="A191" s="120"/>
      <c r="B191" s="1560" t="s">
        <v>866</v>
      </c>
      <c r="C191" s="1560"/>
      <c r="D191" s="1560"/>
      <c r="E191" s="1560"/>
      <c r="F191" s="1560"/>
      <c r="G191" s="1560"/>
      <c r="H191" s="1560"/>
      <c r="I191" s="688"/>
      <c r="J191" s="688"/>
      <c r="K191" s="688"/>
      <c r="L191" s="688"/>
      <c r="M191" s="688"/>
      <c r="N191" s="688"/>
      <c r="O191" s="688"/>
      <c r="P191" s="688"/>
      <c r="Q191" s="688"/>
      <c r="R191" s="688"/>
      <c r="S191" s="688"/>
      <c r="T191" s="688"/>
      <c r="U191" s="688"/>
      <c r="V191" s="688"/>
      <c r="W191" s="688"/>
      <c r="X191" s="688"/>
      <c r="Y191" s="688"/>
      <c r="Z191" s="688"/>
      <c r="AA191" s="688"/>
      <c r="AB191" s="688"/>
      <c r="AC191" s="688"/>
      <c r="AD191" s="688"/>
      <c r="AE191" s="688"/>
      <c r="AF191" s="688"/>
      <c r="AG191" s="688"/>
      <c r="AH191" s="688"/>
      <c r="AI191" s="688"/>
      <c r="AJ191" s="688"/>
      <c r="AK191" s="688"/>
      <c r="AL191" s="688"/>
      <c r="AM191" s="688"/>
      <c r="AN191" s="688"/>
      <c r="AO191" s="688"/>
      <c r="AP191" s="688"/>
      <c r="AQ191" s="688"/>
    </row>
    <row r="192" spans="1:43" ht="18" customHeight="1" x14ac:dyDescent="0.2">
      <c r="A192" s="120"/>
      <c r="B192" s="1551"/>
      <c r="C192" s="1552"/>
      <c r="D192" s="1552"/>
      <c r="E192" s="1552"/>
      <c r="F192" s="1552"/>
      <c r="G192" s="1552"/>
      <c r="H192" s="1552"/>
      <c r="I192" s="1552"/>
      <c r="J192" s="1552"/>
      <c r="K192" s="1552"/>
      <c r="L192" s="1552"/>
      <c r="M192" s="1552"/>
      <c r="N192" s="1552"/>
      <c r="O192" s="1552"/>
      <c r="P192" s="1552"/>
      <c r="Q192" s="1552"/>
      <c r="R192" s="1552"/>
      <c r="S192" s="1552"/>
      <c r="T192" s="1552"/>
      <c r="U192" s="1552"/>
      <c r="V192" s="1552"/>
      <c r="W192" s="1552"/>
      <c r="X192" s="1552"/>
      <c r="Y192" s="1552"/>
      <c r="Z192" s="1552"/>
      <c r="AA192" s="1552"/>
      <c r="AB192" s="1552"/>
      <c r="AC192" s="1552"/>
      <c r="AD192" s="1552"/>
      <c r="AE192" s="1552"/>
      <c r="AF192" s="1552"/>
      <c r="AG192" s="1552"/>
      <c r="AH192" s="1552"/>
      <c r="AI192" s="1552"/>
      <c r="AJ192" s="1552"/>
      <c r="AK192" s="1552"/>
      <c r="AL192" s="1552"/>
      <c r="AM192" s="1552"/>
      <c r="AN192" s="1552"/>
      <c r="AO192" s="1552"/>
      <c r="AP192" s="1552"/>
      <c r="AQ192" s="1553"/>
    </row>
    <row r="193" spans="1:43" ht="18" customHeight="1" x14ac:dyDescent="0.2">
      <c r="A193" s="120"/>
      <c r="B193" s="1554"/>
      <c r="C193" s="1555"/>
      <c r="D193" s="1555"/>
      <c r="E193" s="1555"/>
      <c r="F193" s="1555"/>
      <c r="G193" s="1555"/>
      <c r="H193" s="1555"/>
      <c r="I193" s="1555"/>
      <c r="J193" s="1555"/>
      <c r="K193" s="1555"/>
      <c r="L193" s="1555"/>
      <c r="M193" s="1555"/>
      <c r="N193" s="1555"/>
      <c r="O193" s="1555"/>
      <c r="P193" s="1555"/>
      <c r="Q193" s="1555"/>
      <c r="R193" s="1555"/>
      <c r="S193" s="1555"/>
      <c r="T193" s="1555"/>
      <c r="U193" s="1555"/>
      <c r="V193" s="1555"/>
      <c r="W193" s="1555"/>
      <c r="X193" s="1555"/>
      <c r="Y193" s="1555"/>
      <c r="Z193" s="1555"/>
      <c r="AA193" s="1555"/>
      <c r="AB193" s="1555"/>
      <c r="AC193" s="1555"/>
      <c r="AD193" s="1555"/>
      <c r="AE193" s="1555"/>
      <c r="AF193" s="1555"/>
      <c r="AG193" s="1555"/>
      <c r="AH193" s="1555"/>
      <c r="AI193" s="1555"/>
      <c r="AJ193" s="1555"/>
      <c r="AK193" s="1555"/>
      <c r="AL193" s="1555"/>
      <c r="AM193" s="1555"/>
      <c r="AN193" s="1555"/>
      <c r="AO193" s="1555"/>
      <c r="AP193" s="1555"/>
      <c r="AQ193" s="1556"/>
    </row>
    <row r="194" spans="1:43" ht="18" customHeight="1" x14ac:dyDescent="0.2">
      <c r="A194" s="120"/>
      <c r="B194" s="1557"/>
      <c r="C194" s="1558"/>
      <c r="D194" s="1558"/>
      <c r="E194" s="1558"/>
      <c r="F194" s="1558"/>
      <c r="G194" s="1558"/>
      <c r="H194" s="1558"/>
      <c r="I194" s="1558"/>
      <c r="J194" s="1558"/>
      <c r="K194" s="1558"/>
      <c r="L194" s="1558"/>
      <c r="M194" s="1558"/>
      <c r="N194" s="1558"/>
      <c r="O194" s="1558"/>
      <c r="P194" s="1558"/>
      <c r="Q194" s="1558"/>
      <c r="R194" s="1558"/>
      <c r="S194" s="1558"/>
      <c r="T194" s="1558"/>
      <c r="U194" s="1558"/>
      <c r="V194" s="1558"/>
      <c r="W194" s="1558"/>
      <c r="X194" s="1558"/>
      <c r="Y194" s="1558"/>
      <c r="Z194" s="1558"/>
      <c r="AA194" s="1558"/>
      <c r="AB194" s="1558"/>
      <c r="AC194" s="1558"/>
      <c r="AD194" s="1558"/>
      <c r="AE194" s="1558"/>
      <c r="AF194" s="1558"/>
      <c r="AG194" s="1558"/>
      <c r="AH194" s="1558"/>
      <c r="AI194" s="1558"/>
      <c r="AJ194" s="1558"/>
      <c r="AK194" s="1558"/>
      <c r="AL194" s="1558"/>
      <c r="AM194" s="1558"/>
      <c r="AN194" s="1558"/>
      <c r="AO194" s="1558"/>
      <c r="AP194" s="1558"/>
      <c r="AQ194" s="1559"/>
    </row>
    <row r="195" spans="1:43" ht="18" customHeight="1" x14ac:dyDescent="0.2">
      <c r="A195" s="120"/>
      <c r="B195" s="688"/>
      <c r="C195" s="688"/>
      <c r="D195" s="688"/>
      <c r="E195" s="688"/>
      <c r="F195" s="688"/>
      <c r="G195" s="688"/>
      <c r="H195" s="688"/>
      <c r="I195" s="688"/>
      <c r="J195" s="688"/>
      <c r="K195" s="688"/>
      <c r="L195" s="688"/>
      <c r="M195" s="688"/>
      <c r="N195" s="688"/>
      <c r="O195" s="688"/>
      <c r="P195" s="688"/>
      <c r="Q195" s="688"/>
      <c r="R195" s="688"/>
      <c r="S195" s="688"/>
      <c r="T195" s="688"/>
      <c r="U195" s="688"/>
      <c r="V195" s="688"/>
      <c r="W195" s="688"/>
      <c r="X195" s="688"/>
      <c r="Y195" s="688"/>
      <c r="Z195" s="688"/>
      <c r="AA195" s="688"/>
      <c r="AB195" s="688"/>
      <c r="AC195" s="688"/>
      <c r="AD195" s="688"/>
      <c r="AE195" s="688"/>
      <c r="AF195" s="688"/>
      <c r="AG195" s="688"/>
      <c r="AH195" s="688"/>
      <c r="AI195" s="688"/>
      <c r="AJ195" s="688"/>
      <c r="AK195" s="688"/>
      <c r="AL195" s="688"/>
      <c r="AM195" s="688"/>
      <c r="AN195" s="688"/>
      <c r="AO195" s="688"/>
      <c r="AP195" s="688"/>
      <c r="AQ195" s="688"/>
    </row>
    <row r="196" spans="1:43" ht="18" customHeight="1" x14ac:dyDescent="0.2">
      <c r="A196" s="144" t="s">
        <v>867</v>
      </c>
      <c r="B196" s="144" t="s">
        <v>868</v>
      </c>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120"/>
      <c r="AM196" s="120"/>
      <c r="AN196" s="120"/>
      <c r="AO196" s="120"/>
      <c r="AP196" s="120"/>
      <c r="AQ196" s="120"/>
    </row>
    <row r="197" spans="1:43" ht="18" customHeight="1" x14ac:dyDescent="0.2">
      <c r="B197" s="146" t="s">
        <v>1533</v>
      </c>
      <c r="C197" s="816"/>
      <c r="D197" s="816"/>
      <c r="E197" s="816"/>
      <c r="F197" s="816"/>
      <c r="G197" s="816"/>
      <c r="H197" s="816"/>
      <c r="I197" s="816"/>
      <c r="J197" s="816"/>
      <c r="K197" s="816"/>
      <c r="L197" s="816"/>
      <c r="M197" s="816"/>
      <c r="N197" s="816"/>
      <c r="O197" s="816"/>
      <c r="P197" s="816"/>
      <c r="Q197" s="816"/>
      <c r="R197" s="816"/>
      <c r="S197" s="816"/>
      <c r="T197" s="816"/>
      <c r="U197" s="816"/>
      <c r="V197" s="120"/>
      <c r="W197" s="120"/>
      <c r="X197" s="120"/>
      <c r="Y197" s="120"/>
      <c r="Z197" s="120"/>
      <c r="AA197" s="120"/>
      <c r="AB197" s="120"/>
      <c r="AC197" s="120"/>
      <c r="AD197" s="120"/>
      <c r="AE197" s="120"/>
      <c r="AF197" s="120"/>
      <c r="AG197" s="120"/>
      <c r="AH197" s="120"/>
      <c r="AI197" s="120"/>
      <c r="AJ197" s="120"/>
      <c r="AK197" s="120"/>
      <c r="AL197" s="120"/>
      <c r="AM197" s="120"/>
      <c r="AN197" s="120"/>
      <c r="AO197" s="120"/>
      <c r="AP197" s="120"/>
      <c r="AQ197" s="120"/>
    </row>
    <row r="198" spans="1:43" ht="18" customHeight="1" x14ac:dyDescent="0.2">
      <c r="B198" s="1561" t="s">
        <v>869</v>
      </c>
      <c r="C198" s="1561"/>
      <c r="D198" s="1561"/>
      <c r="E198" s="1561"/>
      <c r="F198" s="1561"/>
      <c r="G198" s="1561"/>
      <c r="H198" s="846" t="s">
        <v>1534</v>
      </c>
      <c r="I198" s="816"/>
      <c r="J198" s="816"/>
      <c r="K198" s="816"/>
      <c r="L198" s="816"/>
      <c r="M198" s="816"/>
      <c r="N198" s="816"/>
      <c r="O198" s="816"/>
      <c r="P198" s="816"/>
      <c r="Q198" s="816"/>
      <c r="R198" s="816"/>
      <c r="S198" s="816"/>
      <c r="T198" s="816"/>
      <c r="U198" s="816"/>
      <c r="V198" s="816"/>
      <c r="W198" s="816"/>
      <c r="X198" s="816"/>
      <c r="Y198" s="816"/>
      <c r="Z198" s="816"/>
      <c r="AA198" s="816"/>
      <c r="AB198" s="816"/>
      <c r="AC198" s="816"/>
      <c r="AD198" s="816"/>
      <c r="AE198" s="816"/>
      <c r="AF198" s="816"/>
      <c r="AG198" s="816"/>
      <c r="AH198" s="120"/>
      <c r="AI198" s="120"/>
      <c r="AJ198" s="120"/>
      <c r="AK198" s="120"/>
      <c r="AL198" s="120"/>
      <c r="AM198" s="120"/>
      <c r="AN198" s="120"/>
      <c r="AO198" s="120"/>
      <c r="AP198" s="120"/>
      <c r="AQ198" s="120"/>
    </row>
    <row r="199" spans="1:43" ht="18" customHeight="1" x14ac:dyDescent="0.2">
      <c r="B199" s="120"/>
      <c r="C199" s="120"/>
      <c r="D199" s="120"/>
      <c r="E199" s="120"/>
      <c r="F199" s="120"/>
      <c r="G199" s="120"/>
      <c r="H199" s="846" t="s">
        <v>870</v>
      </c>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0"/>
      <c r="AO199" s="120"/>
      <c r="AP199" s="120"/>
      <c r="AQ199" s="120"/>
    </row>
    <row r="200" spans="1:43" ht="18" customHeight="1" x14ac:dyDescent="0.2">
      <c r="B200" s="1575" t="s">
        <v>871</v>
      </c>
      <c r="C200" s="1575"/>
      <c r="D200" s="1575"/>
      <c r="E200" s="1575"/>
      <c r="F200" s="1576" t="s">
        <v>872</v>
      </c>
      <c r="G200" s="1577"/>
      <c r="H200" s="1577"/>
      <c r="I200" s="1577"/>
      <c r="J200" s="1577"/>
      <c r="K200" s="1577"/>
      <c r="L200" s="1578"/>
      <c r="M200" s="1576" t="s">
        <v>873</v>
      </c>
      <c r="N200" s="1577"/>
      <c r="O200" s="1577"/>
      <c r="P200" s="1578"/>
      <c r="Q200" s="1453" t="s">
        <v>874</v>
      </c>
      <c r="R200" s="1454"/>
      <c r="S200" s="1454"/>
      <c r="T200" s="1454"/>
      <c r="U200" s="1454"/>
      <c r="V200" s="1454"/>
      <c r="W200" s="1454"/>
      <c r="X200" s="1454"/>
      <c r="Y200" s="1454"/>
      <c r="Z200" s="1454"/>
      <c r="AA200" s="1454"/>
      <c r="AB200" s="1454"/>
      <c r="AC200" s="1454"/>
      <c r="AD200" s="1454"/>
      <c r="AE200" s="1454"/>
      <c r="AF200" s="1454"/>
      <c r="AG200" s="1454"/>
      <c r="AH200" s="1454"/>
      <c r="AI200" s="1454"/>
      <c r="AJ200" s="1454"/>
      <c r="AK200" s="1454"/>
      <c r="AL200" s="1454"/>
      <c r="AM200" s="1454"/>
      <c r="AN200" s="1454"/>
      <c r="AO200" s="1454"/>
      <c r="AP200" s="1454"/>
      <c r="AQ200" s="1455"/>
    </row>
    <row r="201" spans="1:43" ht="18" customHeight="1" x14ac:dyDescent="0.2">
      <c r="B201" s="1575"/>
      <c r="C201" s="1575"/>
      <c r="D201" s="1575"/>
      <c r="E201" s="1575"/>
      <c r="F201" s="1562"/>
      <c r="G201" s="1579"/>
      <c r="H201" s="1579"/>
      <c r="I201" s="1579"/>
      <c r="J201" s="1579"/>
      <c r="K201" s="1579"/>
      <c r="L201" s="1580"/>
      <c r="M201" s="1566"/>
      <c r="N201" s="1567"/>
      <c r="O201" s="1567"/>
      <c r="P201" s="1568"/>
      <c r="Q201" s="1572"/>
      <c r="R201" s="1573"/>
      <c r="S201" s="1573"/>
      <c r="T201" s="1573"/>
      <c r="U201" s="1573"/>
      <c r="V201" s="1573"/>
      <c r="W201" s="1573"/>
      <c r="X201" s="1573"/>
      <c r="Y201" s="1573"/>
      <c r="Z201" s="1573"/>
      <c r="AA201" s="1573"/>
      <c r="AB201" s="1573"/>
      <c r="AC201" s="1573"/>
      <c r="AD201" s="1573"/>
      <c r="AE201" s="1573"/>
      <c r="AF201" s="1573"/>
      <c r="AG201" s="1573"/>
      <c r="AH201" s="1573"/>
      <c r="AI201" s="1573"/>
      <c r="AJ201" s="1573"/>
      <c r="AK201" s="1573"/>
      <c r="AL201" s="1573"/>
      <c r="AM201" s="1573"/>
      <c r="AN201" s="1573"/>
      <c r="AO201" s="1573"/>
      <c r="AP201" s="1573"/>
      <c r="AQ201" s="1574"/>
    </row>
    <row r="202" spans="1:43" ht="18" customHeight="1" x14ac:dyDescent="0.2">
      <c r="B202" s="1575"/>
      <c r="C202" s="1575"/>
      <c r="D202" s="1575"/>
      <c r="E202" s="1575"/>
      <c r="F202" s="1581"/>
      <c r="G202" s="1582"/>
      <c r="H202" s="1582"/>
      <c r="I202" s="1582"/>
      <c r="J202" s="1582"/>
      <c r="K202" s="1582"/>
      <c r="L202" s="1583"/>
      <c r="M202" s="1569"/>
      <c r="N202" s="1570"/>
      <c r="O202" s="1570"/>
      <c r="P202" s="1571"/>
      <c r="Q202" s="1572"/>
      <c r="R202" s="1573"/>
      <c r="S202" s="1573"/>
      <c r="T202" s="1573"/>
      <c r="U202" s="1573"/>
      <c r="V202" s="1573"/>
      <c r="W202" s="1573"/>
      <c r="X202" s="1573"/>
      <c r="Y202" s="1573"/>
      <c r="Z202" s="1573"/>
      <c r="AA202" s="1573"/>
      <c r="AB202" s="1573"/>
      <c r="AC202" s="1573"/>
      <c r="AD202" s="1573"/>
      <c r="AE202" s="1573"/>
      <c r="AF202" s="1573"/>
      <c r="AG202" s="1573"/>
      <c r="AH202" s="1573"/>
      <c r="AI202" s="1573"/>
      <c r="AJ202" s="1573"/>
      <c r="AK202" s="1573"/>
      <c r="AL202" s="1573"/>
      <c r="AM202" s="1573"/>
      <c r="AN202" s="1573"/>
      <c r="AO202" s="1573"/>
      <c r="AP202" s="1573"/>
      <c r="AQ202" s="1574"/>
    </row>
    <row r="203" spans="1:43" ht="18" customHeight="1" x14ac:dyDescent="0.2">
      <c r="B203" s="1575"/>
      <c r="C203" s="1575"/>
      <c r="D203" s="1575"/>
      <c r="E203" s="1575"/>
      <c r="F203" s="1562"/>
      <c r="G203" s="1563"/>
      <c r="H203" s="1563"/>
      <c r="I203" s="1563"/>
      <c r="J203" s="1563"/>
      <c r="K203" s="1563"/>
      <c r="L203" s="1563"/>
      <c r="M203" s="1566"/>
      <c r="N203" s="1567"/>
      <c r="O203" s="1567"/>
      <c r="P203" s="1568"/>
      <c r="Q203" s="1572"/>
      <c r="R203" s="1573"/>
      <c r="S203" s="1573"/>
      <c r="T203" s="1573"/>
      <c r="U203" s="1573"/>
      <c r="V203" s="1573"/>
      <c r="W203" s="1573"/>
      <c r="X203" s="1573"/>
      <c r="Y203" s="1573"/>
      <c r="Z203" s="1573"/>
      <c r="AA203" s="1573"/>
      <c r="AB203" s="1573"/>
      <c r="AC203" s="1573"/>
      <c r="AD203" s="1573"/>
      <c r="AE203" s="1573"/>
      <c r="AF203" s="1573"/>
      <c r="AG203" s="1573"/>
      <c r="AH203" s="1573"/>
      <c r="AI203" s="1573"/>
      <c r="AJ203" s="1573"/>
      <c r="AK203" s="1573"/>
      <c r="AL203" s="1573"/>
      <c r="AM203" s="1573"/>
      <c r="AN203" s="1573"/>
      <c r="AO203" s="1573"/>
      <c r="AP203" s="1573"/>
      <c r="AQ203" s="1574"/>
    </row>
    <row r="204" spans="1:43" ht="18" customHeight="1" x14ac:dyDescent="0.2">
      <c r="B204" s="1575"/>
      <c r="C204" s="1575"/>
      <c r="D204" s="1575"/>
      <c r="E204" s="1575"/>
      <c r="F204" s="1564"/>
      <c r="G204" s="1565"/>
      <c r="H204" s="1565"/>
      <c r="I204" s="1565"/>
      <c r="J204" s="1565"/>
      <c r="K204" s="1565"/>
      <c r="L204" s="1565"/>
      <c r="M204" s="1569"/>
      <c r="N204" s="1570"/>
      <c r="O204" s="1570"/>
      <c r="P204" s="1571"/>
      <c r="Q204" s="1572"/>
      <c r="R204" s="1573"/>
      <c r="S204" s="1573"/>
      <c r="T204" s="1573"/>
      <c r="U204" s="1573"/>
      <c r="V204" s="1573"/>
      <c r="W204" s="1573"/>
      <c r="X204" s="1573"/>
      <c r="Y204" s="1573"/>
      <c r="Z204" s="1573"/>
      <c r="AA204" s="1573"/>
      <c r="AB204" s="1573"/>
      <c r="AC204" s="1573"/>
      <c r="AD204" s="1573"/>
      <c r="AE204" s="1573"/>
      <c r="AF204" s="1573"/>
      <c r="AG204" s="1573"/>
      <c r="AH204" s="1573"/>
      <c r="AI204" s="1573"/>
      <c r="AJ204" s="1573"/>
      <c r="AK204" s="1573"/>
      <c r="AL204" s="1573"/>
      <c r="AM204" s="1573"/>
      <c r="AN204" s="1573"/>
      <c r="AO204" s="1573"/>
      <c r="AP204" s="1573"/>
      <c r="AQ204" s="1574"/>
    </row>
    <row r="205" spans="1:43" ht="18" customHeight="1" x14ac:dyDescent="0.2">
      <c r="B205" s="1575"/>
      <c r="C205" s="1575"/>
      <c r="D205" s="1575"/>
      <c r="E205" s="1575"/>
      <c r="F205" s="1562"/>
      <c r="G205" s="1563"/>
      <c r="H205" s="1563"/>
      <c r="I205" s="1563"/>
      <c r="J205" s="1563"/>
      <c r="K205" s="1563"/>
      <c r="L205" s="1563"/>
      <c r="M205" s="1566"/>
      <c r="N205" s="1567"/>
      <c r="O205" s="1567"/>
      <c r="P205" s="1568"/>
      <c r="Q205" s="1572"/>
      <c r="R205" s="1573"/>
      <c r="S205" s="1573"/>
      <c r="T205" s="1573"/>
      <c r="U205" s="1573"/>
      <c r="V205" s="1573"/>
      <c r="W205" s="1573"/>
      <c r="X205" s="1573"/>
      <c r="Y205" s="1573"/>
      <c r="Z205" s="1573"/>
      <c r="AA205" s="1573"/>
      <c r="AB205" s="1573"/>
      <c r="AC205" s="1573"/>
      <c r="AD205" s="1573"/>
      <c r="AE205" s="1573"/>
      <c r="AF205" s="1573"/>
      <c r="AG205" s="1573"/>
      <c r="AH205" s="1573"/>
      <c r="AI205" s="1573"/>
      <c r="AJ205" s="1573"/>
      <c r="AK205" s="1573"/>
      <c r="AL205" s="1573"/>
      <c r="AM205" s="1573"/>
      <c r="AN205" s="1573"/>
      <c r="AO205" s="1573"/>
      <c r="AP205" s="1573"/>
      <c r="AQ205" s="1574"/>
    </row>
    <row r="206" spans="1:43" ht="18" customHeight="1" x14ac:dyDescent="0.2">
      <c r="B206" s="1575"/>
      <c r="C206" s="1575"/>
      <c r="D206" s="1575"/>
      <c r="E206" s="1575"/>
      <c r="F206" s="1564"/>
      <c r="G206" s="1565"/>
      <c r="H206" s="1565"/>
      <c r="I206" s="1565"/>
      <c r="J206" s="1565"/>
      <c r="K206" s="1565"/>
      <c r="L206" s="1565"/>
      <c r="M206" s="1569"/>
      <c r="N206" s="1570"/>
      <c r="O206" s="1570"/>
      <c r="P206" s="1571"/>
      <c r="Q206" s="1572"/>
      <c r="R206" s="1573"/>
      <c r="S206" s="1573"/>
      <c r="T206" s="1573"/>
      <c r="U206" s="1573"/>
      <c r="V206" s="1573"/>
      <c r="W206" s="1573"/>
      <c r="X206" s="1573"/>
      <c r="Y206" s="1573"/>
      <c r="Z206" s="1573"/>
      <c r="AA206" s="1573"/>
      <c r="AB206" s="1573"/>
      <c r="AC206" s="1573"/>
      <c r="AD206" s="1573"/>
      <c r="AE206" s="1573"/>
      <c r="AF206" s="1573"/>
      <c r="AG206" s="1573"/>
      <c r="AH206" s="1573"/>
      <c r="AI206" s="1573"/>
      <c r="AJ206" s="1573"/>
      <c r="AK206" s="1573"/>
      <c r="AL206" s="1573"/>
      <c r="AM206" s="1573"/>
      <c r="AN206" s="1573"/>
      <c r="AO206" s="1573"/>
      <c r="AP206" s="1573"/>
      <c r="AQ206" s="1574"/>
    </row>
    <row r="207" spans="1:43" ht="18" customHeight="1" x14ac:dyDescent="0.2">
      <c r="B207" s="1575"/>
      <c r="C207" s="1575"/>
      <c r="D207" s="1575"/>
      <c r="E207" s="1575"/>
      <c r="F207" s="1562"/>
      <c r="G207" s="1563"/>
      <c r="H207" s="1563"/>
      <c r="I207" s="1563"/>
      <c r="J207" s="1563"/>
      <c r="K207" s="1563"/>
      <c r="L207" s="1563"/>
      <c r="M207" s="1566"/>
      <c r="N207" s="1567"/>
      <c r="O207" s="1567"/>
      <c r="P207" s="1568"/>
      <c r="Q207" s="1572"/>
      <c r="R207" s="1573"/>
      <c r="S207" s="1573"/>
      <c r="T207" s="1573"/>
      <c r="U207" s="1573"/>
      <c r="V207" s="1573"/>
      <c r="W207" s="1573"/>
      <c r="X207" s="1573"/>
      <c r="Y207" s="1573"/>
      <c r="Z207" s="1573"/>
      <c r="AA207" s="1573"/>
      <c r="AB207" s="1573"/>
      <c r="AC207" s="1573"/>
      <c r="AD207" s="1573"/>
      <c r="AE207" s="1573"/>
      <c r="AF207" s="1573"/>
      <c r="AG207" s="1573"/>
      <c r="AH207" s="1573"/>
      <c r="AI207" s="1573"/>
      <c r="AJ207" s="1573"/>
      <c r="AK207" s="1573"/>
      <c r="AL207" s="1573"/>
      <c r="AM207" s="1573"/>
      <c r="AN207" s="1573"/>
      <c r="AO207" s="1573"/>
      <c r="AP207" s="1573"/>
      <c r="AQ207" s="1574"/>
    </row>
    <row r="208" spans="1:43" ht="18" customHeight="1" x14ac:dyDescent="0.2">
      <c r="B208" s="1575"/>
      <c r="C208" s="1575"/>
      <c r="D208" s="1575"/>
      <c r="E208" s="1575"/>
      <c r="F208" s="1564"/>
      <c r="G208" s="1565"/>
      <c r="H208" s="1565"/>
      <c r="I208" s="1565"/>
      <c r="J208" s="1565"/>
      <c r="K208" s="1565"/>
      <c r="L208" s="1565"/>
      <c r="M208" s="1569"/>
      <c r="N208" s="1570"/>
      <c r="O208" s="1570"/>
      <c r="P208" s="1571"/>
      <c r="Q208" s="1572"/>
      <c r="R208" s="1573"/>
      <c r="S208" s="1573"/>
      <c r="T208" s="1573"/>
      <c r="U208" s="1573"/>
      <c r="V208" s="1573"/>
      <c r="W208" s="1573"/>
      <c r="X208" s="1573"/>
      <c r="Y208" s="1573"/>
      <c r="Z208" s="1573"/>
      <c r="AA208" s="1573"/>
      <c r="AB208" s="1573"/>
      <c r="AC208" s="1573"/>
      <c r="AD208" s="1573"/>
      <c r="AE208" s="1573"/>
      <c r="AF208" s="1573"/>
      <c r="AG208" s="1573"/>
      <c r="AH208" s="1573"/>
      <c r="AI208" s="1573"/>
      <c r="AJ208" s="1573"/>
      <c r="AK208" s="1573"/>
      <c r="AL208" s="1573"/>
      <c r="AM208" s="1573"/>
      <c r="AN208" s="1573"/>
      <c r="AO208" s="1573"/>
      <c r="AP208" s="1573"/>
      <c r="AQ208" s="1574"/>
    </row>
    <row r="209" spans="2:43" ht="18" customHeight="1" x14ac:dyDescent="0.2">
      <c r="B209" s="1575"/>
      <c r="C209" s="1575"/>
      <c r="D209" s="1575"/>
      <c r="E209" s="1575"/>
      <c r="F209" s="1562"/>
      <c r="G209" s="1563"/>
      <c r="H209" s="1563"/>
      <c r="I209" s="1563"/>
      <c r="J209" s="1563"/>
      <c r="K209" s="1563"/>
      <c r="L209" s="1563"/>
      <c r="M209" s="1566"/>
      <c r="N209" s="1567"/>
      <c r="O209" s="1567"/>
      <c r="P209" s="1568"/>
      <c r="Q209" s="1572"/>
      <c r="R209" s="1573"/>
      <c r="S209" s="1573"/>
      <c r="T209" s="1573"/>
      <c r="U209" s="1573"/>
      <c r="V209" s="1573"/>
      <c r="W209" s="1573"/>
      <c r="X209" s="1573"/>
      <c r="Y209" s="1573"/>
      <c r="Z209" s="1573"/>
      <c r="AA209" s="1573"/>
      <c r="AB209" s="1573"/>
      <c r="AC209" s="1573"/>
      <c r="AD209" s="1573"/>
      <c r="AE209" s="1573"/>
      <c r="AF209" s="1573"/>
      <c r="AG209" s="1573"/>
      <c r="AH209" s="1573"/>
      <c r="AI209" s="1573"/>
      <c r="AJ209" s="1573"/>
      <c r="AK209" s="1573"/>
      <c r="AL209" s="1573"/>
      <c r="AM209" s="1573"/>
      <c r="AN209" s="1573"/>
      <c r="AO209" s="1573"/>
      <c r="AP209" s="1573"/>
      <c r="AQ209" s="1574"/>
    </row>
    <row r="210" spans="2:43" ht="18" customHeight="1" x14ac:dyDescent="0.2">
      <c r="B210" s="1575"/>
      <c r="C210" s="1575"/>
      <c r="D210" s="1575"/>
      <c r="E210" s="1575"/>
      <c r="F210" s="1564"/>
      <c r="G210" s="1565"/>
      <c r="H210" s="1565"/>
      <c r="I210" s="1565"/>
      <c r="J210" s="1565"/>
      <c r="K210" s="1565"/>
      <c r="L210" s="1565"/>
      <c r="M210" s="1569"/>
      <c r="N210" s="1570"/>
      <c r="O210" s="1570"/>
      <c r="P210" s="1571"/>
      <c r="Q210" s="1572"/>
      <c r="R210" s="1573"/>
      <c r="S210" s="1573"/>
      <c r="T210" s="1573"/>
      <c r="U210" s="1573"/>
      <c r="V210" s="1573"/>
      <c r="W210" s="1573"/>
      <c r="X210" s="1573"/>
      <c r="Y210" s="1573"/>
      <c r="Z210" s="1573"/>
      <c r="AA210" s="1573"/>
      <c r="AB210" s="1573"/>
      <c r="AC210" s="1573"/>
      <c r="AD210" s="1573"/>
      <c r="AE210" s="1573"/>
      <c r="AF210" s="1573"/>
      <c r="AG210" s="1573"/>
      <c r="AH210" s="1573"/>
      <c r="AI210" s="1573"/>
      <c r="AJ210" s="1573"/>
      <c r="AK210" s="1573"/>
      <c r="AL210" s="1573"/>
      <c r="AM210" s="1573"/>
      <c r="AN210" s="1573"/>
      <c r="AO210" s="1573"/>
      <c r="AP210" s="1573"/>
      <c r="AQ210" s="1574"/>
    </row>
    <row r="211" spans="2:43" ht="18" customHeight="1" x14ac:dyDescent="0.2">
      <c r="B211" s="1575"/>
      <c r="C211" s="1575"/>
      <c r="D211" s="1575"/>
      <c r="E211" s="1575"/>
      <c r="F211" s="1562"/>
      <c r="G211" s="1563"/>
      <c r="H211" s="1563"/>
      <c r="I211" s="1563"/>
      <c r="J211" s="1563"/>
      <c r="K211" s="1563"/>
      <c r="L211" s="1563"/>
      <c r="M211" s="1566"/>
      <c r="N211" s="1567"/>
      <c r="O211" s="1567"/>
      <c r="P211" s="1568"/>
      <c r="Q211" s="1572"/>
      <c r="R211" s="1573"/>
      <c r="S211" s="1573"/>
      <c r="T211" s="1573"/>
      <c r="U211" s="1573"/>
      <c r="V211" s="1573"/>
      <c r="W211" s="1573"/>
      <c r="X211" s="1573"/>
      <c r="Y211" s="1573"/>
      <c r="Z211" s="1573"/>
      <c r="AA211" s="1573"/>
      <c r="AB211" s="1573"/>
      <c r="AC211" s="1573"/>
      <c r="AD211" s="1573"/>
      <c r="AE211" s="1573"/>
      <c r="AF211" s="1573"/>
      <c r="AG211" s="1573"/>
      <c r="AH211" s="1573"/>
      <c r="AI211" s="1573"/>
      <c r="AJ211" s="1573"/>
      <c r="AK211" s="1573"/>
      <c r="AL211" s="1573"/>
      <c r="AM211" s="1573"/>
      <c r="AN211" s="1573"/>
      <c r="AO211" s="1573"/>
      <c r="AP211" s="1573"/>
      <c r="AQ211" s="1574"/>
    </row>
    <row r="212" spans="2:43" ht="18" customHeight="1" x14ac:dyDescent="0.2">
      <c r="B212" s="1575"/>
      <c r="C212" s="1575"/>
      <c r="D212" s="1575"/>
      <c r="E212" s="1575"/>
      <c r="F212" s="1564"/>
      <c r="G212" s="1565"/>
      <c r="H212" s="1565"/>
      <c r="I212" s="1565"/>
      <c r="J212" s="1565"/>
      <c r="K212" s="1565"/>
      <c r="L212" s="1565"/>
      <c r="M212" s="1569"/>
      <c r="N212" s="1570"/>
      <c r="O212" s="1570"/>
      <c r="P212" s="1571"/>
      <c r="Q212" s="1572"/>
      <c r="R212" s="1573"/>
      <c r="S212" s="1573"/>
      <c r="T212" s="1573"/>
      <c r="U212" s="1573"/>
      <c r="V212" s="1573"/>
      <c r="W212" s="1573"/>
      <c r="X212" s="1573"/>
      <c r="Y212" s="1573"/>
      <c r="Z212" s="1573"/>
      <c r="AA212" s="1573"/>
      <c r="AB212" s="1573"/>
      <c r="AC212" s="1573"/>
      <c r="AD212" s="1573"/>
      <c r="AE212" s="1573"/>
      <c r="AF212" s="1573"/>
      <c r="AG212" s="1573"/>
      <c r="AH212" s="1573"/>
      <c r="AI212" s="1573"/>
      <c r="AJ212" s="1573"/>
      <c r="AK212" s="1573"/>
      <c r="AL212" s="1573"/>
      <c r="AM212" s="1573"/>
      <c r="AN212" s="1573"/>
      <c r="AO212" s="1573"/>
      <c r="AP212" s="1573"/>
      <c r="AQ212" s="1574"/>
    </row>
    <row r="213" spans="2:43" ht="18" customHeight="1" x14ac:dyDescent="0.2">
      <c r="B213" s="1575"/>
      <c r="C213" s="1575"/>
      <c r="D213" s="1575"/>
      <c r="E213" s="1575"/>
      <c r="F213" s="1562"/>
      <c r="G213" s="1563"/>
      <c r="H213" s="1563"/>
      <c r="I213" s="1563"/>
      <c r="J213" s="1563"/>
      <c r="K213" s="1563"/>
      <c r="L213" s="1563"/>
      <c r="M213" s="1566"/>
      <c r="N213" s="1567"/>
      <c r="O213" s="1567"/>
      <c r="P213" s="1568"/>
      <c r="Q213" s="1572"/>
      <c r="R213" s="1573"/>
      <c r="S213" s="1573"/>
      <c r="T213" s="1573"/>
      <c r="U213" s="1573"/>
      <c r="V213" s="1573"/>
      <c r="W213" s="1573"/>
      <c r="X213" s="1573"/>
      <c r="Y213" s="1573"/>
      <c r="Z213" s="1573"/>
      <c r="AA213" s="1573"/>
      <c r="AB213" s="1573"/>
      <c r="AC213" s="1573"/>
      <c r="AD213" s="1573"/>
      <c r="AE213" s="1573"/>
      <c r="AF213" s="1573"/>
      <c r="AG213" s="1573"/>
      <c r="AH213" s="1573"/>
      <c r="AI213" s="1573"/>
      <c r="AJ213" s="1573"/>
      <c r="AK213" s="1573"/>
      <c r="AL213" s="1573"/>
      <c r="AM213" s="1573"/>
      <c r="AN213" s="1573"/>
      <c r="AO213" s="1573"/>
      <c r="AP213" s="1573"/>
      <c r="AQ213" s="1574"/>
    </row>
    <row r="214" spans="2:43" ht="18" customHeight="1" x14ac:dyDescent="0.2">
      <c r="B214" s="1575"/>
      <c r="C214" s="1575"/>
      <c r="D214" s="1575"/>
      <c r="E214" s="1575"/>
      <c r="F214" s="1564"/>
      <c r="G214" s="1565"/>
      <c r="H214" s="1565"/>
      <c r="I214" s="1565"/>
      <c r="J214" s="1565"/>
      <c r="K214" s="1565"/>
      <c r="L214" s="1565"/>
      <c r="M214" s="1569"/>
      <c r="N214" s="1570"/>
      <c r="O214" s="1570"/>
      <c r="P214" s="1571"/>
      <c r="Q214" s="1572"/>
      <c r="R214" s="1573"/>
      <c r="S214" s="1573"/>
      <c r="T214" s="1573"/>
      <c r="U214" s="1573"/>
      <c r="V214" s="1573"/>
      <c r="W214" s="1573"/>
      <c r="X214" s="1573"/>
      <c r="Y214" s="1573"/>
      <c r="Z214" s="1573"/>
      <c r="AA214" s="1573"/>
      <c r="AB214" s="1573"/>
      <c r="AC214" s="1573"/>
      <c r="AD214" s="1573"/>
      <c r="AE214" s="1573"/>
      <c r="AF214" s="1573"/>
      <c r="AG214" s="1573"/>
      <c r="AH214" s="1573"/>
      <c r="AI214" s="1573"/>
      <c r="AJ214" s="1573"/>
      <c r="AK214" s="1573"/>
      <c r="AL214" s="1573"/>
      <c r="AM214" s="1573"/>
      <c r="AN214" s="1573"/>
      <c r="AO214" s="1573"/>
      <c r="AP214" s="1573"/>
      <c r="AQ214" s="1574"/>
    </row>
    <row r="215" spans="2:43" ht="18" customHeight="1" x14ac:dyDescent="0.2">
      <c r="B215" s="1575"/>
      <c r="C215" s="1575"/>
      <c r="D215" s="1575"/>
      <c r="E215" s="1575"/>
      <c r="F215" s="1562"/>
      <c r="G215" s="1563"/>
      <c r="H215" s="1563"/>
      <c r="I215" s="1563"/>
      <c r="J215" s="1563"/>
      <c r="K215" s="1563"/>
      <c r="L215" s="1563"/>
      <c r="M215" s="1566"/>
      <c r="N215" s="1567"/>
      <c r="O215" s="1567"/>
      <c r="P215" s="1568"/>
      <c r="Q215" s="1572"/>
      <c r="R215" s="1573"/>
      <c r="S215" s="1573"/>
      <c r="T215" s="1573"/>
      <c r="U215" s="1573"/>
      <c r="V215" s="1573"/>
      <c r="W215" s="1573"/>
      <c r="X215" s="1573"/>
      <c r="Y215" s="1573"/>
      <c r="Z215" s="1573"/>
      <c r="AA215" s="1573"/>
      <c r="AB215" s="1573"/>
      <c r="AC215" s="1573"/>
      <c r="AD215" s="1573"/>
      <c r="AE215" s="1573"/>
      <c r="AF215" s="1573"/>
      <c r="AG215" s="1573"/>
      <c r="AH215" s="1573"/>
      <c r="AI215" s="1573"/>
      <c r="AJ215" s="1573"/>
      <c r="AK215" s="1573"/>
      <c r="AL215" s="1573"/>
      <c r="AM215" s="1573"/>
      <c r="AN215" s="1573"/>
      <c r="AO215" s="1573"/>
      <c r="AP215" s="1573"/>
      <c r="AQ215" s="1574"/>
    </row>
    <row r="216" spans="2:43" ht="18" customHeight="1" x14ac:dyDescent="0.2">
      <c r="B216" s="1575"/>
      <c r="C216" s="1575"/>
      <c r="D216" s="1575"/>
      <c r="E216" s="1575"/>
      <c r="F216" s="1564"/>
      <c r="G216" s="1565"/>
      <c r="H216" s="1565"/>
      <c r="I216" s="1565"/>
      <c r="J216" s="1565"/>
      <c r="K216" s="1565"/>
      <c r="L216" s="1565"/>
      <c r="M216" s="1569"/>
      <c r="N216" s="1570"/>
      <c r="O216" s="1570"/>
      <c r="P216" s="1571"/>
      <c r="Q216" s="1572"/>
      <c r="R216" s="1573"/>
      <c r="S216" s="1573"/>
      <c r="T216" s="1573"/>
      <c r="U216" s="1573"/>
      <c r="V216" s="1573"/>
      <c r="W216" s="1573"/>
      <c r="X216" s="1573"/>
      <c r="Y216" s="1573"/>
      <c r="Z216" s="1573"/>
      <c r="AA216" s="1573"/>
      <c r="AB216" s="1573"/>
      <c r="AC216" s="1573"/>
      <c r="AD216" s="1573"/>
      <c r="AE216" s="1573"/>
      <c r="AF216" s="1573"/>
      <c r="AG216" s="1573"/>
      <c r="AH216" s="1573"/>
      <c r="AI216" s="1573"/>
      <c r="AJ216" s="1573"/>
      <c r="AK216" s="1573"/>
      <c r="AL216" s="1573"/>
      <c r="AM216" s="1573"/>
      <c r="AN216" s="1573"/>
      <c r="AO216" s="1573"/>
      <c r="AP216" s="1573"/>
      <c r="AQ216" s="1574"/>
    </row>
    <row r="217" spans="2:43" ht="18" customHeight="1" x14ac:dyDescent="0.2">
      <c r="B217" s="1575" t="s">
        <v>875</v>
      </c>
      <c r="C217" s="1575"/>
      <c r="D217" s="1575"/>
      <c r="E217" s="1575"/>
      <c r="F217" s="1576" t="s">
        <v>872</v>
      </c>
      <c r="G217" s="1577"/>
      <c r="H217" s="1577"/>
      <c r="I217" s="1577"/>
      <c r="J217" s="1577"/>
      <c r="K217" s="1577"/>
      <c r="L217" s="1578"/>
      <c r="M217" s="1576" t="s">
        <v>876</v>
      </c>
      <c r="N217" s="1577"/>
      <c r="O217" s="1577"/>
      <c r="P217" s="1578"/>
      <c r="Q217" s="1453" t="s">
        <v>874</v>
      </c>
      <c r="R217" s="1454"/>
      <c r="S217" s="1454"/>
      <c r="T217" s="1454"/>
      <c r="U217" s="1454"/>
      <c r="V217" s="1454"/>
      <c r="W217" s="1454"/>
      <c r="X217" s="1454"/>
      <c r="Y217" s="1454"/>
      <c r="Z217" s="1454"/>
      <c r="AA217" s="1454"/>
      <c r="AB217" s="1454"/>
      <c r="AC217" s="1454"/>
      <c r="AD217" s="1454"/>
      <c r="AE217" s="1454"/>
      <c r="AF217" s="1454"/>
      <c r="AG217" s="1454"/>
      <c r="AH217" s="1454"/>
      <c r="AI217" s="1454"/>
      <c r="AJ217" s="1454"/>
      <c r="AK217" s="1454"/>
      <c r="AL217" s="1454"/>
      <c r="AM217" s="1454"/>
      <c r="AN217" s="1454"/>
      <c r="AO217" s="1454"/>
      <c r="AP217" s="1454"/>
      <c r="AQ217" s="1455"/>
    </row>
    <row r="218" spans="2:43" ht="18" customHeight="1" x14ac:dyDescent="0.2">
      <c r="B218" s="1575"/>
      <c r="C218" s="1575"/>
      <c r="D218" s="1575"/>
      <c r="E218" s="1575"/>
      <c r="F218" s="1562"/>
      <c r="G218" s="1579"/>
      <c r="H218" s="1579"/>
      <c r="I218" s="1579"/>
      <c r="J218" s="1579"/>
      <c r="K218" s="1579"/>
      <c r="L218" s="1580"/>
      <c r="M218" s="1566"/>
      <c r="N218" s="1567"/>
      <c r="O218" s="1567"/>
      <c r="P218" s="1568"/>
      <c r="Q218" s="1572"/>
      <c r="R218" s="1573"/>
      <c r="S218" s="1573"/>
      <c r="T218" s="1573"/>
      <c r="U218" s="1573"/>
      <c r="V218" s="1573"/>
      <c r="W218" s="1573"/>
      <c r="X218" s="1573"/>
      <c r="Y218" s="1573"/>
      <c r="Z218" s="1573"/>
      <c r="AA218" s="1573"/>
      <c r="AB218" s="1573"/>
      <c r="AC218" s="1573"/>
      <c r="AD218" s="1573"/>
      <c r="AE218" s="1573"/>
      <c r="AF218" s="1573"/>
      <c r="AG218" s="1573"/>
      <c r="AH218" s="1573"/>
      <c r="AI218" s="1573"/>
      <c r="AJ218" s="1573"/>
      <c r="AK218" s="1573"/>
      <c r="AL218" s="1573"/>
      <c r="AM218" s="1573"/>
      <c r="AN218" s="1573"/>
      <c r="AO218" s="1573"/>
      <c r="AP218" s="1573"/>
      <c r="AQ218" s="1574"/>
    </row>
    <row r="219" spans="2:43" ht="18" customHeight="1" x14ac:dyDescent="0.2">
      <c r="B219" s="1575"/>
      <c r="C219" s="1575"/>
      <c r="D219" s="1575"/>
      <c r="E219" s="1575"/>
      <c r="F219" s="1581"/>
      <c r="G219" s="1582"/>
      <c r="H219" s="1582"/>
      <c r="I219" s="1582"/>
      <c r="J219" s="1582"/>
      <c r="K219" s="1582"/>
      <c r="L219" s="1583"/>
      <c r="M219" s="1569"/>
      <c r="N219" s="1570"/>
      <c r="O219" s="1570"/>
      <c r="P219" s="1571"/>
      <c r="Q219" s="1572"/>
      <c r="R219" s="1573"/>
      <c r="S219" s="1573"/>
      <c r="T219" s="1573"/>
      <c r="U219" s="1573"/>
      <c r="V219" s="1573"/>
      <c r="W219" s="1573"/>
      <c r="X219" s="1573"/>
      <c r="Y219" s="1573"/>
      <c r="Z219" s="1573"/>
      <c r="AA219" s="1573"/>
      <c r="AB219" s="1573"/>
      <c r="AC219" s="1573"/>
      <c r="AD219" s="1573"/>
      <c r="AE219" s="1573"/>
      <c r="AF219" s="1573"/>
      <c r="AG219" s="1573"/>
      <c r="AH219" s="1573"/>
      <c r="AI219" s="1573"/>
      <c r="AJ219" s="1573"/>
      <c r="AK219" s="1573"/>
      <c r="AL219" s="1573"/>
      <c r="AM219" s="1573"/>
      <c r="AN219" s="1573"/>
      <c r="AO219" s="1573"/>
      <c r="AP219" s="1573"/>
      <c r="AQ219" s="1574"/>
    </row>
    <row r="220" spans="2:43" ht="18" customHeight="1" x14ac:dyDescent="0.2">
      <c r="B220" s="1575"/>
      <c r="C220" s="1575"/>
      <c r="D220" s="1575"/>
      <c r="E220" s="1575"/>
      <c r="F220" s="1562"/>
      <c r="G220" s="1563"/>
      <c r="H220" s="1563"/>
      <c r="I220" s="1563"/>
      <c r="J220" s="1563"/>
      <c r="K220" s="1563"/>
      <c r="L220" s="1563"/>
      <c r="M220" s="1566"/>
      <c r="N220" s="1567"/>
      <c r="O220" s="1567"/>
      <c r="P220" s="1568"/>
      <c r="Q220" s="1572"/>
      <c r="R220" s="1573"/>
      <c r="S220" s="1573"/>
      <c r="T220" s="1573"/>
      <c r="U220" s="1573"/>
      <c r="V220" s="1573"/>
      <c r="W220" s="1573"/>
      <c r="X220" s="1573"/>
      <c r="Y220" s="1573"/>
      <c r="Z220" s="1573"/>
      <c r="AA220" s="1573"/>
      <c r="AB220" s="1573"/>
      <c r="AC220" s="1573"/>
      <c r="AD220" s="1573"/>
      <c r="AE220" s="1573"/>
      <c r="AF220" s="1573"/>
      <c r="AG220" s="1573"/>
      <c r="AH220" s="1573"/>
      <c r="AI220" s="1573"/>
      <c r="AJ220" s="1573"/>
      <c r="AK220" s="1573"/>
      <c r="AL220" s="1573"/>
      <c r="AM220" s="1573"/>
      <c r="AN220" s="1573"/>
      <c r="AO220" s="1573"/>
      <c r="AP220" s="1573"/>
      <c r="AQ220" s="1574"/>
    </row>
    <row r="221" spans="2:43" ht="18" customHeight="1" x14ac:dyDescent="0.2">
      <c r="B221" s="1575"/>
      <c r="C221" s="1575"/>
      <c r="D221" s="1575"/>
      <c r="E221" s="1575"/>
      <c r="F221" s="1564"/>
      <c r="G221" s="1565"/>
      <c r="H221" s="1565"/>
      <c r="I221" s="1565"/>
      <c r="J221" s="1565"/>
      <c r="K221" s="1565"/>
      <c r="L221" s="1565"/>
      <c r="M221" s="1569"/>
      <c r="N221" s="1570"/>
      <c r="O221" s="1570"/>
      <c r="P221" s="1571"/>
      <c r="Q221" s="1572"/>
      <c r="R221" s="1573"/>
      <c r="S221" s="1573"/>
      <c r="T221" s="1573"/>
      <c r="U221" s="1573"/>
      <c r="V221" s="1573"/>
      <c r="W221" s="1573"/>
      <c r="X221" s="1573"/>
      <c r="Y221" s="1573"/>
      <c r="Z221" s="1573"/>
      <c r="AA221" s="1573"/>
      <c r="AB221" s="1573"/>
      <c r="AC221" s="1573"/>
      <c r="AD221" s="1573"/>
      <c r="AE221" s="1573"/>
      <c r="AF221" s="1573"/>
      <c r="AG221" s="1573"/>
      <c r="AH221" s="1573"/>
      <c r="AI221" s="1573"/>
      <c r="AJ221" s="1573"/>
      <c r="AK221" s="1573"/>
      <c r="AL221" s="1573"/>
      <c r="AM221" s="1573"/>
      <c r="AN221" s="1573"/>
      <c r="AO221" s="1573"/>
      <c r="AP221" s="1573"/>
      <c r="AQ221" s="1574"/>
    </row>
    <row r="222" spans="2:43" ht="18" customHeight="1" x14ac:dyDescent="0.2">
      <c r="B222" s="1575"/>
      <c r="C222" s="1575"/>
      <c r="D222" s="1575"/>
      <c r="E222" s="1575"/>
      <c r="F222" s="1562"/>
      <c r="G222" s="1563"/>
      <c r="H222" s="1563"/>
      <c r="I222" s="1563"/>
      <c r="J222" s="1563"/>
      <c r="K222" s="1563"/>
      <c r="L222" s="1563"/>
      <c r="M222" s="1566"/>
      <c r="N222" s="1567"/>
      <c r="O222" s="1567"/>
      <c r="P222" s="1568"/>
      <c r="Q222" s="1572"/>
      <c r="R222" s="1573"/>
      <c r="S222" s="1573"/>
      <c r="T222" s="1573"/>
      <c r="U222" s="1573"/>
      <c r="V222" s="1573"/>
      <c r="W222" s="1573"/>
      <c r="X222" s="1573"/>
      <c r="Y222" s="1573"/>
      <c r="Z222" s="1573"/>
      <c r="AA222" s="1573"/>
      <c r="AB222" s="1573"/>
      <c r="AC222" s="1573"/>
      <c r="AD222" s="1573"/>
      <c r="AE222" s="1573"/>
      <c r="AF222" s="1573"/>
      <c r="AG222" s="1573"/>
      <c r="AH222" s="1573"/>
      <c r="AI222" s="1573"/>
      <c r="AJ222" s="1573"/>
      <c r="AK222" s="1573"/>
      <c r="AL222" s="1573"/>
      <c r="AM222" s="1573"/>
      <c r="AN222" s="1573"/>
      <c r="AO222" s="1573"/>
      <c r="AP222" s="1573"/>
      <c r="AQ222" s="1574"/>
    </row>
    <row r="223" spans="2:43" ht="18" customHeight="1" x14ac:dyDescent="0.2">
      <c r="B223" s="1575"/>
      <c r="C223" s="1575"/>
      <c r="D223" s="1575"/>
      <c r="E223" s="1575"/>
      <c r="F223" s="1564"/>
      <c r="G223" s="1565"/>
      <c r="H223" s="1565"/>
      <c r="I223" s="1565"/>
      <c r="J223" s="1565"/>
      <c r="K223" s="1565"/>
      <c r="L223" s="1565"/>
      <c r="M223" s="1569"/>
      <c r="N223" s="1570"/>
      <c r="O223" s="1570"/>
      <c r="P223" s="1571"/>
      <c r="Q223" s="1572"/>
      <c r="R223" s="1573"/>
      <c r="S223" s="1573"/>
      <c r="T223" s="1573"/>
      <c r="U223" s="1573"/>
      <c r="V223" s="1573"/>
      <c r="W223" s="1573"/>
      <c r="X223" s="1573"/>
      <c r="Y223" s="1573"/>
      <c r="Z223" s="1573"/>
      <c r="AA223" s="1573"/>
      <c r="AB223" s="1573"/>
      <c r="AC223" s="1573"/>
      <c r="AD223" s="1573"/>
      <c r="AE223" s="1573"/>
      <c r="AF223" s="1573"/>
      <c r="AG223" s="1573"/>
      <c r="AH223" s="1573"/>
      <c r="AI223" s="1573"/>
      <c r="AJ223" s="1573"/>
      <c r="AK223" s="1573"/>
      <c r="AL223" s="1573"/>
      <c r="AM223" s="1573"/>
      <c r="AN223" s="1573"/>
      <c r="AO223" s="1573"/>
      <c r="AP223" s="1573"/>
      <c r="AQ223" s="1574"/>
    </row>
    <row r="224" spans="2:43" ht="18" customHeight="1" x14ac:dyDescent="0.2">
      <c r="B224" s="1575"/>
      <c r="C224" s="1575"/>
      <c r="D224" s="1575"/>
      <c r="E224" s="1575"/>
      <c r="F224" s="1562"/>
      <c r="G224" s="1563"/>
      <c r="H224" s="1563"/>
      <c r="I224" s="1563"/>
      <c r="J224" s="1563"/>
      <c r="K224" s="1563"/>
      <c r="L224" s="1563"/>
      <c r="M224" s="1566"/>
      <c r="N224" s="1567"/>
      <c r="O224" s="1567"/>
      <c r="P224" s="1568"/>
      <c r="Q224" s="1572"/>
      <c r="R224" s="1573"/>
      <c r="S224" s="1573"/>
      <c r="T224" s="1573"/>
      <c r="U224" s="1573"/>
      <c r="V224" s="1573"/>
      <c r="W224" s="1573"/>
      <c r="X224" s="1573"/>
      <c r="Y224" s="1573"/>
      <c r="Z224" s="1573"/>
      <c r="AA224" s="1573"/>
      <c r="AB224" s="1573"/>
      <c r="AC224" s="1573"/>
      <c r="AD224" s="1573"/>
      <c r="AE224" s="1573"/>
      <c r="AF224" s="1573"/>
      <c r="AG224" s="1573"/>
      <c r="AH224" s="1573"/>
      <c r="AI224" s="1573"/>
      <c r="AJ224" s="1573"/>
      <c r="AK224" s="1573"/>
      <c r="AL224" s="1573"/>
      <c r="AM224" s="1573"/>
      <c r="AN224" s="1573"/>
      <c r="AO224" s="1573"/>
      <c r="AP224" s="1573"/>
      <c r="AQ224" s="1574"/>
    </row>
    <row r="225" spans="1:43" ht="18" customHeight="1" x14ac:dyDescent="0.2">
      <c r="B225" s="1575"/>
      <c r="C225" s="1575"/>
      <c r="D225" s="1575"/>
      <c r="E225" s="1575"/>
      <c r="F225" s="1564"/>
      <c r="G225" s="1565"/>
      <c r="H225" s="1565"/>
      <c r="I225" s="1565"/>
      <c r="J225" s="1565"/>
      <c r="K225" s="1565"/>
      <c r="L225" s="1565"/>
      <c r="M225" s="1569"/>
      <c r="N225" s="1570"/>
      <c r="O225" s="1570"/>
      <c r="P225" s="1571"/>
      <c r="Q225" s="1572"/>
      <c r="R225" s="1573"/>
      <c r="S225" s="1573"/>
      <c r="T225" s="1573"/>
      <c r="U225" s="1573"/>
      <c r="V225" s="1573"/>
      <c r="W225" s="1573"/>
      <c r="X225" s="1573"/>
      <c r="Y225" s="1573"/>
      <c r="Z225" s="1573"/>
      <c r="AA225" s="1573"/>
      <c r="AB225" s="1573"/>
      <c r="AC225" s="1573"/>
      <c r="AD225" s="1573"/>
      <c r="AE225" s="1573"/>
      <c r="AF225" s="1573"/>
      <c r="AG225" s="1573"/>
      <c r="AH225" s="1573"/>
      <c r="AI225" s="1573"/>
      <c r="AJ225" s="1573"/>
      <c r="AK225" s="1573"/>
      <c r="AL225" s="1573"/>
      <c r="AM225" s="1573"/>
      <c r="AN225" s="1573"/>
      <c r="AO225" s="1573"/>
      <c r="AP225" s="1573"/>
      <c r="AQ225" s="1574"/>
    </row>
    <row r="226" spans="1:43" ht="18" customHeight="1" x14ac:dyDescent="0.2">
      <c r="B226" s="1575"/>
      <c r="C226" s="1575"/>
      <c r="D226" s="1575"/>
      <c r="E226" s="1575"/>
      <c r="F226" s="1562"/>
      <c r="G226" s="1563"/>
      <c r="H226" s="1563"/>
      <c r="I226" s="1563"/>
      <c r="J226" s="1563"/>
      <c r="K226" s="1563"/>
      <c r="L226" s="1563"/>
      <c r="M226" s="1566"/>
      <c r="N226" s="1567"/>
      <c r="O226" s="1567"/>
      <c r="P226" s="1568"/>
      <c r="Q226" s="1572"/>
      <c r="R226" s="1573"/>
      <c r="S226" s="1573"/>
      <c r="T226" s="1573"/>
      <c r="U226" s="1573"/>
      <c r="V226" s="1573"/>
      <c r="W226" s="1573"/>
      <c r="X226" s="1573"/>
      <c r="Y226" s="1573"/>
      <c r="Z226" s="1573"/>
      <c r="AA226" s="1573"/>
      <c r="AB226" s="1573"/>
      <c r="AC226" s="1573"/>
      <c r="AD226" s="1573"/>
      <c r="AE226" s="1573"/>
      <c r="AF226" s="1573"/>
      <c r="AG226" s="1573"/>
      <c r="AH226" s="1573"/>
      <c r="AI226" s="1573"/>
      <c r="AJ226" s="1573"/>
      <c r="AK226" s="1573"/>
      <c r="AL226" s="1573"/>
      <c r="AM226" s="1573"/>
      <c r="AN226" s="1573"/>
      <c r="AO226" s="1573"/>
      <c r="AP226" s="1573"/>
      <c r="AQ226" s="1574"/>
    </row>
    <row r="227" spans="1:43" ht="18" customHeight="1" x14ac:dyDescent="0.2">
      <c r="B227" s="1575"/>
      <c r="C227" s="1575"/>
      <c r="D227" s="1575"/>
      <c r="E227" s="1575"/>
      <c r="F227" s="1564"/>
      <c r="G227" s="1565"/>
      <c r="H227" s="1565"/>
      <c r="I227" s="1565"/>
      <c r="J227" s="1565"/>
      <c r="K227" s="1565"/>
      <c r="L227" s="1565"/>
      <c r="M227" s="1569"/>
      <c r="N227" s="1570"/>
      <c r="O227" s="1570"/>
      <c r="P227" s="1571"/>
      <c r="Q227" s="1572"/>
      <c r="R227" s="1573"/>
      <c r="S227" s="1573"/>
      <c r="T227" s="1573"/>
      <c r="U227" s="1573"/>
      <c r="V227" s="1573"/>
      <c r="W227" s="1573"/>
      <c r="X227" s="1573"/>
      <c r="Y227" s="1573"/>
      <c r="Z227" s="1573"/>
      <c r="AA227" s="1573"/>
      <c r="AB227" s="1573"/>
      <c r="AC227" s="1573"/>
      <c r="AD227" s="1573"/>
      <c r="AE227" s="1573"/>
      <c r="AF227" s="1573"/>
      <c r="AG227" s="1573"/>
      <c r="AH227" s="1573"/>
      <c r="AI227" s="1573"/>
      <c r="AJ227" s="1573"/>
      <c r="AK227" s="1573"/>
      <c r="AL227" s="1573"/>
      <c r="AM227" s="1573"/>
      <c r="AN227" s="1573"/>
      <c r="AO227" s="1573"/>
      <c r="AP227" s="1573"/>
      <c r="AQ227" s="1574"/>
    </row>
    <row r="228" spans="1:43" x14ac:dyDescent="0.2">
      <c r="B228" s="1575"/>
      <c r="C228" s="1575"/>
      <c r="D228" s="1575"/>
      <c r="E228" s="1575"/>
      <c r="F228" s="1562"/>
      <c r="G228" s="1563"/>
      <c r="H228" s="1563"/>
      <c r="I228" s="1563"/>
      <c r="J228" s="1563"/>
      <c r="K228" s="1563"/>
      <c r="L228" s="1563"/>
      <c r="M228" s="1566"/>
      <c r="N228" s="1567"/>
      <c r="O228" s="1567"/>
      <c r="P228" s="1568"/>
      <c r="Q228" s="1572"/>
      <c r="R228" s="1573"/>
      <c r="S228" s="1573"/>
      <c r="T228" s="1573"/>
      <c r="U228" s="1573"/>
      <c r="V228" s="1573"/>
      <c r="W228" s="1573"/>
      <c r="X228" s="1573"/>
      <c r="Y228" s="1573"/>
      <c r="Z228" s="1573"/>
      <c r="AA228" s="1573"/>
      <c r="AB228" s="1573"/>
      <c r="AC228" s="1573"/>
      <c r="AD228" s="1573"/>
      <c r="AE228" s="1573"/>
      <c r="AF228" s="1573"/>
      <c r="AG228" s="1573"/>
      <c r="AH228" s="1573"/>
      <c r="AI228" s="1573"/>
      <c r="AJ228" s="1573"/>
      <c r="AK228" s="1573"/>
      <c r="AL228" s="1573"/>
      <c r="AM228" s="1573"/>
      <c r="AN228" s="1573"/>
      <c r="AO228" s="1573"/>
      <c r="AP228" s="1573"/>
      <c r="AQ228" s="1574"/>
    </row>
    <row r="229" spans="1:43" x14ac:dyDescent="0.2">
      <c r="A229" s="120"/>
      <c r="B229" s="1575"/>
      <c r="C229" s="1575"/>
      <c r="D229" s="1575"/>
      <c r="E229" s="1575"/>
      <c r="F229" s="1564"/>
      <c r="G229" s="1565"/>
      <c r="H229" s="1565"/>
      <c r="I229" s="1565"/>
      <c r="J229" s="1565"/>
      <c r="K229" s="1565"/>
      <c r="L229" s="1565"/>
      <c r="M229" s="1569"/>
      <c r="N229" s="1570"/>
      <c r="O229" s="1570"/>
      <c r="P229" s="1571"/>
      <c r="Q229" s="1572"/>
      <c r="R229" s="1573"/>
      <c r="S229" s="1573"/>
      <c r="T229" s="1573"/>
      <c r="U229" s="1573"/>
      <c r="V229" s="1573"/>
      <c r="W229" s="1573"/>
      <c r="X229" s="1573"/>
      <c r="Y229" s="1573"/>
      <c r="Z229" s="1573"/>
      <c r="AA229" s="1573"/>
      <c r="AB229" s="1573"/>
      <c r="AC229" s="1573"/>
      <c r="AD229" s="1573"/>
      <c r="AE229" s="1573"/>
      <c r="AF229" s="1573"/>
      <c r="AG229" s="1573"/>
      <c r="AH229" s="1573"/>
      <c r="AI229" s="1573"/>
      <c r="AJ229" s="1573"/>
      <c r="AK229" s="1573"/>
      <c r="AL229" s="1573"/>
      <c r="AM229" s="1573"/>
      <c r="AN229" s="1573"/>
      <c r="AO229" s="1573"/>
      <c r="AP229" s="1573"/>
      <c r="AQ229" s="1574"/>
    </row>
    <row r="230" spans="1:43" x14ac:dyDescent="0.2">
      <c r="A230" s="120"/>
      <c r="B230" s="1575"/>
      <c r="C230" s="1575"/>
      <c r="D230" s="1575"/>
      <c r="E230" s="1575"/>
      <c r="F230" s="1562"/>
      <c r="G230" s="1563"/>
      <c r="H230" s="1563"/>
      <c r="I230" s="1563"/>
      <c r="J230" s="1563"/>
      <c r="K230" s="1563"/>
      <c r="L230" s="1563"/>
      <c r="M230" s="1566"/>
      <c r="N230" s="1567"/>
      <c r="O230" s="1567"/>
      <c r="P230" s="1568"/>
      <c r="Q230" s="1572"/>
      <c r="R230" s="1573"/>
      <c r="S230" s="1573"/>
      <c r="T230" s="1573"/>
      <c r="U230" s="1573"/>
      <c r="V230" s="1573"/>
      <c r="W230" s="1573"/>
      <c r="X230" s="1573"/>
      <c r="Y230" s="1573"/>
      <c r="Z230" s="1573"/>
      <c r="AA230" s="1573"/>
      <c r="AB230" s="1573"/>
      <c r="AC230" s="1573"/>
      <c r="AD230" s="1573"/>
      <c r="AE230" s="1573"/>
      <c r="AF230" s="1573"/>
      <c r="AG230" s="1573"/>
      <c r="AH230" s="1573"/>
      <c r="AI230" s="1573"/>
      <c r="AJ230" s="1573"/>
      <c r="AK230" s="1573"/>
      <c r="AL230" s="1573"/>
      <c r="AM230" s="1573"/>
      <c r="AN230" s="1573"/>
      <c r="AO230" s="1573"/>
      <c r="AP230" s="1573"/>
      <c r="AQ230" s="1574"/>
    </row>
    <row r="231" spans="1:43" x14ac:dyDescent="0.2">
      <c r="A231" s="120"/>
      <c r="B231" s="1575"/>
      <c r="C231" s="1575"/>
      <c r="D231" s="1575"/>
      <c r="E231" s="1575"/>
      <c r="F231" s="1564"/>
      <c r="G231" s="1565"/>
      <c r="H231" s="1565"/>
      <c r="I231" s="1565"/>
      <c r="J231" s="1565"/>
      <c r="K231" s="1565"/>
      <c r="L231" s="1565"/>
      <c r="M231" s="1569"/>
      <c r="N231" s="1570"/>
      <c r="O231" s="1570"/>
      <c r="P231" s="1571"/>
      <c r="Q231" s="1572"/>
      <c r="R231" s="1573"/>
      <c r="S231" s="1573"/>
      <c r="T231" s="1573"/>
      <c r="U231" s="1573"/>
      <c r="V231" s="1573"/>
      <c r="W231" s="1573"/>
      <c r="X231" s="1573"/>
      <c r="Y231" s="1573"/>
      <c r="Z231" s="1573"/>
      <c r="AA231" s="1573"/>
      <c r="AB231" s="1573"/>
      <c r="AC231" s="1573"/>
      <c r="AD231" s="1573"/>
      <c r="AE231" s="1573"/>
      <c r="AF231" s="1573"/>
      <c r="AG231" s="1573"/>
      <c r="AH231" s="1573"/>
      <c r="AI231" s="1573"/>
      <c r="AJ231" s="1573"/>
      <c r="AK231" s="1573"/>
      <c r="AL231" s="1573"/>
      <c r="AM231" s="1573"/>
      <c r="AN231" s="1573"/>
      <c r="AO231" s="1573"/>
      <c r="AP231" s="1573"/>
      <c r="AQ231" s="1574"/>
    </row>
    <row r="232" spans="1:43" x14ac:dyDescent="0.2">
      <c r="A232" s="120"/>
      <c r="B232" s="1575"/>
      <c r="C232" s="1575"/>
      <c r="D232" s="1575"/>
      <c r="E232" s="1575"/>
      <c r="F232" s="1562"/>
      <c r="G232" s="1563"/>
      <c r="H232" s="1563"/>
      <c r="I232" s="1563"/>
      <c r="J232" s="1563"/>
      <c r="K232" s="1563"/>
      <c r="L232" s="1563"/>
      <c r="M232" s="1566"/>
      <c r="N232" s="1567"/>
      <c r="O232" s="1567"/>
      <c r="P232" s="1568"/>
      <c r="Q232" s="1572"/>
      <c r="R232" s="1573"/>
      <c r="S232" s="1573"/>
      <c r="T232" s="1573"/>
      <c r="U232" s="1573"/>
      <c r="V232" s="1573"/>
      <c r="W232" s="1573"/>
      <c r="X232" s="1573"/>
      <c r="Y232" s="1573"/>
      <c r="Z232" s="1573"/>
      <c r="AA232" s="1573"/>
      <c r="AB232" s="1573"/>
      <c r="AC232" s="1573"/>
      <c r="AD232" s="1573"/>
      <c r="AE232" s="1573"/>
      <c r="AF232" s="1573"/>
      <c r="AG232" s="1573"/>
      <c r="AH232" s="1573"/>
      <c r="AI232" s="1573"/>
      <c r="AJ232" s="1573"/>
      <c r="AK232" s="1573"/>
      <c r="AL232" s="1573"/>
      <c r="AM232" s="1573"/>
      <c r="AN232" s="1573"/>
      <c r="AO232" s="1573"/>
      <c r="AP232" s="1573"/>
      <c r="AQ232" s="1574"/>
    </row>
    <row r="233" spans="1:43" x14ac:dyDescent="0.2">
      <c r="A233" s="120"/>
      <c r="B233" s="1575"/>
      <c r="C233" s="1575"/>
      <c r="D233" s="1575"/>
      <c r="E233" s="1575"/>
      <c r="F233" s="1564"/>
      <c r="G233" s="1565"/>
      <c r="H233" s="1565"/>
      <c r="I233" s="1565"/>
      <c r="J233" s="1565"/>
      <c r="K233" s="1565"/>
      <c r="L233" s="1565"/>
      <c r="M233" s="1569"/>
      <c r="N233" s="1570"/>
      <c r="O233" s="1570"/>
      <c r="P233" s="1571"/>
      <c r="Q233" s="1572"/>
      <c r="R233" s="1573"/>
      <c r="S233" s="1573"/>
      <c r="T233" s="1573"/>
      <c r="U233" s="1573"/>
      <c r="V233" s="1573"/>
      <c r="W233" s="1573"/>
      <c r="X233" s="1573"/>
      <c r="Y233" s="1573"/>
      <c r="Z233" s="1573"/>
      <c r="AA233" s="1573"/>
      <c r="AB233" s="1573"/>
      <c r="AC233" s="1573"/>
      <c r="AD233" s="1573"/>
      <c r="AE233" s="1573"/>
      <c r="AF233" s="1573"/>
      <c r="AG233" s="1573"/>
      <c r="AH233" s="1573"/>
      <c r="AI233" s="1573"/>
      <c r="AJ233" s="1573"/>
      <c r="AK233" s="1573"/>
      <c r="AL233" s="1573"/>
      <c r="AM233" s="1573"/>
      <c r="AN233" s="1573"/>
      <c r="AO233" s="1573"/>
      <c r="AP233" s="1573"/>
      <c r="AQ233" s="1574"/>
    </row>
    <row r="234" spans="1:43" x14ac:dyDescent="0.2">
      <c r="A234" s="120"/>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c r="AL234" s="120"/>
      <c r="AM234" s="120"/>
      <c r="AN234" s="120"/>
      <c r="AO234" s="120"/>
      <c r="AP234" s="120"/>
      <c r="AQ234" s="120"/>
    </row>
    <row r="235" spans="1:43" x14ac:dyDescent="0.2">
      <c r="A235" s="144" t="s">
        <v>877</v>
      </c>
      <c r="B235" s="144" t="s">
        <v>1312</v>
      </c>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row>
    <row r="236" spans="1:43" x14ac:dyDescent="0.2">
      <c r="A236" s="144"/>
      <c r="B236" s="1588" t="s">
        <v>878</v>
      </c>
      <c r="C236" s="1588"/>
      <c r="D236" s="1588"/>
      <c r="E236" s="1588"/>
      <c r="F236" s="1588"/>
      <c r="G236" s="1588"/>
      <c r="H236" s="1588"/>
      <c r="I236" s="1588"/>
      <c r="J236" s="1588"/>
      <c r="K236" s="1588"/>
      <c r="L236" s="1588"/>
      <c r="M236" s="1588"/>
      <c r="N236" s="1588"/>
      <c r="O236" s="1588"/>
      <c r="P236" s="1588"/>
      <c r="Q236" s="1588"/>
      <c r="R236" s="1588"/>
      <c r="S236" s="1588"/>
      <c r="T236" s="1588"/>
      <c r="U236" s="1588"/>
      <c r="V236" s="1588"/>
      <c r="W236" s="1588"/>
      <c r="X236" s="1588"/>
      <c r="Y236" s="1588"/>
      <c r="Z236" s="1588"/>
      <c r="AA236" s="1588"/>
      <c r="AB236" s="1588"/>
      <c r="AC236" s="1588"/>
      <c r="AD236" s="1588"/>
      <c r="AE236" s="1588"/>
      <c r="AF236" s="1588"/>
      <c r="AG236" s="1588"/>
      <c r="AH236" s="1588"/>
      <c r="AI236" s="1588"/>
      <c r="AJ236" s="1588"/>
      <c r="AK236" s="1588"/>
      <c r="AL236" s="1588"/>
      <c r="AM236" s="1588"/>
      <c r="AN236" s="1588"/>
      <c r="AO236" s="1588"/>
      <c r="AP236" s="1588"/>
      <c r="AQ236" s="1588"/>
    </row>
    <row r="237" spans="1:43" x14ac:dyDescent="0.2">
      <c r="A237" s="120"/>
      <c r="B237" s="1589" t="s">
        <v>879</v>
      </c>
      <c r="C237" s="1589"/>
      <c r="D237" s="1589"/>
      <c r="E237" s="1589"/>
      <c r="F237" s="1589"/>
      <c r="G237" s="1589"/>
      <c r="H237" s="1589"/>
      <c r="I237" s="1589"/>
      <c r="J237" s="1589"/>
      <c r="K237" s="1589"/>
      <c r="L237" s="1590" t="s">
        <v>880</v>
      </c>
      <c r="M237" s="1591"/>
      <c r="N237" s="1591"/>
      <c r="O237" s="1591"/>
      <c r="P237" s="1591"/>
      <c r="Q237" s="1591"/>
      <c r="R237" s="1591"/>
      <c r="S237" s="1591"/>
      <c r="T237" s="1591"/>
      <c r="U237" s="1591"/>
      <c r="V237" s="1591"/>
      <c r="W237" s="1591"/>
      <c r="X237" s="1591"/>
      <c r="Y237" s="1591"/>
      <c r="Z237" s="1591"/>
      <c r="AA237" s="1591"/>
      <c r="AB237" s="1591"/>
      <c r="AC237" s="1591"/>
      <c r="AD237" s="1591"/>
      <c r="AE237" s="1591"/>
      <c r="AF237" s="1592"/>
      <c r="AG237" s="1593" t="s">
        <v>881</v>
      </c>
      <c r="AH237" s="1593"/>
      <c r="AI237" s="1593"/>
      <c r="AJ237" s="1593"/>
      <c r="AK237" s="1593"/>
      <c r="AL237" s="1593"/>
      <c r="AM237" s="1593"/>
      <c r="AN237" s="1593"/>
      <c r="AO237" s="1593"/>
      <c r="AP237" s="1593"/>
      <c r="AQ237" s="1593"/>
    </row>
    <row r="238" spans="1:43" ht="14.4" x14ac:dyDescent="0.2">
      <c r="A238" s="120"/>
      <c r="B238" s="1584"/>
      <c r="C238" s="1584"/>
      <c r="D238" s="1584"/>
      <c r="E238" s="1584"/>
      <c r="F238" s="1584"/>
      <c r="G238" s="1584"/>
      <c r="H238" s="1584"/>
      <c r="I238" s="1584"/>
      <c r="J238" s="1584"/>
      <c r="K238" s="1584"/>
      <c r="L238" s="836" t="s">
        <v>882</v>
      </c>
      <c r="M238" s="837"/>
      <c r="N238" s="837"/>
      <c r="O238" s="837"/>
      <c r="P238" s="837"/>
      <c r="Q238" s="837"/>
      <c r="R238" s="837"/>
      <c r="S238" s="837"/>
      <c r="T238" s="837"/>
      <c r="U238" s="837"/>
      <c r="V238" s="837"/>
      <c r="W238" s="837"/>
      <c r="X238" s="837"/>
      <c r="Y238" s="837"/>
      <c r="Z238" s="837"/>
      <c r="AA238" s="837"/>
      <c r="AB238" s="837"/>
      <c r="AC238" s="837"/>
      <c r="AD238" s="837"/>
      <c r="AE238" s="837"/>
      <c r="AF238" s="838"/>
      <c r="AG238" s="1586"/>
      <c r="AH238" s="1587"/>
      <c r="AI238" s="1587"/>
      <c r="AJ238" s="1587"/>
      <c r="AK238" s="1587"/>
      <c r="AL238" s="1587"/>
      <c r="AM238" s="1587"/>
      <c r="AN238" s="1587"/>
      <c r="AO238" s="1587"/>
      <c r="AP238" s="1587"/>
      <c r="AQ238" s="839"/>
    </row>
    <row r="239" spans="1:43" ht="14.4" x14ac:dyDescent="0.2">
      <c r="A239" s="120"/>
      <c r="B239" s="1584"/>
      <c r="C239" s="1584"/>
      <c r="D239" s="1584"/>
      <c r="E239" s="1584"/>
      <c r="F239" s="1584"/>
      <c r="G239" s="1584"/>
      <c r="H239" s="1584"/>
      <c r="I239" s="1584"/>
      <c r="J239" s="1584"/>
      <c r="K239" s="1584"/>
      <c r="L239" s="836" t="s">
        <v>883</v>
      </c>
      <c r="M239" s="837"/>
      <c r="N239" s="837"/>
      <c r="O239" s="1585"/>
      <c r="P239" s="1585"/>
      <c r="Q239" s="1585"/>
      <c r="R239" s="1585"/>
      <c r="S239" s="1585"/>
      <c r="T239" s="1585"/>
      <c r="U239" s="1585"/>
      <c r="V239" s="1585"/>
      <c r="W239" s="1585"/>
      <c r="X239" s="1585"/>
      <c r="Y239" s="1585"/>
      <c r="Z239" s="1585"/>
      <c r="AA239" s="1585"/>
      <c r="AB239" s="1585"/>
      <c r="AC239" s="1585"/>
      <c r="AD239" s="1585"/>
      <c r="AE239" s="1585"/>
      <c r="AF239" s="840" t="s">
        <v>884</v>
      </c>
      <c r="AG239" s="1586"/>
      <c r="AH239" s="1587"/>
      <c r="AI239" s="1587"/>
      <c r="AJ239" s="1587"/>
      <c r="AK239" s="1587"/>
      <c r="AL239" s="1587"/>
      <c r="AM239" s="1587"/>
      <c r="AN239" s="1587"/>
      <c r="AO239" s="1587"/>
      <c r="AP239" s="1587"/>
      <c r="AQ239" s="839"/>
    </row>
    <row r="240" spans="1:43" ht="14.4" x14ac:dyDescent="0.2">
      <c r="A240" s="120"/>
      <c r="B240" s="1584"/>
      <c r="C240" s="1584"/>
      <c r="D240" s="1584"/>
      <c r="E240" s="1584"/>
      <c r="F240" s="1584"/>
      <c r="G240" s="1584"/>
      <c r="H240" s="1584"/>
      <c r="I240" s="1584"/>
      <c r="J240" s="1584"/>
      <c r="K240" s="1584"/>
      <c r="L240" s="836" t="s">
        <v>883</v>
      </c>
      <c r="M240" s="837"/>
      <c r="N240" s="837"/>
      <c r="O240" s="1585"/>
      <c r="P240" s="1585"/>
      <c r="Q240" s="1585"/>
      <c r="R240" s="1585"/>
      <c r="S240" s="1585"/>
      <c r="T240" s="1585"/>
      <c r="U240" s="1585"/>
      <c r="V240" s="1585"/>
      <c r="W240" s="1585"/>
      <c r="X240" s="1585"/>
      <c r="Y240" s="1585"/>
      <c r="Z240" s="1585"/>
      <c r="AA240" s="1585"/>
      <c r="AB240" s="1585"/>
      <c r="AC240" s="1585"/>
      <c r="AD240" s="1585"/>
      <c r="AE240" s="1585"/>
      <c r="AF240" s="840" t="s">
        <v>884</v>
      </c>
      <c r="AG240" s="1586"/>
      <c r="AH240" s="1587"/>
      <c r="AI240" s="1587"/>
      <c r="AJ240" s="1587"/>
      <c r="AK240" s="1587"/>
      <c r="AL240" s="1587"/>
      <c r="AM240" s="1587"/>
      <c r="AN240" s="1587"/>
      <c r="AO240" s="1587"/>
      <c r="AP240" s="1587"/>
      <c r="AQ240" s="839"/>
    </row>
    <row r="241" spans="1:43" x14ac:dyDescent="0.2">
      <c r="A241" s="120"/>
      <c r="B241" s="688"/>
      <c r="C241" s="688"/>
      <c r="D241" s="688"/>
      <c r="E241" s="688"/>
      <c r="F241" s="688"/>
      <c r="G241" s="688"/>
      <c r="H241" s="688"/>
      <c r="I241" s="688"/>
      <c r="J241" s="688"/>
      <c r="K241" s="688"/>
      <c r="L241" s="688"/>
      <c r="M241" s="688"/>
      <c r="N241" s="688"/>
      <c r="O241" s="688"/>
      <c r="P241" s="688"/>
      <c r="Q241" s="688"/>
      <c r="R241" s="688"/>
      <c r="S241" s="688"/>
      <c r="T241" s="688"/>
      <c r="U241" s="688"/>
      <c r="V241" s="688"/>
      <c r="W241" s="688"/>
      <c r="X241" s="688"/>
      <c r="Y241" s="688"/>
      <c r="Z241" s="688"/>
      <c r="AA241" s="688"/>
      <c r="AB241" s="688"/>
      <c r="AC241" s="688"/>
      <c r="AD241" s="688"/>
      <c r="AE241" s="688"/>
      <c r="AF241" s="688"/>
      <c r="AG241" s="688"/>
      <c r="AH241" s="688"/>
      <c r="AI241" s="688"/>
      <c r="AJ241" s="688"/>
      <c r="AK241" s="688"/>
      <c r="AL241" s="688"/>
      <c r="AM241" s="688"/>
      <c r="AN241" s="688"/>
      <c r="AO241" s="688"/>
      <c r="AP241" s="688"/>
      <c r="AQ241" s="688"/>
    </row>
    <row r="242" spans="1:43" x14ac:dyDescent="0.2">
      <c r="A242" s="144" t="s">
        <v>885</v>
      </c>
      <c r="B242" s="803" t="s">
        <v>886</v>
      </c>
      <c r="C242" s="688"/>
      <c r="D242" s="688"/>
      <c r="E242" s="688"/>
      <c r="F242" s="688"/>
      <c r="G242" s="688"/>
      <c r="H242" s="688"/>
      <c r="I242" s="688"/>
      <c r="J242" s="688"/>
      <c r="K242" s="688"/>
      <c r="L242" s="688"/>
      <c r="M242" s="688"/>
      <c r="N242" s="688"/>
      <c r="O242" s="688"/>
      <c r="P242" s="688"/>
      <c r="Q242" s="688"/>
      <c r="R242" s="688"/>
      <c r="S242" s="688"/>
      <c r="T242" s="688"/>
      <c r="U242" s="688"/>
      <c r="V242" s="688"/>
      <c r="W242" s="688"/>
      <c r="X242" s="688"/>
      <c r="Y242" s="688"/>
      <c r="Z242" s="688"/>
      <c r="AA242" s="688"/>
      <c r="AB242" s="688"/>
      <c r="AC242" s="688"/>
      <c r="AD242" s="688"/>
      <c r="AE242" s="688"/>
      <c r="AF242" s="688"/>
      <c r="AG242" s="688"/>
      <c r="AH242" s="688"/>
      <c r="AI242" s="688"/>
      <c r="AJ242" s="688"/>
      <c r="AK242" s="688"/>
      <c r="AL242" s="688"/>
      <c r="AM242" s="688"/>
      <c r="AN242" s="688"/>
      <c r="AO242" s="688"/>
      <c r="AP242" s="688"/>
      <c r="AQ242" s="688"/>
    </row>
    <row r="243" spans="1:43" x14ac:dyDescent="0.2">
      <c r="A243" s="144"/>
      <c r="B243" s="835" t="s">
        <v>887</v>
      </c>
      <c r="C243" s="688"/>
      <c r="D243" s="688"/>
      <c r="E243" s="688"/>
      <c r="F243" s="688"/>
      <c r="G243" s="688"/>
      <c r="H243" s="688"/>
      <c r="I243" s="688"/>
      <c r="J243" s="688"/>
      <c r="K243" s="688"/>
      <c r="L243" s="688"/>
      <c r="M243" s="688"/>
      <c r="N243" s="688"/>
      <c r="O243" s="688"/>
      <c r="P243" s="688"/>
      <c r="Q243" s="688"/>
      <c r="R243" s="688"/>
      <c r="S243" s="688"/>
      <c r="T243" s="688"/>
      <c r="U243" s="688"/>
      <c r="V243" s="688"/>
      <c r="W243" s="688"/>
      <c r="X243" s="688"/>
      <c r="Y243" s="688"/>
      <c r="Z243" s="688"/>
      <c r="AA243" s="688"/>
      <c r="AB243" s="688"/>
      <c r="AC243" s="688"/>
      <c r="AD243" s="688"/>
      <c r="AE243" s="688"/>
      <c r="AF243" s="688"/>
      <c r="AG243" s="688"/>
      <c r="AH243" s="688"/>
      <c r="AI243" s="688"/>
      <c r="AJ243" s="688"/>
      <c r="AK243" s="688"/>
      <c r="AL243" s="688"/>
      <c r="AM243" s="688"/>
      <c r="AN243" s="688"/>
      <c r="AO243" s="688"/>
      <c r="AP243" s="688"/>
      <c r="AQ243" s="688"/>
    </row>
    <row r="244" spans="1:43" x14ac:dyDescent="0.2">
      <c r="A244" s="120"/>
      <c r="B244" s="1589" t="s">
        <v>879</v>
      </c>
      <c r="C244" s="1589"/>
      <c r="D244" s="1589"/>
      <c r="E244" s="1589"/>
      <c r="F244" s="1589"/>
      <c r="G244" s="1589"/>
      <c r="H244" s="1589"/>
      <c r="I244" s="1589"/>
      <c r="J244" s="1589"/>
      <c r="K244" s="1589"/>
      <c r="L244" s="1593" t="s">
        <v>888</v>
      </c>
      <c r="M244" s="1593"/>
      <c r="N244" s="1593"/>
      <c r="O244" s="1593"/>
      <c r="P244" s="1593"/>
      <c r="Q244" s="1593"/>
      <c r="R244" s="1593"/>
      <c r="S244" s="1593"/>
      <c r="T244" s="1593"/>
      <c r="U244" s="1593"/>
      <c r="V244" s="1593"/>
      <c r="W244" s="1593"/>
      <c r="X244" s="1593"/>
      <c r="Y244" s="1593"/>
      <c r="Z244" s="1593"/>
      <c r="AA244" s="1593"/>
      <c r="AB244" s="1593"/>
      <c r="AC244" s="1593"/>
      <c r="AD244" s="1593"/>
      <c r="AE244" s="1593"/>
      <c r="AF244" s="1593"/>
      <c r="AG244" s="1593"/>
      <c r="AH244" s="1593"/>
      <c r="AI244" s="1593"/>
      <c r="AJ244" s="1593"/>
      <c r="AK244" s="1593"/>
      <c r="AL244" s="1593"/>
      <c r="AM244" s="1593"/>
      <c r="AN244" s="1593"/>
      <c r="AO244" s="1593"/>
      <c r="AP244" s="1593"/>
      <c r="AQ244" s="688"/>
    </row>
    <row r="245" spans="1:43" ht="14.4" x14ac:dyDescent="0.2">
      <c r="B245" s="1584"/>
      <c r="C245" s="1584"/>
      <c r="D245" s="1584"/>
      <c r="E245" s="1584"/>
      <c r="F245" s="1584"/>
      <c r="G245" s="1584"/>
      <c r="H245" s="1584"/>
      <c r="I245" s="1584"/>
      <c r="J245" s="1584"/>
      <c r="K245" s="1584"/>
      <c r="L245" s="1597" t="s">
        <v>889</v>
      </c>
      <c r="M245" s="1598"/>
      <c r="N245" s="1598"/>
      <c r="O245" s="1598"/>
      <c r="P245" s="1596"/>
      <c r="Q245" s="1596"/>
      <c r="R245" s="1596"/>
      <c r="S245" s="1596"/>
      <c r="T245" s="1596"/>
      <c r="U245" s="1596"/>
      <c r="V245" s="1596"/>
      <c r="W245" s="1596"/>
      <c r="X245" s="1596"/>
      <c r="Y245" s="1596"/>
      <c r="Z245" s="1596"/>
      <c r="AA245" s="1596"/>
      <c r="AB245" s="1596"/>
      <c r="AC245" s="1596"/>
      <c r="AD245" s="1596"/>
      <c r="AE245" s="1596"/>
      <c r="AF245" s="1596"/>
      <c r="AG245" s="1596"/>
      <c r="AH245" s="1596"/>
      <c r="AI245" s="1596"/>
      <c r="AJ245" s="1596"/>
      <c r="AK245" s="1596"/>
      <c r="AL245" s="1596"/>
      <c r="AM245" s="1596"/>
      <c r="AN245" s="1596"/>
      <c r="AO245" s="1596"/>
      <c r="AP245" s="1596"/>
      <c r="AQ245" s="687"/>
    </row>
    <row r="246" spans="1:43" ht="14.4" x14ac:dyDescent="0.2">
      <c r="B246" s="1584"/>
      <c r="C246" s="1584"/>
      <c r="D246" s="1584"/>
      <c r="E246" s="1584"/>
      <c r="F246" s="1584"/>
      <c r="G246" s="1584"/>
      <c r="H246" s="1584"/>
      <c r="I246" s="1584"/>
      <c r="J246" s="1584"/>
      <c r="K246" s="1584"/>
      <c r="L246" s="1594" t="s">
        <v>890</v>
      </c>
      <c r="M246" s="1595"/>
      <c r="N246" s="1595"/>
      <c r="O246" s="1595"/>
      <c r="P246" s="1596"/>
      <c r="Q246" s="1596"/>
      <c r="R246" s="1596"/>
      <c r="S246" s="1596"/>
      <c r="T246" s="1596"/>
      <c r="U246" s="1596"/>
      <c r="V246" s="1596"/>
      <c r="W246" s="1596"/>
      <c r="X246" s="1596"/>
      <c r="Y246" s="1596"/>
      <c r="Z246" s="1596"/>
      <c r="AA246" s="1596"/>
      <c r="AB246" s="1596"/>
      <c r="AC246" s="1596"/>
      <c r="AD246" s="1596"/>
      <c r="AE246" s="1596"/>
      <c r="AF246" s="1596"/>
      <c r="AG246" s="1596"/>
      <c r="AH246" s="1596"/>
      <c r="AI246" s="1596"/>
      <c r="AJ246" s="1596"/>
      <c r="AK246" s="1596"/>
      <c r="AL246" s="1596"/>
      <c r="AM246" s="1596"/>
      <c r="AN246" s="1596"/>
      <c r="AO246" s="1596"/>
      <c r="AP246" s="1596"/>
      <c r="AQ246" s="687"/>
    </row>
    <row r="247" spans="1:43" ht="14.4" x14ac:dyDescent="0.2">
      <c r="B247" s="1584"/>
      <c r="C247" s="1584"/>
      <c r="D247" s="1584"/>
      <c r="E247" s="1584"/>
      <c r="F247" s="1584"/>
      <c r="G247" s="1584"/>
      <c r="H247" s="1584"/>
      <c r="I247" s="1584"/>
      <c r="J247" s="1584"/>
      <c r="K247" s="1584"/>
      <c r="L247" s="1594" t="s">
        <v>891</v>
      </c>
      <c r="M247" s="1595"/>
      <c r="N247" s="1595"/>
      <c r="O247" s="1595"/>
      <c r="P247" s="1596"/>
      <c r="Q247" s="1596"/>
      <c r="R247" s="1596"/>
      <c r="S247" s="1596"/>
      <c r="T247" s="1596"/>
      <c r="U247" s="1596"/>
      <c r="V247" s="1596"/>
      <c r="W247" s="1596"/>
      <c r="X247" s="1596"/>
      <c r="Y247" s="1596"/>
      <c r="Z247" s="1596"/>
      <c r="AA247" s="1596"/>
      <c r="AB247" s="1596"/>
      <c r="AC247" s="1596"/>
      <c r="AD247" s="1596"/>
      <c r="AE247" s="1596"/>
      <c r="AF247" s="1596"/>
      <c r="AG247" s="1596"/>
      <c r="AH247" s="1596"/>
      <c r="AI247" s="1596"/>
      <c r="AJ247" s="1596"/>
      <c r="AK247" s="1596"/>
      <c r="AL247" s="1596"/>
      <c r="AM247" s="1596"/>
      <c r="AN247" s="1596"/>
      <c r="AO247" s="1596"/>
      <c r="AP247" s="1596"/>
      <c r="AQ247" s="687"/>
    </row>
    <row r="248" spans="1:43" x14ac:dyDescent="0.2">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c r="AL248" s="120"/>
      <c r="AM248" s="120"/>
      <c r="AN248" s="120"/>
      <c r="AO248" s="120"/>
      <c r="AP248" s="120"/>
    </row>
    <row r="249" spans="1:43" x14ac:dyDescent="0.2">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c r="AL249" s="120"/>
      <c r="AM249" s="120"/>
      <c r="AN249" s="120"/>
      <c r="AO249" s="120"/>
      <c r="AP249" s="120"/>
    </row>
    <row r="250" spans="1:43" x14ac:dyDescent="0.2">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c r="AL250" s="120"/>
      <c r="AM250" s="120"/>
      <c r="AN250" s="120"/>
      <c r="AO250" s="120"/>
      <c r="AP250" s="120"/>
    </row>
    <row r="251" spans="1:43" x14ac:dyDescent="0.2">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c r="AL251" s="120"/>
      <c r="AM251" s="120"/>
      <c r="AN251" s="120"/>
      <c r="AO251" s="120"/>
      <c r="AP251" s="120"/>
    </row>
    <row r="252" spans="1:43" x14ac:dyDescent="0.2">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c r="AL252" s="120"/>
      <c r="AM252" s="120"/>
      <c r="AN252" s="120"/>
      <c r="AO252" s="120"/>
      <c r="AP252" s="120"/>
    </row>
    <row r="253" spans="1:43" x14ac:dyDescent="0.2">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0"/>
      <c r="AL253" s="120"/>
      <c r="AM253" s="120"/>
      <c r="AN253" s="120"/>
      <c r="AO253" s="120"/>
      <c r="AP253" s="120"/>
    </row>
    <row r="254" spans="1:43" x14ac:dyDescent="0.2">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0"/>
      <c r="AL254" s="120"/>
      <c r="AM254" s="120"/>
      <c r="AN254" s="120"/>
      <c r="AO254" s="120"/>
      <c r="AP254" s="120"/>
    </row>
    <row r="255" spans="1:43" x14ac:dyDescent="0.2">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0"/>
      <c r="AL255" s="120"/>
      <c r="AM255" s="120"/>
      <c r="AN255" s="120"/>
      <c r="AO255" s="120"/>
      <c r="AP255" s="120"/>
    </row>
    <row r="256" spans="1:43" x14ac:dyDescent="0.2">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0"/>
      <c r="AL256" s="120"/>
      <c r="AM256" s="120"/>
      <c r="AN256" s="120"/>
      <c r="AO256" s="120"/>
      <c r="AP256" s="120"/>
    </row>
    <row r="257" spans="2:42" x14ac:dyDescent="0.2">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c r="AL257" s="120"/>
      <c r="AM257" s="120"/>
      <c r="AN257" s="120"/>
      <c r="AO257" s="120"/>
      <c r="AP257" s="120"/>
    </row>
    <row r="258" spans="2:42" x14ac:dyDescent="0.2">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c r="AL258" s="120"/>
      <c r="AM258" s="120"/>
      <c r="AN258" s="120"/>
      <c r="AO258" s="120"/>
      <c r="AP258" s="120"/>
    </row>
    <row r="259" spans="2:42" x14ac:dyDescent="0.2">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0"/>
      <c r="AL259" s="120"/>
      <c r="AM259" s="120"/>
      <c r="AN259" s="120"/>
      <c r="AO259" s="120"/>
      <c r="AP259" s="120"/>
    </row>
    <row r="260" spans="2:42" x14ac:dyDescent="0.2">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0"/>
      <c r="AL260" s="120"/>
      <c r="AM260" s="120"/>
      <c r="AN260" s="120"/>
      <c r="AO260" s="120"/>
      <c r="AP260" s="120"/>
    </row>
  </sheetData>
  <sheetProtection algorithmName="SHA-512" hashValue="8gpxoQsF7vPsETknmQgDteAZGVo469nMJif0hOublO0BJq1m5PUy1Sy+GvHDeQ5VfwKGIt0O1njtsQ5Uts90VQ==" saltValue="OGY9NU5SIFMzIv3J2h0QDg==" spinCount="100000" sheet="1" objects="1" scenarios="1"/>
  <mergeCells count="460">
    <mergeCell ref="B247:K247"/>
    <mergeCell ref="L247:O247"/>
    <mergeCell ref="P247:AP247"/>
    <mergeCell ref="B244:K244"/>
    <mergeCell ref="L244:AP244"/>
    <mergeCell ref="B245:K245"/>
    <mergeCell ref="L245:O245"/>
    <mergeCell ref="P245:AP245"/>
    <mergeCell ref="B246:K246"/>
    <mergeCell ref="L246:O246"/>
    <mergeCell ref="P246:AP246"/>
    <mergeCell ref="B239:K239"/>
    <mergeCell ref="O239:AE239"/>
    <mergeCell ref="AG239:AK239"/>
    <mergeCell ref="AL239:AP239"/>
    <mergeCell ref="B240:K240"/>
    <mergeCell ref="O240:AE240"/>
    <mergeCell ref="AG240:AK240"/>
    <mergeCell ref="AL240:AP240"/>
    <mergeCell ref="B236:AQ236"/>
    <mergeCell ref="B237:K237"/>
    <mergeCell ref="L237:AF237"/>
    <mergeCell ref="AG237:AQ237"/>
    <mergeCell ref="B238:K238"/>
    <mergeCell ref="AG238:AK238"/>
    <mergeCell ref="AL238:AP238"/>
    <mergeCell ref="B217:E233"/>
    <mergeCell ref="F217:L217"/>
    <mergeCell ref="M217:P217"/>
    <mergeCell ref="Q217:AQ217"/>
    <mergeCell ref="F218:L219"/>
    <mergeCell ref="M218:P219"/>
    <mergeCell ref="Q218:AQ219"/>
    <mergeCell ref="F220:L221"/>
    <mergeCell ref="M220:P221"/>
    <mergeCell ref="Q220:AQ221"/>
    <mergeCell ref="F230:L231"/>
    <mergeCell ref="M230:P231"/>
    <mergeCell ref="Q230:AQ231"/>
    <mergeCell ref="F232:L233"/>
    <mergeCell ref="M232:P233"/>
    <mergeCell ref="Q232:AQ233"/>
    <mergeCell ref="F226:L227"/>
    <mergeCell ref="M226:P227"/>
    <mergeCell ref="Q226:AQ227"/>
    <mergeCell ref="F228:L229"/>
    <mergeCell ref="M228:P229"/>
    <mergeCell ref="Q228:AQ229"/>
    <mergeCell ref="Q209:AQ210"/>
    <mergeCell ref="F211:L212"/>
    <mergeCell ref="M211:P212"/>
    <mergeCell ref="Q211:AQ212"/>
    <mergeCell ref="F222:L223"/>
    <mergeCell ref="M222:P223"/>
    <mergeCell ref="Q222:AQ223"/>
    <mergeCell ref="F224:L225"/>
    <mergeCell ref="M224:P225"/>
    <mergeCell ref="Q224:AQ225"/>
    <mergeCell ref="F205:L206"/>
    <mergeCell ref="M205:P206"/>
    <mergeCell ref="Q205:AQ206"/>
    <mergeCell ref="F207:L208"/>
    <mergeCell ref="M207:P208"/>
    <mergeCell ref="Q207:AQ208"/>
    <mergeCell ref="B200:E216"/>
    <mergeCell ref="F200:L200"/>
    <mergeCell ref="M200:P200"/>
    <mergeCell ref="Q200:AQ200"/>
    <mergeCell ref="F201:L202"/>
    <mergeCell ref="M201:P202"/>
    <mergeCell ref="Q201:AQ202"/>
    <mergeCell ref="F203:L204"/>
    <mergeCell ref="M203:P204"/>
    <mergeCell ref="Q203:AQ204"/>
    <mergeCell ref="F213:L214"/>
    <mergeCell ref="M213:P214"/>
    <mergeCell ref="Q213:AQ214"/>
    <mergeCell ref="F215:L216"/>
    <mergeCell ref="M215:P216"/>
    <mergeCell ref="Q215:AQ216"/>
    <mergeCell ref="F209:L210"/>
    <mergeCell ref="M209:P210"/>
    <mergeCell ref="B182:AQ184"/>
    <mergeCell ref="B186:H186"/>
    <mergeCell ref="B187:AQ189"/>
    <mergeCell ref="B191:H191"/>
    <mergeCell ref="B192:AQ194"/>
    <mergeCell ref="B198:G198"/>
    <mergeCell ref="C171:O171"/>
    <mergeCell ref="P171:X171"/>
    <mergeCell ref="Y171:AG171"/>
    <mergeCell ref="B176:H176"/>
    <mergeCell ref="B177:AQ179"/>
    <mergeCell ref="B181:H181"/>
    <mergeCell ref="C169:O169"/>
    <mergeCell ref="P169:X169"/>
    <mergeCell ref="Y169:AG169"/>
    <mergeCell ref="C170:O170"/>
    <mergeCell ref="P170:X170"/>
    <mergeCell ref="Y170:AG170"/>
    <mergeCell ref="C163:O163"/>
    <mergeCell ref="P163:X163"/>
    <mergeCell ref="C164:O164"/>
    <mergeCell ref="P164:X164"/>
    <mergeCell ref="C165:O165"/>
    <mergeCell ref="P165:X165"/>
    <mergeCell ref="C153:G154"/>
    <mergeCell ref="H153:L153"/>
    <mergeCell ref="N153:AA153"/>
    <mergeCell ref="AC153:AQ153"/>
    <mergeCell ref="H154:L154"/>
    <mergeCell ref="N154:AA154"/>
    <mergeCell ref="AC154:AQ154"/>
    <mergeCell ref="C151:G151"/>
    <mergeCell ref="H151:L151"/>
    <mergeCell ref="N151:AA151"/>
    <mergeCell ref="AC151:AQ151"/>
    <mergeCell ref="C152:G152"/>
    <mergeCell ref="H152:L152"/>
    <mergeCell ref="N152:AA152"/>
    <mergeCell ref="AC152:AQ152"/>
    <mergeCell ref="C147:G147"/>
    <mergeCell ref="H147:L147"/>
    <mergeCell ref="N147:AA147"/>
    <mergeCell ref="AC147:AQ147"/>
    <mergeCell ref="C149:G150"/>
    <mergeCell ref="H149:L150"/>
    <mergeCell ref="M149:AQ150"/>
    <mergeCell ref="C144:G145"/>
    <mergeCell ref="H144:L145"/>
    <mergeCell ref="M144:AQ145"/>
    <mergeCell ref="C146:G146"/>
    <mergeCell ref="H146:L146"/>
    <mergeCell ref="N146:AA146"/>
    <mergeCell ref="AC146:AQ146"/>
    <mergeCell ref="C134:G134"/>
    <mergeCell ref="H134:L134"/>
    <mergeCell ref="N134:AA134"/>
    <mergeCell ref="AC134:AQ134"/>
    <mergeCell ref="C135:G140"/>
    <mergeCell ref="H135:L135"/>
    <mergeCell ref="N135:V135"/>
    <mergeCell ref="X135:AF135"/>
    <mergeCell ref="H136:L136"/>
    <mergeCell ref="N136:V136"/>
    <mergeCell ref="H139:L139"/>
    <mergeCell ref="N139:AA139"/>
    <mergeCell ref="AC139:AQ139"/>
    <mergeCell ref="H140:L140"/>
    <mergeCell ref="N140:AA140"/>
    <mergeCell ref="AC140:AQ140"/>
    <mergeCell ref="X136:AF136"/>
    <mergeCell ref="H137:L137"/>
    <mergeCell ref="N137:AA137"/>
    <mergeCell ref="AC137:AQ137"/>
    <mergeCell ref="H138:L138"/>
    <mergeCell ref="N138:AA138"/>
    <mergeCell ref="AC138:AQ138"/>
    <mergeCell ref="C130:G132"/>
    <mergeCell ref="H130:L132"/>
    <mergeCell ref="M130:AQ132"/>
    <mergeCell ref="C133:G133"/>
    <mergeCell ref="H133:L133"/>
    <mergeCell ref="N133:AA133"/>
    <mergeCell ref="AC133:AQ133"/>
    <mergeCell ref="C127:G128"/>
    <mergeCell ref="H127:L127"/>
    <mergeCell ref="N127:V127"/>
    <mergeCell ref="X127:AF127"/>
    <mergeCell ref="H128:L128"/>
    <mergeCell ref="N128:V128"/>
    <mergeCell ref="X128:AF128"/>
    <mergeCell ref="C125:G125"/>
    <mergeCell ref="H125:L125"/>
    <mergeCell ref="N125:AA125"/>
    <mergeCell ref="AC125:AQ125"/>
    <mergeCell ref="C126:G126"/>
    <mergeCell ref="H126:L126"/>
    <mergeCell ref="N126:AA126"/>
    <mergeCell ref="AC126:AQ126"/>
    <mergeCell ref="H119:L119"/>
    <mergeCell ref="N119:AA119"/>
    <mergeCell ref="AC119:AQ119"/>
    <mergeCell ref="C123:G124"/>
    <mergeCell ref="H123:L124"/>
    <mergeCell ref="M123:AQ124"/>
    <mergeCell ref="C117:G117"/>
    <mergeCell ref="H117:L117"/>
    <mergeCell ref="N117:AA117"/>
    <mergeCell ref="AC117:AQ117"/>
    <mergeCell ref="H118:L118"/>
    <mergeCell ref="N118:AA118"/>
    <mergeCell ref="AC118:AQ118"/>
    <mergeCell ref="H115:L115"/>
    <mergeCell ref="N115:AA115"/>
    <mergeCell ref="AC115:AQ115"/>
    <mergeCell ref="C116:G116"/>
    <mergeCell ref="H116:L116"/>
    <mergeCell ref="N116:AA116"/>
    <mergeCell ref="AC116:AQ116"/>
    <mergeCell ref="C113:G113"/>
    <mergeCell ref="H113:L113"/>
    <mergeCell ref="N113:AA113"/>
    <mergeCell ref="AC113:AQ113"/>
    <mergeCell ref="H114:L114"/>
    <mergeCell ref="N114:AA114"/>
    <mergeCell ref="AC114:AQ114"/>
    <mergeCell ref="C110:G111"/>
    <mergeCell ref="H110:L111"/>
    <mergeCell ref="M110:AQ111"/>
    <mergeCell ref="C112:G112"/>
    <mergeCell ref="H112:L112"/>
    <mergeCell ref="N112:AA112"/>
    <mergeCell ref="AC112:AQ112"/>
    <mergeCell ref="C105:G105"/>
    <mergeCell ref="H105:L105"/>
    <mergeCell ref="N105:AA105"/>
    <mergeCell ref="AC105:AQ105"/>
    <mergeCell ref="C106:G106"/>
    <mergeCell ref="H106:L106"/>
    <mergeCell ref="N106:AA106"/>
    <mergeCell ref="AC106:AQ106"/>
    <mergeCell ref="H103:L103"/>
    <mergeCell ref="N103:AA103"/>
    <mergeCell ref="AC103:AQ103"/>
    <mergeCell ref="H104:L104"/>
    <mergeCell ref="N104:AA104"/>
    <mergeCell ref="AC104:AQ104"/>
    <mergeCell ref="C101:G101"/>
    <mergeCell ref="H101:L101"/>
    <mergeCell ref="N101:AA101"/>
    <mergeCell ref="AC101:AQ101"/>
    <mergeCell ref="C102:G102"/>
    <mergeCell ref="H102:L102"/>
    <mergeCell ref="N102:AA102"/>
    <mergeCell ref="AC102:AQ102"/>
    <mergeCell ref="H99:L99"/>
    <mergeCell ref="N99:AA99"/>
    <mergeCell ref="AC99:AQ99"/>
    <mergeCell ref="H100:L100"/>
    <mergeCell ref="N100:AA100"/>
    <mergeCell ref="AC100:AQ100"/>
    <mergeCell ref="C97:G97"/>
    <mergeCell ref="H97:L97"/>
    <mergeCell ref="N97:AA97"/>
    <mergeCell ref="AC97:AQ97"/>
    <mergeCell ref="C98:G98"/>
    <mergeCell ref="H98:L98"/>
    <mergeCell ref="N98:AA98"/>
    <mergeCell ref="AC98:AQ98"/>
    <mergeCell ref="H91:L91"/>
    <mergeCell ref="N91:P91"/>
    <mergeCell ref="Q91:AA91"/>
    <mergeCell ref="AB91:AC91"/>
    <mergeCell ref="AD91:AQ91"/>
    <mergeCell ref="C95:G96"/>
    <mergeCell ref="H95:L96"/>
    <mergeCell ref="M95:AQ96"/>
    <mergeCell ref="AD89:AQ89"/>
    <mergeCell ref="H90:L90"/>
    <mergeCell ref="N90:P90"/>
    <mergeCell ref="Q90:AA90"/>
    <mergeCell ref="AB90:AC90"/>
    <mergeCell ref="AD90:AQ90"/>
    <mergeCell ref="C88:G91"/>
    <mergeCell ref="H88:L88"/>
    <mergeCell ref="N88:P88"/>
    <mergeCell ref="Q88:AA88"/>
    <mergeCell ref="AB88:AC88"/>
    <mergeCell ref="AD88:AQ88"/>
    <mergeCell ref="H89:L89"/>
    <mergeCell ref="N89:P89"/>
    <mergeCell ref="Q89:AA89"/>
    <mergeCell ref="AB89:AC89"/>
    <mergeCell ref="C87:G87"/>
    <mergeCell ref="H87:L87"/>
    <mergeCell ref="N87:P87"/>
    <mergeCell ref="Q87:AA87"/>
    <mergeCell ref="AB87:AC87"/>
    <mergeCell ref="AD87:AQ87"/>
    <mergeCell ref="C86:G86"/>
    <mergeCell ref="H86:L86"/>
    <mergeCell ref="N86:P86"/>
    <mergeCell ref="Q86:AA86"/>
    <mergeCell ref="AB86:AC86"/>
    <mergeCell ref="AD86:AQ86"/>
    <mergeCell ref="H81:L81"/>
    <mergeCell ref="N81:P81"/>
    <mergeCell ref="Q81:AA81"/>
    <mergeCell ref="AB81:AC81"/>
    <mergeCell ref="AD81:AQ81"/>
    <mergeCell ref="C84:G85"/>
    <mergeCell ref="H84:L85"/>
    <mergeCell ref="M84:AQ85"/>
    <mergeCell ref="AD79:AQ79"/>
    <mergeCell ref="H80:L80"/>
    <mergeCell ref="N80:P80"/>
    <mergeCell ref="Q80:AA80"/>
    <mergeCell ref="AB80:AC80"/>
    <mergeCell ref="AD80:AQ80"/>
    <mergeCell ref="C78:G81"/>
    <mergeCell ref="H78:L78"/>
    <mergeCell ref="N78:P78"/>
    <mergeCell ref="Q78:AA78"/>
    <mergeCell ref="AB78:AC78"/>
    <mergeCell ref="AD78:AQ78"/>
    <mergeCell ref="H79:L79"/>
    <mergeCell ref="N79:P79"/>
    <mergeCell ref="Q79:AA79"/>
    <mergeCell ref="AB79:AC79"/>
    <mergeCell ref="C77:G77"/>
    <mergeCell ref="H77:L77"/>
    <mergeCell ref="N77:P77"/>
    <mergeCell ref="Q77:AA77"/>
    <mergeCell ref="AB77:AC77"/>
    <mergeCell ref="AD77:AQ77"/>
    <mergeCell ref="C74:G75"/>
    <mergeCell ref="H74:L75"/>
    <mergeCell ref="M74:AQ75"/>
    <mergeCell ref="C76:G76"/>
    <mergeCell ref="H76:L76"/>
    <mergeCell ref="N76:P76"/>
    <mergeCell ref="Q76:AA76"/>
    <mergeCell ref="AB76:AC76"/>
    <mergeCell ref="AD76:AQ76"/>
    <mergeCell ref="AC69:AQ69"/>
    <mergeCell ref="H70:L70"/>
    <mergeCell ref="N70:AA70"/>
    <mergeCell ref="AC70:AQ70"/>
    <mergeCell ref="H71:L71"/>
    <mergeCell ref="N71:AA71"/>
    <mergeCell ref="AC71:AQ71"/>
    <mergeCell ref="C67:G67"/>
    <mergeCell ref="H67:L67"/>
    <mergeCell ref="N67:AA67"/>
    <mergeCell ref="AC67:AQ67"/>
    <mergeCell ref="C68:G71"/>
    <mergeCell ref="H68:L68"/>
    <mergeCell ref="N68:AA68"/>
    <mergeCell ref="AC68:AQ68"/>
    <mergeCell ref="H69:L69"/>
    <mergeCell ref="N69:AA69"/>
    <mergeCell ref="C64:G65"/>
    <mergeCell ref="H64:L65"/>
    <mergeCell ref="M64:AQ65"/>
    <mergeCell ref="C66:G66"/>
    <mergeCell ref="H66:L66"/>
    <mergeCell ref="N66:AA66"/>
    <mergeCell ref="AC66:AQ66"/>
    <mergeCell ref="N57:Y57"/>
    <mergeCell ref="Z57:AQ59"/>
    <mergeCell ref="H58:L59"/>
    <mergeCell ref="N58:Y58"/>
    <mergeCell ref="N59:Y59"/>
    <mergeCell ref="H61:P61"/>
    <mergeCell ref="C54:G54"/>
    <mergeCell ref="H54:L54"/>
    <mergeCell ref="N54:Y54"/>
    <mergeCell ref="Z54:AQ56"/>
    <mergeCell ref="C55:G55"/>
    <mergeCell ref="H55:L56"/>
    <mergeCell ref="N55:Y55"/>
    <mergeCell ref="C56:G59"/>
    <mergeCell ref="N56:Y56"/>
    <mergeCell ref="H57:L57"/>
    <mergeCell ref="C49:G49"/>
    <mergeCell ref="H49:L49"/>
    <mergeCell ref="N49:AA49"/>
    <mergeCell ref="AC49:AQ49"/>
    <mergeCell ref="C51:G53"/>
    <mergeCell ref="H51:L53"/>
    <mergeCell ref="M51:Y53"/>
    <mergeCell ref="Z51:AQ53"/>
    <mergeCell ref="C46:G47"/>
    <mergeCell ref="H46:L47"/>
    <mergeCell ref="M46:AQ47"/>
    <mergeCell ref="C48:G48"/>
    <mergeCell ref="H48:L48"/>
    <mergeCell ref="N48:AA48"/>
    <mergeCell ref="AC48:AQ48"/>
    <mergeCell ref="C43:G43"/>
    <mergeCell ref="H43:L43"/>
    <mergeCell ref="N43:AA43"/>
    <mergeCell ref="AC43:AQ43"/>
    <mergeCell ref="C44:G44"/>
    <mergeCell ref="H44:L44"/>
    <mergeCell ref="N44:AA44"/>
    <mergeCell ref="AC44:AQ44"/>
    <mergeCell ref="C39:G39"/>
    <mergeCell ref="H39:L39"/>
    <mergeCell ref="N39:AA39"/>
    <mergeCell ref="AC39:AQ39"/>
    <mergeCell ref="C41:G42"/>
    <mergeCell ref="H41:L42"/>
    <mergeCell ref="M41:AQ42"/>
    <mergeCell ref="B35:Q35"/>
    <mergeCell ref="R35:AQ35"/>
    <mergeCell ref="C36:G37"/>
    <mergeCell ref="H36:L37"/>
    <mergeCell ref="M36:AQ37"/>
    <mergeCell ref="C38:G38"/>
    <mergeCell ref="H38:L38"/>
    <mergeCell ref="N38:AA38"/>
    <mergeCell ref="AC38:AQ38"/>
    <mergeCell ref="C32:G33"/>
    <mergeCell ref="H32:L32"/>
    <mergeCell ref="N32:AA32"/>
    <mergeCell ref="AC32:AQ32"/>
    <mergeCell ref="H33:L33"/>
    <mergeCell ref="N33:AA33"/>
    <mergeCell ref="AC33:AQ33"/>
    <mergeCell ref="C30:G30"/>
    <mergeCell ref="H30:L30"/>
    <mergeCell ref="N30:AA30"/>
    <mergeCell ref="AC30:AQ30"/>
    <mergeCell ref="C31:G31"/>
    <mergeCell ref="H31:L31"/>
    <mergeCell ref="N31:AA31"/>
    <mergeCell ref="AC31:AQ31"/>
    <mergeCell ref="C28:G29"/>
    <mergeCell ref="H28:L29"/>
    <mergeCell ref="M28:AQ29"/>
    <mergeCell ref="AC19:AQ19"/>
    <mergeCell ref="C22:G23"/>
    <mergeCell ref="H22:L23"/>
    <mergeCell ref="M22:AQ23"/>
    <mergeCell ref="C24:G24"/>
    <mergeCell ref="H24:L24"/>
    <mergeCell ref="N24:AA24"/>
    <mergeCell ref="AC24:AQ24"/>
    <mergeCell ref="C18:G19"/>
    <mergeCell ref="H18:L18"/>
    <mergeCell ref="N18:AA18"/>
    <mergeCell ref="AC18:AQ18"/>
    <mergeCell ref="H19:L19"/>
    <mergeCell ref="N19:AA19"/>
    <mergeCell ref="C25:G25"/>
    <mergeCell ref="H25:L25"/>
    <mergeCell ref="N25:AA25"/>
    <mergeCell ref="AC25:AQ25"/>
    <mergeCell ref="C14:G15"/>
    <mergeCell ref="H14:L15"/>
    <mergeCell ref="M14:AQ15"/>
    <mergeCell ref="C16:G16"/>
    <mergeCell ref="H16:L16"/>
    <mergeCell ref="N16:AA16"/>
    <mergeCell ref="AC16:AQ16"/>
    <mergeCell ref="C17:G17"/>
    <mergeCell ref="H17:L17"/>
    <mergeCell ref="N17:AA17"/>
    <mergeCell ref="AC17:AQ17"/>
    <mergeCell ref="K3:P3"/>
    <mergeCell ref="Q3:V3"/>
    <mergeCell ref="AH3:AQ3"/>
    <mergeCell ref="K4:V4"/>
    <mergeCell ref="AH4:AQ4"/>
    <mergeCell ref="K5:V5"/>
    <mergeCell ref="AH5:AQ5"/>
    <mergeCell ref="B13:Q13"/>
    <mergeCell ref="R13:AQ13"/>
  </mergeCells>
  <phoneticPr fontId="94"/>
  <pageMargins left="0.7" right="0.7" top="0.75" bottom="0.75" header="0.3" footer="0.3"/>
  <pageSetup paperSize="9" scale="63" orientation="portrait" r:id="rId1"/>
  <rowBreaks count="3" manualBreakCount="3">
    <brk id="62" max="16383" man="1"/>
    <brk id="121" max="16383"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32</xdr:col>
                    <xdr:colOff>114300</xdr:colOff>
                    <xdr:row>237</xdr:row>
                    <xdr:rowOff>0</xdr:rowOff>
                  </from>
                  <to>
                    <xdr:col>36</xdr:col>
                    <xdr:colOff>152400</xdr:colOff>
                    <xdr:row>237</xdr:row>
                    <xdr:rowOff>175260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37</xdr:col>
                    <xdr:colOff>114300</xdr:colOff>
                    <xdr:row>237</xdr:row>
                    <xdr:rowOff>0</xdr:rowOff>
                  </from>
                  <to>
                    <xdr:col>41</xdr:col>
                    <xdr:colOff>152400</xdr:colOff>
                    <xdr:row>237</xdr:row>
                    <xdr:rowOff>175260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32</xdr:col>
                    <xdr:colOff>114300</xdr:colOff>
                    <xdr:row>238</xdr:row>
                    <xdr:rowOff>0</xdr:rowOff>
                  </from>
                  <to>
                    <xdr:col>36</xdr:col>
                    <xdr:colOff>152400</xdr:colOff>
                    <xdr:row>238</xdr:row>
                    <xdr:rowOff>175260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32</xdr:col>
                    <xdr:colOff>114300</xdr:colOff>
                    <xdr:row>239</xdr:row>
                    <xdr:rowOff>0</xdr:rowOff>
                  </from>
                  <to>
                    <xdr:col>36</xdr:col>
                    <xdr:colOff>152400</xdr:colOff>
                    <xdr:row>239</xdr:row>
                    <xdr:rowOff>175260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37</xdr:col>
                    <xdr:colOff>114300</xdr:colOff>
                    <xdr:row>238</xdr:row>
                    <xdr:rowOff>0</xdr:rowOff>
                  </from>
                  <to>
                    <xdr:col>41</xdr:col>
                    <xdr:colOff>152400</xdr:colOff>
                    <xdr:row>238</xdr:row>
                    <xdr:rowOff>175260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37</xdr:col>
                    <xdr:colOff>114300</xdr:colOff>
                    <xdr:row>239</xdr:row>
                    <xdr:rowOff>0</xdr:rowOff>
                  </from>
                  <to>
                    <xdr:col>41</xdr:col>
                    <xdr:colOff>152400</xdr:colOff>
                    <xdr:row>239</xdr:row>
                    <xdr:rowOff>175260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B1:R65"/>
  <sheetViews>
    <sheetView view="pageBreakPreview" zoomScaleNormal="100" zoomScaleSheetLayoutView="100" workbookViewId="0">
      <selection activeCell="Q5" sqref="Q5"/>
    </sheetView>
  </sheetViews>
  <sheetFormatPr defaultRowHeight="13.2" x14ac:dyDescent="0.2"/>
  <cols>
    <col min="1" max="1" width="0.77734375" customWidth="1"/>
    <col min="2" max="2" width="4.88671875" customWidth="1"/>
    <col min="3" max="3" width="6.6640625" customWidth="1"/>
    <col min="4" max="4" width="8.33203125" customWidth="1"/>
    <col min="5" max="5" width="11.44140625" customWidth="1"/>
    <col min="6" max="6" width="12.21875" customWidth="1"/>
    <col min="7" max="7" width="16" customWidth="1"/>
    <col min="8" max="8" width="1.33203125" customWidth="1"/>
    <col min="9" max="9" width="3.6640625" customWidth="1"/>
    <col min="10" max="10" width="0.77734375" customWidth="1"/>
    <col min="11" max="11" width="15.88671875" customWidth="1"/>
    <col min="12" max="12" width="1" customWidth="1"/>
    <col min="13" max="13" width="7.77734375" customWidth="1"/>
    <col min="14" max="14" width="7.21875" customWidth="1"/>
    <col min="15" max="15" width="11" customWidth="1"/>
    <col min="16" max="16" width="12.44140625" customWidth="1"/>
    <col min="17" max="17" width="22.44140625" customWidth="1"/>
    <col min="18" max="18" width="14.33203125" customWidth="1"/>
    <col min="19" max="19" width="16.109375" customWidth="1"/>
  </cols>
  <sheetData>
    <row r="1" spans="2:18" ht="22.8" thickBot="1" x14ac:dyDescent="0.25">
      <c r="B1" s="161"/>
      <c r="C1" s="161"/>
      <c r="D1" s="161"/>
      <c r="E1" s="161"/>
      <c r="F1" s="161"/>
      <c r="G1" s="161"/>
      <c r="H1" s="161"/>
      <c r="I1" s="161"/>
      <c r="J1" s="161"/>
      <c r="K1" s="217" t="s">
        <v>65</v>
      </c>
      <c r="L1" s="1599" t="e">
        <f>'表　紙'!E2</f>
        <v>#N/A</v>
      </c>
      <c r="M1" s="1600"/>
      <c r="N1" s="1600"/>
      <c r="O1" s="1601"/>
      <c r="P1" s="218" t="str">
        <f>IF(SUM(R5:R64)=0,"J","N")</f>
        <v>J</v>
      </c>
    </row>
    <row r="2" spans="2:18" ht="21.6" thickBot="1" x14ac:dyDescent="0.25">
      <c r="B2" s="166" t="s">
        <v>1693</v>
      </c>
      <c r="C2" s="161"/>
      <c r="D2" s="167"/>
      <c r="E2" s="161"/>
      <c r="F2" s="167"/>
      <c r="G2" s="199" t="s">
        <v>632</v>
      </c>
      <c r="H2" s="183"/>
      <c r="I2" s="204"/>
      <c r="J2" s="183"/>
      <c r="K2" s="201" t="s">
        <v>1212</v>
      </c>
      <c r="L2" s="1602">
        <f>'表　紙'!D34</f>
        <v>0</v>
      </c>
      <c r="M2" s="1603"/>
      <c r="N2" s="1603"/>
      <c r="O2" s="1603"/>
      <c r="P2" s="1604"/>
    </row>
    <row r="3" spans="2:18" ht="13.8" thickBot="1" x14ac:dyDescent="0.25">
      <c r="B3" s="168" t="s">
        <v>892</v>
      </c>
      <c r="C3" s="226" t="s">
        <v>893</v>
      </c>
      <c r="D3" s="224"/>
      <c r="E3" s="224" t="s">
        <v>894</v>
      </c>
      <c r="F3" s="224"/>
      <c r="G3" s="169" t="s">
        <v>895</v>
      </c>
      <c r="H3" s="170"/>
      <c r="I3" s="205"/>
      <c r="J3" s="171"/>
      <c r="K3" s="169" t="s">
        <v>895</v>
      </c>
      <c r="L3" s="169"/>
      <c r="M3" s="224" t="s">
        <v>893</v>
      </c>
      <c r="N3" s="224"/>
      <c r="O3" s="224" t="s">
        <v>894</v>
      </c>
      <c r="P3" s="225"/>
    </row>
    <row r="4" spans="2:18" x14ac:dyDescent="0.2">
      <c r="B4" s="206" t="s">
        <v>896</v>
      </c>
      <c r="C4" s="172" t="s">
        <v>897</v>
      </c>
      <c r="D4" s="162"/>
      <c r="E4" s="162"/>
      <c r="F4" s="162"/>
      <c r="G4" s="207"/>
      <c r="H4" s="162"/>
      <c r="I4" s="193"/>
      <c r="J4" s="162"/>
      <c r="K4" s="162"/>
      <c r="L4" s="162"/>
      <c r="M4" s="162"/>
      <c r="N4" s="162"/>
      <c r="O4" s="162"/>
      <c r="P4" s="187"/>
    </row>
    <row r="5" spans="2:18" ht="22.2" x14ac:dyDescent="0.2">
      <c r="B5" s="173" t="str">
        <f>IF(G5=K5,"J","N")</f>
        <v>J</v>
      </c>
      <c r="C5" s="174" t="s">
        <v>898</v>
      </c>
      <c r="D5" s="162"/>
      <c r="E5" s="200" t="s">
        <v>602</v>
      </c>
      <c r="F5" s="164"/>
      <c r="G5" s="175">
        <f>資金収支!N10</f>
        <v>0</v>
      </c>
      <c r="H5" s="208"/>
      <c r="I5" s="176" t="s">
        <v>899</v>
      </c>
      <c r="J5" s="162"/>
      <c r="K5" s="177">
        <f>'事業活動(各幼稚園)'!N11</f>
        <v>0</v>
      </c>
      <c r="L5" s="162"/>
      <c r="M5" s="178" t="s">
        <v>1221</v>
      </c>
      <c r="N5" s="162"/>
      <c r="O5" s="200" t="s">
        <v>676</v>
      </c>
      <c r="P5" s="187"/>
      <c r="R5">
        <f>IF(B5="J",0,1)</f>
        <v>0</v>
      </c>
    </row>
    <row r="6" spans="2:18" ht="22.8" thickBot="1" x14ac:dyDescent="0.25">
      <c r="B6" s="182"/>
      <c r="C6" s="188" t="s">
        <v>900</v>
      </c>
      <c r="D6" s="183"/>
      <c r="E6" s="183"/>
      <c r="F6" s="183"/>
      <c r="G6" s="184"/>
      <c r="H6" s="183"/>
      <c r="I6" s="185"/>
      <c r="J6" s="183"/>
      <c r="K6" s="196"/>
      <c r="L6" s="183"/>
      <c r="M6" s="183" t="s">
        <v>900</v>
      </c>
      <c r="N6" s="183"/>
      <c r="O6" s="183"/>
      <c r="P6" s="189"/>
    </row>
    <row r="7" spans="2:18" ht="22.2" x14ac:dyDescent="0.2">
      <c r="B7" s="173" t="str">
        <f>IF(G7=K7,"J","N")</f>
        <v>J</v>
      </c>
      <c r="C7" s="179" t="s">
        <v>901</v>
      </c>
      <c r="D7" s="162"/>
      <c r="E7" s="200" t="s">
        <v>612</v>
      </c>
      <c r="F7" s="164"/>
      <c r="G7" s="175">
        <f>資金収支!N19</f>
        <v>0</v>
      </c>
      <c r="H7" s="208"/>
      <c r="I7" s="176" t="s">
        <v>899</v>
      </c>
      <c r="J7" s="162"/>
      <c r="K7" s="177">
        <f>'事業活動(各幼稚園)'!N19</f>
        <v>0</v>
      </c>
      <c r="L7" s="162"/>
      <c r="M7" s="181" t="s">
        <v>901</v>
      </c>
      <c r="N7" s="162"/>
      <c r="O7" s="200" t="s">
        <v>684</v>
      </c>
      <c r="P7" s="187"/>
      <c r="R7">
        <f>IF(B7="J",0,1)</f>
        <v>0</v>
      </c>
    </row>
    <row r="8" spans="2:18" ht="22.8" thickBot="1" x14ac:dyDescent="0.25">
      <c r="B8" s="182"/>
      <c r="C8" s="188" t="s">
        <v>900</v>
      </c>
      <c r="D8" s="183"/>
      <c r="E8" s="183"/>
      <c r="F8" s="183"/>
      <c r="G8" s="184"/>
      <c r="H8" s="183"/>
      <c r="I8" s="185"/>
      <c r="J8" s="183"/>
      <c r="K8" s="196"/>
      <c r="L8" s="183"/>
      <c r="M8" s="183" t="s">
        <v>900</v>
      </c>
      <c r="N8" s="183"/>
      <c r="O8" s="183"/>
      <c r="P8" s="189"/>
    </row>
    <row r="9" spans="2:18" ht="22.2" x14ac:dyDescent="0.2">
      <c r="B9" s="173" t="str">
        <f>IF(G9=K9,"J","N")</f>
        <v>J</v>
      </c>
      <c r="C9" s="179" t="s">
        <v>901</v>
      </c>
      <c r="D9" s="162"/>
      <c r="E9" s="200" t="s">
        <v>618</v>
      </c>
      <c r="F9" s="164"/>
      <c r="G9" s="175">
        <f>資金収支!N18</f>
        <v>0</v>
      </c>
      <c r="H9" s="208"/>
      <c r="I9" s="176" t="s">
        <v>899</v>
      </c>
      <c r="J9" s="162"/>
      <c r="K9" s="177">
        <f>'事業活動(各幼稚園)'!N20-'事業活動(各幼稚園)'!N23+'事業活動(各幼稚園)'!N84</f>
        <v>0</v>
      </c>
      <c r="L9" s="162"/>
      <c r="M9" s="181" t="s">
        <v>901</v>
      </c>
      <c r="N9" s="162"/>
      <c r="O9" s="200" t="s">
        <v>685</v>
      </c>
      <c r="P9" s="187"/>
      <c r="R9">
        <f>IF(B9="J",0,1)</f>
        <v>0</v>
      </c>
    </row>
    <row r="10" spans="2:18" ht="22.8" thickBot="1" x14ac:dyDescent="0.25">
      <c r="B10" s="182"/>
      <c r="C10" s="188" t="s">
        <v>900</v>
      </c>
      <c r="D10" s="183"/>
      <c r="E10" s="183"/>
      <c r="F10" s="183"/>
      <c r="G10" s="184"/>
      <c r="H10" s="183"/>
      <c r="I10" s="185"/>
      <c r="J10" s="183"/>
      <c r="K10" s="196"/>
      <c r="L10" s="183"/>
      <c r="M10" s="183" t="s">
        <v>900</v>
      </c>
      <c r="N10" s="183"/>
      <c r="O10" s="183" t="s">
        <v>902</v>
      </c>
      <c r="P10" s="189"/>
    </row>
    <row r="11" spans="2:18" ht="22.2" x14ac:dyDescent="0.2">
      <c r="B11" s="173" t="str">
        <f>IF(G11=K11,"J","N")</f>
        <v>J</v>
      </c>
      <c r="C11" s="179" t="s">
        <v>901</v>
      </c>
      <c r="D11" s="162"/>
      <c r="E11" s="200" t="s">
        <v>620</v>
      </c>
      <c r="F11" s="164"/>
      <c r="G11" s="175">
        <f>資金収支!N23</f>
        <v>0</v>
      </c>
      <c r="H11" s="208"/>
      <c r="I11" s="176" t="s">
        <v>899</v>
      </c>
      <c r="J11" s="162"/>
      <c r="K11" s="177">
        <f>'事業活動(各幼稚園)'!N24+'事業活動(各幼稚園)'!N86</f>
        <v>0</v>
      </c>
      <c r="L11" s="162"/>
      <c r="M11" s="181" t="s">
        <v>901</v>
      </c>
      <c r="N11" s="162"/>
      <c r="O11" s="200" t="s">
        <v>692</v>
      </c>
      <c r="P11" s="187"/>
      <c r="R11">
        <f>IF(B11="J",0,1)</f>
        <v>0</v>
      </c>
    </row>
    <row r="12" spans="2:18" ht="22.8" thickBot="1" x14ac:dyDescent="0.25">
      <c r="B12" s="182"/>
      <c r="C12" s="188" t="s">
        <v>900</v>
      </c>
      <c r="D12" s="183"/>
      <c r="E12" s="183"/>
      <c r="F12" s="183"/>
      <c r="G12" s="184"/>
      <c r="H12" s="183"/>
      <c r="I12" s="185"/>
      <c r="J12" s="183"/>
      <c r="K12" s="196"/>
      <c r="L12" s="183"/>
      <c r="M12" s="183" t="s">
        <v>900</v>
      </c>
      <c r="N12" s="183"/>
      <c r="O12" s="183"/>
      <c r="P12" s="189"/>
    </row>
    <row r="13" spans="2:18" ht="22.2" x14ac:dyDescent="0.2">
      <c r="B13" s="173" t="str">
        <f>IF(G13=K13,"J","N")</f>
        <v>J</v>
      </c>
      <c r="C13" s="179" t="s">
        <v>901</v>
      </c>
      <c r="D13" s="180"/>
      <c r="E13" s="1605" t="s">
        <v>624</v>
      </c>
      <c r="F13" s="1606"/>
      <c r="G13" s="175">
        <f>資金収支!N25</f>
        <v>0</v>
      </c>
      <c r="H13" s="208"/>
      <c r="I13" s="176" t="s">
        <v>899</v>
      </c>
      <c r="J13" s="162"/>
      <c r="K13" s="177">
        <f>'事業活動(各幼稚園)'!N26</f>
        <v>0</v>
      </c>
      <c r="L13" s="162"/>
      <c r="M13" s="181" t="s">
        <v>901</v>
      </c>
      <c r="N13" s="162"/>
      <c r="O13" s="1605" t="s">
        <v>696</v>
      </c>
      <c r="P13" s="1608"/>
      <c r="R13">
        <f>IF(B15="J",0,1)</f>
        <v>0</v>
      </c>
    </row>
    <row r="14" spans="2:18" ht="22.8" thickBot="1" x14ac:dyDescent="0.25">
      <c r="B14" s="182"/>
      <c r="C14" s="188" t="s">
        <v>900</v>
      </c>
      <c r="D14" s="183"/>
      <c r="E14" s="1607"/>
      <c r="F14" s="1607"/>
      <c r="G14" s="184"/>
      <c r="H14" s="183"/>
      <c r="I14" s="185"/>
      <c r="J14" s="183"/>
      <c r="K14" s="196"/>
      <c r="L14" s="183"/>
      <c r="M14" s="183" t="s">
        <v>900</v>
      </c>
      <c r="N14" s="183"/>
      <c r="O14" s="1607"/>
      <c r="P14" s="1609"/>
    </row>
    <row r="15" spans="2:18" ht="22.2" x14ac:dyDescent="0.2">
      <c r="B15" s="173" t="str">
        <f>IF(G15=K15,"J","N")</f>
        <v>J</v>
      </c>
      <c r="C15" s="179" t="s">
        <v>901</v>
      </c>
      <c r="D15" s="162"/>
      <c r="E15" s="164" t="s">
        <v>1355</v>
      </c>
      <c r="F15" s="164"/>
      <c r="G15" s="175">
        <f>資金収支!N26</f>
        <v>0</v>
      </c>
      <c r="H15" s="208"/>
      <c r="I15" s="176" t="s">
        <v>899</v>
      </c>
      <c r="J15" s="162"/>
      <c r="K15" s="177">
        <f>'事業活動(各幼稚園)'!N27</f>
        <v>0</v>
      </c>
      <c r="L15" s="162"/>
      <c r="M15" s="181" t="s">
        <v>901</v>
      </c>
      <c r="N15" s="162"/>
      <c r="O15" s="164" t="s">
        <v>1354</v>
      </c>
      <c r="P15" s="187"/>
      <c r="R15">
        <f>IF(B13="J",0,1)</f>
        <v>0</v>
      </c>
    </row>
    <row r="16" spans="2:18" ht="22.8" thickBot="1" x14ac:dyDescent="0.25">
      <c r="B16" s="182"/>
      <c r="C16" s="188" t="s">
        <v>900</v>
      </c>
      <c r="D16" s="183"/>
      <c r="E16" s="183"/>
      <c r="F16" s="183"/>
      <c r="G16" s="184"/>
      <c r="H16" s="183"/>
      <c r="I16" s="185"/>
      <c r="J16" s="183"/>
      <c r="K16" s="196"/>
      <c r="L16" s="183"/>
      <c r="M16" s="183" t="s">
        <v>900</v>
      </c>
      <c r="N16" s="183"/>
      <c r="O16" s="183"/>
      <c r="P16" s="189"/>
    </row>
    <row r="17" spans="2:18" ht="22.2" x14ac:dyDescent="0.2">
      <c r="B17" s="173" t="str">
        <f>IF(G17=K17,"J","N")</f>
        <v>J</v>
      </c>
      <c r="C17" s="179" t="s">
        <v>901</v>
      </c>
      <c r="D17" s="180"/>
      <c r="E17" s="165" t="s">
        <v>903</v>
      </c>
      <c r="F17" s="165"/>
      <c r="G17" s="175">
        <f>資金収支!N27</f>
        <v>0</v>
      </c>
      <c r="H17" s="208"/>
      <c r="I17" s="176" t="s">
        <v>899</v>
      </c>
      <c r="J17" s="162"/>
      <c r="K17" s="177">
        <f>'事業活動(各幼稚園)'!N28</f>
        <v>0</v>
      </c>
      <c r="L17" s="162"/>
      <c r="M17" s="181" t="s">
        <v>901</v>
      </c>
      <c r="N17" s="162"/>
      <c r="O17" s="165" t="s">
        <v>904</v>
      </c>
      <c r="P17" s="187"/>
      <c r="R17">
        <f>IF(B17="J",0,1)</f>
        <v>0</v>
      </c>
    </row>
    <row r="18" spans="2:18" ht="22.8" thickBot="1" x14ac:dyDescent="0.25">
      <c r="B18" s="182"/>
      <c r="C18" s="188" t="s">
        <v>900</v>
      </c>
      <c r="D18" s="183"/>
      <c r="E18" s="183"/>
      <c r="F18" s="183"/>
      <c r="G18" s="184"/>
      <c r="H18" s="183"/>
      <c r="I18" s="185"/>
      <c r="J18" s="183"/>
      <c r="K18" s="196"/>
      <c r="L18" s="183"/>
      <c r="M18" s="183" t="s">
        <v>900</v>
      </c>
      <c r="N18" s="183"/>
      <c r="O18" s="183"/>
      <c r="P18" s="189"/>
    </row>
    <row r="19" spans="2:18" ht="22.2" x14ac:dyDescent="0.2">
      <c r="B19" s="173" t="str">
        <f>IF(G19=K19,"J","N")</f>
        <v>J</v>
      </c>
      <c r="C19" s="179" t="s">
        <v>901</v>
      </c>
      <c r="D19" s="180"/>
      <c r="E19" s="165" t="s">
        <v>1356</v>
      </c>
      <c r="F19" s="165"/>
      <c r="G19" s="175">
        <f>資金収支!N29</f>
        <v>0</v>
      </c>
      <c r="H19" s="208"/>
      <c r="I19" s="176" t="s">
        <v>899</v>
      </c>
      <c r="J19" s="162"/>
      <c r="K19" s="177">
        <f>'事業活動(各幼稚園)'!N29</f>
        <v>0</v>
      </c>
      <c r="L19" s="162"/>
      <c r="M19" s="181" t="s">
        <v>901</v>
      </c>
      <c r="N19" s="162"/>
      <c r="O19" s="165" t="s">
        <v>1356</v>
      </c>
      <c r="P19" s="187"/>
      <c r="R19">
        <f>IF(B19="J",0,1)</f>
        <v>0</v>
      </c>
    </row>
    <row r="20" spans="2:18" ht="22.8" thickBot="1" x14ac:dyDescent="0.25">
      <c r="B20" s="182"/>
      <c r="C20" s="188" t="s">
        <v>900</v>
      </c>
      <c r="D20" s="183"/>
      <c r="E20" s="183"/>
      <c r="F20" s="183"/>
      <c r="G20" s="184"/>
      <c r="H20" s="183"/>
      <c r="I20" s="185"/>
      <c r="J20" s="183"/>
      <c r="K20" s="196"/>
      <c r="L20" s="183"/>
      <c r="M20" s="183" t="s">
        <v>900</v>
      </c>
      <c r="N20" s="183"/>
      <c r="O20" s="183"/>
      <c r="P20" s="189"/>
    </row>
    <row r="21" spans="2:18" ht="22.2" x14ac:dyDescent="0.2">
      <c r="B21" s="173" t="str">
        <f>IF(G21=K21,"J","N")</f>
        <v>J</v>
      </c>
      <c r="C21" s="179" t="s">
        <v>901</v>
      </c>
      <c r="D21" s="180"/>
      <c r="E21" s="785" t="s">
        <v>1366</v>
      </c>
      <c r="F21" s="165"/>
      <c r="G21" s="175">
        <f>資金収支!N30</f>
        <v>0</v>
      </c>
      <c r="H21" s="208"/>
      <c r="I21" s="176" t="s">
        <v>899</v>
      </c>
      <c r="J21" s="162"/>
      <c r="K21" s="177">
        <f>'事業活動(各幼稚園)'!N30</f>
        <v>0</v>
      </c>
      <c r="L21" s="162"/>
      <c r="M21" s="181" t="s">
        <v>901</v>
      </c>
      <c r="N21" s="162"/>
      <c r="O21" s="785" t="s">
        <v>1367</v>
      </c>
      <c r="P21" s="187"/>
      <c r="R21">
        <f>IF(B21="J",0,1)</f>
        <v>0</v>
      </c>
    </row>
    <row r="22" spans="2:18" ht="22.8" thickBot="1" x14ac:dyDescent="0.25">
      <c r="B22" s="182"/>
      <c r="C22" s="188" t="s">
        <v>900</v>
      </c>
      <c r="D22" s="183"/>
      <c r="E22" s="183"/>
      <c r="F22" s="183"/>
      <c r="G22" s="184"/>
      <c r="H22" s="183"/>
      <c r="I22" s="185"/>
      <c r="J22" s="183"/>
      <c r="K22" s="196"/>
      <c r="L22" s="183"/>
      <c r="M22" s="183" t="s">
        <v>900</v>
      </c>
      <c r="N22" s="183"/>
      <c r="O22" s="183"/>
      <c r="P22" s="189"/>
    </row>
    <row r="23" spans="2:18" ht="22.2" x14ac:dyDescent="0.2">
      <c r="B23" s="173" t="str">
        <f>IF(G23=K23,"J","N")</f>
        <v>J</v>
      </c>
      <c r="C23" s="179" t="s">
        <v>901</v>
      </c>
      <c r="D23" s="180"/>
      <c r="E23" s="165" t="s">
        <v>631</v>
      </c>
      <c r="F23" s="165"/>
      <c r="G23" s="175">
        <f>資金収支!N31</f>
        <v>0</v>
      </c>
      <c r="H23" s="208"/>
      <c r="I23" s="176" t="s">
        <v>899</v>
      </c>
      <c r="J23" s="162"/>
      <c r="K23" s="177">
        <f>'事業活動(各幼稚園)'!N31</f>
        <v>0</v>
      </c>
      <c r="L23" s="162"/>
      <c r="M23" s="181" t="s">
        <v>901</v>
      </c>
      <c r="N23" s="162"/>
      <c r="O23" s="165" t="s">
        <v>703</v>
      </c>
      <c r="P23" s="187"/>
      <c r="R23">
        <f>IF(B23="J",0,1)</f>
        <v>0</v>
      </c>
    </row>
    <row r="24" spans="2:18" ht="22.8" thickBot="1" x14ac:dyDescent="0.25">
      <c r="B24" s="182"/>
      <c r="C24" s="188" t="s">
        <v>900</v>
      </c>
      <c r="D24" s="183"/>
      <c r="E24" s="183"/>
      <c r="F24" s="183"/>
      <c r="G24" s="184"/>
      <c r="H24" s="183"/>
      <c r="I24" s="185"/>
      <c r="J24" s="183"/>
      <c r="K24" s="196"/>
      <c r="L24" s="183"/>
      <c r="M24" s="183" t="s">
        <v>900</v>
      </c>
      <c r="N24" s="183"/>
      <c r="O24" s="183"/>
      <c r="P24" s="189"/>
    </row>
    <row r="25" spans="2:18" ht="22.2" x14ac:dyDescent="0.2">
      <c r="B25" s="173" t="str">
        <f>IF(G25=K25,"J","N")</f>
        <v>J</v>
      </c>
      <c r="C25" s="179" t="s">
        <v>901</v>
      </c>
      <c r="D25" s="180"/>
      <c r="E25" s="165" t="s">
        <v>633</v>
      </c>
      <c r="F25" s="165"/>
      <c r="G25" s="175">
        <f>資金収支!N33</f>
        <v>0</v>
      </c>
      <c r="H25" s="208"/>
      <c r="I25" s="176" t="s">
        <v>899</v>
      </c>
      <c r="J25" s="162"/>
      <c r="K25" s="177">
        <f>'事業活動(各幼稚園)'!N33</f>
        <v>0</v>
      </c>
      <c r="L25" s="162"/>
      <c r="M25" s="181" t="s">
        <v>901</v>
      </c>
      <c r="N25" s="162"/>
      <c r="O25" s="165" t="s">
        <v>705</v>
      </c>
      <c r="P25" s="187"/>
      <c r="R25">
        <f>IF(B25="J",0,1)</f>
        <v>0</v>
      </c>
    </row>
    <row r="26" spans="2:18" ht="22.8" thickBot="1" x14ac:dyDescent="0.25">
      <c r="B26" s="182"/>
      <c r="C26" s="188" t="s">
        <v>900</v>
      </c>
      <c r="D26" s="183"/>
      <c r="E26" s="183"/>
      <c r="F26" s="183"/>
      <c r="G26" s="184"/>
      <c r="H26" s="183"/>
      <c r="I26" s="185"/>
      <c r="J26" s="183"/>
      <c r="K26" s="196"/>
      <c r="L26" s="183"/>
      <c r="M26" s="183" t="s">
        <v>900</v>
      </c>
      <c r="N26" s="183"/>
      <c r="O26" s="183"/>
      <c r="P26" s="189"/>
    </row>
    <row r="27" spans="2:18" ht="22.2" x14ac:dyDescent="0.2">
      <c r="B27" s="173" t="str">
        <f>IF(G27=K27,"J","N")</f>
        <v>J</v>
      </c>
      <c r="C27" s="179" t="s">
        <v>901</v>
      </c>
      <c r="D27" s="180"/>
      <c r="E27" s="270" t="s">
        <v>1357</v>
      </c>
      <c r="F27" s="270"/>
      <c r="G27" s="175">
        <f>資金収支!N28</f>
        <v>0</v>
      </c>
      <c r="H27" s="208"/>
      <c r="I27" s="176" t="s">
        <v>899</v>
      </c>
      <c r="J27" s="266"/>
      <c r="K27" s="177">
        <f>'事業活動(各幼稚園)'!N86</f>
        <v>0</v>
      </c>
      <c r="L27" s="266"/>
      <c r="M27" s="181" t="s">
        <v>901</v>
      </c>
      <c r="N27" s="266"/>
      <c r="O27" s="270" t="s">
        <v>1359</v>
      </c>
      <c r="P27" s="187"/>
      <c r="R27">
        <f>IF(B27="J",0,1)</f>
        <v>0</v>
      </c>
    </row>
    <row r="28" spans="2:18" ht="22.8" thickBot="1" x14ac:dyDescent="0.25">
      <c r="B28" s="182"/>
      <c r="C28" s="188" t="s">
        <v>900</v>
      </c>
      <c r="D28" s="183"/>
      <c r="E28" s="183"/>
      <c r="F28" s="183"/>
      <c r="G28" s="184"/>
      <c r="H28" s="183"/>
      <c r="I28" s="185"/>
      <c r="J28" s="183"/>
      <c r="K28" s="196"/>
      <c r="L28" s="183"/>
      <c r="M28" s="183" t="s">
        <v>900</v>
      </c>
      <c r="N28" s="183"/>
      <c r="O28" s="183"/>
      <c r="P28" s="189"/>
    </row>
    <row r="29" spans="2:18" ht="22.2" x14ac:dyDescent="0.2">
      <c r="B29" s="173" t="str">
        <f>IF(G29=K29,"J","N")</f>
        <v>J</v>
      </c>
      <c r="C29" s="179" t="s">
        <v>901</v>
      </c>
      <c r="D29" s="180"/>
      <c r="E29" s="165" t="s">
        <v>1222</v>
      </c>
      <c r="F29" s="165"/>
      <c r="G29" s="210">
        <f>資金収支!N39</f>
        <v>0</v>
      </c>
      <c r="H29" s="208"/>
      <c r="I29" s="176" t="s">
        <v>899</v>
      </c>
      <c r="J29" s="162"/>
      <c r="K29" s="211">
        <f>'事業活動(各幼稚園)'!N34+'事業活動(各幼稚園)'!N72</f>
        <v>0</v>
      </c>
      <c r="L29" s="162"/>
      <c r="M29" s="181" t="s">
        <v>901</v>
      </c>
      <c r="N29" s="162"/>
      <c r="O29" s="165" t="s">
        <v>1224</v>
      </c>
      <c r="P29" s="187"/>
      <c r="R29">
        <f>IF(B29="J",0,1)</f>
        <v>0</v>
      </c>
    </row>
    <row r="30" spans="2:18" ht="22.8" thickBot="1" x14ac:dyDescent="0.25">
      <c r="B30" s="182"/>
      <c r="C30" s="188" t="s">
        <v>900</v>
      </c>
      <c r="D30" s="183"/>
      <c r="E30" s="183"/>
      <c r="F30" s="183"/>
      <c r="G30" s="184"/>
      <c r="H30" s="183"/>
      <c r="I30" s="185"/>
      <c r="J30" s="183"/>
      <c r="K30" s="196"/>
      <c r="L30" s="183"/>
      <c r="M30" s="183" t="s">
        <v>900</v>
      </c>
      <c r="N30" s="183"/>
      <c r="O30" s="183"/>
      <c r="P30" s="189"/>
    </row>
    <row r="31" spans="2:18" ht="22.2" x14ac:dyDescent="0.2">
      <c r="B31" s="173" t="str">
        <f>IF(G31=K31,"J","N")</f>
        <v>J</v>
      </c>
      <c r="C31" s="179" t="s">
        <v>901</v>
      </c>
      <c r="D31" s="180"/>
      <c r="E31" s="165" t="s">
        <v>641</v>
      </c>
      <c r="F31" s="165"/>
      <c r="G31" s="175">
        <f>資金収支!N40</f>
        <v>0</v>
      </c>
      <c r="H31" s="208"/>
      <c r="I31" s="176" t="s">
        <v>899</v>
      </c>
      <c r="J31" s="162"/>
      <c r="K31" s="177">
        <f>'事業活動(各幼稚園)'!N35</f>
        <v>0</v>
      </c>
      <c r="L31" s="162"/>
      <c r="M31" s="181" t="s">
        <v>901</v>
      </c>
      <c r="N31" s="162"/>
      <c r="O31" s="165" t="s">
        <v>641</v>
      </c>
      <c r="P31" s="187"/>
      <c r="R31">
        <f>IF(B31="J",0,1)</f>
        <v>0</v>
      </c>
    </row>
    <row r="32" spans="2:18" ht="22.8" thickBot="1" x14ac:dyDescent="0.25">
      <c r="B32" s="182"/>
      <c r="C32" s="188" t="s">
        <v>900</v>
      </c>
      <c r="D32" s="183"/>
      <c r="E32" s="183"/>
      <c r="F32" s="183"/>
      <c r="G32" s="184"/>
      <c r="H32" s="183"/>
      <c r="I32" s="185"/>
      <c r="J32" s="183"/>
      <c r="K32" s="196"/>
      <c r="L32" s="183"/>
      <c r="M32" s="183" t="s">
        <v>900</v>
      </c>
      <c r="N32" s="183"/>
      <c r="O32" s="183"/>
      <c r="P32" s="189"/>
    </row>
    <row r="33" spans="2:18" ht="22.2" x14ac:dyDescent="0.2">
      <c r="B33" s="173" t="str">
        <f>IF(G33=K33,"J","N")</f>
        <v>J</v>
      </c>
      <c r="C33" s="179" t="s">
        <v>901</v>
      </c>
      <c r="D33" s="180"/>
      <c r="E33" s="270" t="s">
        <v>1223</v>
      </c>
      <c r="F33" s="270"/>
      <c r="G33" s="175">
        <f>資金収支!N44</f>
        <v>0</v>
      </c>
      <c r="H33" s="208"/>
      <c r="I33" s="176" t="s">
        <v>899</v>
      </c>
      <c r="J33" s="266"/>
      <c r="K33" s="177">
        <f>'事業活動(各幼稚園)'!N68</f>
        <v>0</v>
      </c>
      <c r="L33" s="266"/>
      <c r="M33" s="181" t="s">
        <v>901</v>
      </c>
      <c r="N33" s="266"/>
      <c r="O33" s="270" t="s">
        <v>636</v>
      </c>
      <c r="P33" s="187"/>
      <c r="R33">
        <f>IF(B33="J",0,1)</f>
        <v>0</v>
      </c>
    </row>
    <row r="34" spans="2:18" ht="22.8" thickBot="1" x14ac:dyDescent="0.25">
      <c r="B34" s="182"/>
      <c r="C34" s="188" t="s">
        <v>900</v>
      </c>
      <c r="D34" s="183"/>
      <c r="E34" s="183"/>
      <c r="F34" s="183"/>
      <c r="G34" s="184"/>
      <c r="H34" s="183"/>
      <c r="I34" s="185"/>
      <c r="J34" s="183"/>
      <c r="K34" s="196"/>
      <c r="L34" s="183"/>
      <c r="M34" s="183" t="s">
        <v>900</v>
      </c>
      <c r="N34" s="183"/>
      <c r="O34" s="183"/>
      <c r="P34" s="189"/>
    </row>
    <row r="35" spans="2:18" ht="22.2" x14ac:dyDescent="0.2">
      <c r="B35" s="173" t="str">
        <f>IF(G35=K35,"J","N")</f>
        <v>J</v>
      </c>
      <c r="C35" s="179" t="s">
        <v>901</v>
      </c>
      <c r="D35" s="180"/>
      <c r="E35" s="165" t="s">
        <v>647</v>
      </c>
      <c r="F35" s="165"/>
      <c r="G35" s="175">
        <f>資金収支!N47</f>
        <v>0</v>
      </c>
      <c r="H35" s="208"/>
      <c r="I35" s="176" t="s">
        <v>899</v>
      </c>
      <c r="J35" s="162"/>
      <c r="K35" s="177">
        <f>'事業活動(各幼稚園)'!N37</f>
        <v>0</v>
      </c>
      <c r="L35" s="162"/>
      <c r="M35" s="181" t="s">
        <v>901</v>
      </c>
      <c r="N35" s="162"/>
      <c r="O35" s="165" t="s">
        <v>647</v>
      </c>
      <c r="P35" s="187"/>
      <c r="R35">
        <f>IF(B35="J",0,1)</f>
        <v>0</v>
      </c>
    </row>
    <row r="36" spans="2:18" ht="22.8" thickBot="1" x14ac:dyDescent="0.25">
      <c r="B36" s="182"/>
      <c r="C36" s="188" t="s">
        <v>900</v>
      </c>
      <c r="D36" s="183"/>
      <c r="E36" s="183"/>
      <c r="F36" s="183"/>
      <c r="G36" s="184"/>
      <c r="H36" s="183"/>
      <c r="I36" s="185"/>
      <c r="J36" s="183"/>
      <c r="K36" s="196"/>
      <c r="L36" s="183"/>
      <c r="M36" s="183" t="s">
        <v>900</v>
      </c>
      <c r="N36" s="183"/>
      <c r="O36" s="183"/>
      <c r="P36" s="189"/>
    </row>
    <row r="37" spans="2:18" ht="22.2" x14ac:dyDescent="0.2">
      <c r="B37" s="173" t="str">
        <f>IF(G37=K37,"J","N")</f>
        <v>J</v>
      </c>
      <c r="C37" s="212" t="s">
        <v>901</v>
      </c>
      <c r="D37" s="213"/>
      <c r="E37" s="163" t="s">
        <v>905</v>
      </c>
      <c r="F37" s="163"/>
      <c r="G37" s="214">
        <f>資金収支!N69</f>
        <v>0</v>
      </c>
      <c r="H37" s="163"/>
      <c r="I37" s="215" t="s">
        <v>899</v>
      </c>
      <c r="J37" s="163"/>
      <c r="K37" s="214">
        <f>資金収支!AJ49</f>
        <v>0</v>
      </c>
      <c r="L37" s="163"/>
      <c r="M37" s="227" t="s">
        <v>898</v>
      </c>
      <c r="N37" s="222"/>
      <c r="O37" s="163" t="s">
        <v>906</v>
      </c>
      <c r="P37" s="190"/>
      <c r="R37">
        <f>IF(B37="J",0,1)</f>
        <v>0</v>
      </c>
    </row>
    <row r="38" spans="2:18" ht="22.8" thickBot="1" x14ac:dyDescent="0.25">
      <c r="B38" s="182"/>
      <c r="C38" s="188" t="s">
        <v>900</v>
      </c>
      <c r="D38" s="202"/>
      <c r="E38" s="183" t="s">
        <v>67</v>
      </c>
      <c r="F38" s="183"/>
      <c r="G38" s="184"/>
      <c r="H38" s="183"/>
      <c r="I38" s="185"/>
      <c r="J38" s="183"/>
      <c r="K38" s="183"/>
      <c r="L38" s="183"/>
      <c r="M38" s="183" t="s">
        <v>907</v>
      </c>
      <c r="N38" s="209"/>
      <c r="O38" s="183" t="s">
        <v>67</v>
      </c>
      <c r="P38" s="189"/>
    </row>
    <row r="39" spans="2:18" ht="22.2" x14ac:dyDescent="0.2">
      <c r="B39" s="173" t="str">
        <f>IF(G39=K39,"J","N")</f>
        <v>J</v>
      </c>
      <c r="C39" s="179" t="s">
        <v>901</v>
      </c>
      <c r="D39" s="180"/>
      <c r="E39" s="165" t="s">
        <v>603</v>
      </c>
      <c r="F39" s="165"/>
      <c r="G39" s="210">
        <f>資金収支!AJ10</f>
        <v>0</v>
      </c>
      <c r="H39" s="208"/>
      <c r="I39" s="176" t="s">
        <v>899</v>
      </c>
      <c r="J39" s="162"/>
      <c r="K39" s="211">
        <f>人件費内訳!L32</f>
        <v>0</v>
      </c>
      <c r="L39" s="162"/>
      <c r="M39" s="178" t="s">
        <v>908</v>
      </c>
      <c r="N39" s="223"/>
      <c r="O39" s="165" t="s">
        <v>909</v>
      </c>
      <c r="P39" s="187"/>
      <c r="R39">
        <f>IF(B39="J",0,1)</f>
        <v>0</v>
      </c>
    </row>
    <row r="40" spans="2:18" ht="22.8" thickBot="1" x14ac:dyDescent="0.25">
      <c r="B40" s="182"/>
      <c r="C40" s="188" t="s">
        <v>907</v>
      </c>
      <c r="D40" s="183"/>
      <c r="E40" s="183"/>
      <c r="F40" s="183"/>
      <c r="G40" s="184"/>
      <c r="H40" s="183"/>
      <c r="I40" s="185"/>
      <c r="J40" s="183"/>
      <c r="K40" s="196"/>
      <c r="L40" s="183"/>
      <c r="M40" s="209"/>
      <c r="N40" s="209"/>
      <c r="O40" s="183"/>
      <c r="P40" s="189"/>
    </row>
    <row r="41" spans="2:18" ht="22.2" x14ac:dyDescent="0.2">
      <c r="B41" s="173" t="str">
        <f>IF(G41=K41,"J","N")</f>
        <v>J</v>
      </c>
      <c r="C41" s="228" t="s">
        <v>908</v>
      </c>
      <c r="D41" s="222"/>
      <c r="E41" s="219" t="s">
        <v>660</v>
      </c>
      <c r="F41" s="219"/>
      <c r="G41" s="220">
        <f>人件費内訳!L13</f>
        <v>0</v>
      </c>
      <c r="H41" s="197"/>
      <c r="I41" s="215" t="s">
        <v>899</v>
      </c>
      <c r="J41" s="163"/>
      <c r="K41" s="214">
        <f>'事業活動(各幼稚園)'!AG12</f>
        <v>0</v>
      </c>
      <c r="L41" s="163"/>
      <c r="M41" s="227" t="s">
        <v>1225</v>
      </c>
      <c r="N41" s="222"/>
      <c r="O41" s="219" t="s">
        <v>679</v>
      </c>
      <c r="P41" s="190"/>
      <c r="R41">
        <f>IF(B41="J",0,1)</f>
        <v>0</v>
      </c>
    </row>
    <row r="42" spans="2:18" ht="22.8" thickBot="1" x14ac:dyDescent="0.25">
      <c r="B42" s="182"/>
      <c r="C42" s="188"/>
      <c r="D42" s="183"/>
      <c r="E42" s="183"/>
      <c r="F42" s="183"/>
      <c r="G42" s="184"/>
      <c r="H42" s="183"/>
      <c r="I42" s="185"/>
      <c r="J42" s="183"/>
      <c r="K42" s="196"/>
      <c r="L42" s="183"/>
      <c r="M42" s="183" t="s">
        <v>907</v>
      </c>
      <c r="N42" s="209"/>
      <c r="O42" s="183"/>
      <c r="P42" s="189"/>
    </row>
    <row r="43" spans="2:18" ht="22.2" x14ac:dyDescent="0.2">
      <c r="B43" s="173" t="str">
        <f>IF(G43=K43,"J","N")</f>
        <v>J</v>
      </c>
      <c r="C43" s="228" t="s">
        <v>908</v>
      </c>
      <c r="D43" s="222"/>
      <c r="E43" s="221" t="s">
        <v>667</v>
      </c>
      <c r="F43" s="219"/>
      <c r="G43" s="220">
        <f>人件費内訳!L20</f>
        <v>0</v>
      </c>
      <c r="H43" s="197"/>
      <c r="I43" s="215" t="s">
        <v>899</v>
      </c>
      <c r="J43" s="163"/>
      <c r="K43" s="214">
        <f>'事業活動(各幼稚園)'!AG13</f>
        <v>0</v>
      </c>
      <c r="L43" s="163"/>
      <c r="M43" s="181" t="s">
        <v>901</v>
      </c>
      <c r="N43" s="162"/>
      <c r="O43" s="219" t="s">
        <v>681</v>
      </c>
      <c r="P43" s="190"/>
      <c r="R43">
        <f>IF(B43="J",0,1)</f>
        <v>0</v>
      </c>
    </row>
    <row r="44" spans="2:18" ht="22.8" thickBot="1" x14ac:dyDescent="0.25">
      <c r="B44" s="182"/>
      <c r="C44" s="188"/>
      <c r="D44" s="183"/>
      <c r="E44" s="183"/>
      <c r="F44" s="183"/>
      <c r="G44" s="184"/>
      <c r="H44" s="183"/>
      <c r="I44" s="185"/>
      <c r="J44" s="183"/>
      <c r="K44" s="196"/>
      <c r="L44" s="183"/>
      <c r="M44" s="183" t="s">
        <v>907</v>
      </c>
      <c r="N44" s="209"/>
      <c r="O44" s="183"/>
      <c r="P44" s="189"/>
    </row>
    <row r="45" spans="2:18" ht="22.2" x14ac:dyDescent="0.2">
      <c r="B45" s="173" t="str">
        <f>IF(G45=K45,"J","N")</f>
        <v>J</v>
      </c>
      <c r="C45" s="228" t="s">
        <v>908</v>
      </c>
      <c r="D45" s="222"/>
      <c r="E45" s="221" t="s">
        <v>674</v>
      </c>
      <c r="F45" s="219"/>
      <c r="G45" s="220">
        <f>人件費内訳!L31</f>
        <v>0</v>
      </c>
      <c r="H45" s="197"/>
      <c r="I45" s="215" t="s">
        <v>899</v>
      </c>
      <c r="J45" s="163"/>
      <c r="K45" s="214">
        <f>'事業活動(各幼稚園)'!AG17</f>
        <v>0</v>
      </c>
      <c r="L45" s="163"/>
      <c r="M45" s="181" t="s">
        <v>901</v>
      </c>
      <c r="N45" s="162"/>
      <c r="O45" s="219" t="s">
        <v>686</v>
      </c>
      <c r="P45" s="190"/>
      <c r="R45">
        <f>IF(B45="J",0,1)</f>
        <v>0</v>
      </c>
    </row>
    <row r="46" spans="2:18" ht="22.8" thickBot="1" x14ac:dyDescent="0.25">
      <c r="B46" s="182"/>
      <c r="C46" s="188"/>
      <c r="D46" s="183"/>
      <c r="E46" s="183"/>
      <c r="F46" s="183"/>
      <c r="G46" s="184"/>
      <c r="H46" s="183"/>
      <c r="I46" s="185"/>
      <c r="J46" s="183"/>
      <c r="K46" s="196"/>
      <c r="L46" s="183"/>
      <c r="M46" s="183" t="s">
        <v>907</v>
      </c>
      <c r="N46" s="209"/>
      <c r="O46" s="183"/>
      <c r="P46" s="189"/>
    </row>
    <row r="47" spans="2:18" ht="22.2" x14ac:dyDescent="0.2">
      <c r="B47" s="229" t="str">
        <f>IF(G47&lt;=K47,"J","N")</f>
        <v>J</v>
      </c>
      <c r="C47" s="227" t="s">
        <v>910</v>
      </c>
      <c r="D47" s="180"/>
      <c r="E47" s="165" t="s">
        <v>605</v>
      </c>
      <c r="F47" s="165"/>
      <c r="G47" s="175">
        <f>資金収支!AJ11</f>
        <v>0</v>
      </c>
      <c r="H47" s="208"/>
      <c r="I47" s="195" t="s">
        <v>911</v>
      </c>
      <c r="J47" s="162"/>
      <c r="K47" s="177">
        <f>'事業活動(各幼稚園)'!AG18-'事業活動(各幼稚園)'!AG35</f>
        <v>0</v>
      </c>
      <c r="L47" s="162"/>
      <c r="M47" s="181" t="s">
        <v>901</v>
      </c>
      <c r="N47" s="162"/>
      <c r="O47" s="165" t="s">
        <v>688</v>
      </c>
      <c r="P47" s="187"/>
      <c r="R47">
        <f>IF(B47="J",0,1)</f>
        <v>0</v>
      </c>
    </row>
    <row r="48" spans="2:18" ht="22.8" thickBot="1" x14ac:dyDescent="0.25">
      <c r="B48" s="182"/>
      <c r="C48" s="188" t="s">
        <v>907</v>
      </c>
      <c r="D48" s="183"/>
      <c r="E48" s="183"/>
      <c r="F48" s="183"/>
      <c r="G48" s="184"/>
      <c r="H48" s="183"/>
      <c r="I48" s="185"/>
      <c r="J48" s="183"/>
      <c r="K48" s="196"/>
      <c r="L48" s="183"/>
      <c r="M48" s="183" t="s">
        <v>907</v>
      </c>
      <c r="N48" s="209"/>
      <c r="O48" s="183" t="s">
        <v>912</v>
      </c>
      <c r="P48" s="189"/>
    </row>
    <row r="49" spans="2:18" ht="22.2" x14ac:dyDescent="0.2">
      <c r="B49" s="173" t="str">
        <f>IF(G49&lt;=K49,"J","N")</f>
        <v>J</v>
      </c>
      <c r="C49" s="179" t="s">
        <v>901</v>
      </c>
      <c r="D49" s="180"/>
      <c r="E49" s="165" t="s">
        <v>607</v>
      </c>
      <c r="F49" s="165"/>
      <c r="G49" s="175">
        <f>資金収支!AJ12</f>
        <v>0</v>
      </c>
      <c r="H49" s="208"/>
      <c r="I49" s="195" t="s">
        <v>911</v>
      </c>
      <c r="J49" s="162"/>
      <c r="K49" s="177">
        <f>'事業活動(各幼稚園)'!AG37-'事業活動(各幼稚園)'!AG54</f>
        <v>0</v>
      </c>
      <c r="L49" s="162"/>
      <c r="M49" s="181" t="s">
        <v>901</v>
      </c>
      <c r="N49" s="162"/>
      <c r="O49" s="165" t="s">
        <v>714</v>
      </c>
      <c r="P49" s="187"/>
      <c r="R49">
        <f>IF(B49="J",0,1)</f>
        <v>0</v>
      </c>
    </row>
    <row r="50" spans="2:18" ht="22.8" thickBot="1" x14ac:dyDescent="0.25">
      <c r="B50" s="182"/>
      <c r="C50" s="188" t="s">
        <v>907</v>
      </c>
      <c r="D50" s="183"/>
      <c r="E50" s="183"/>
      <c r="F50" s="183"/>
      <c r="G50" s="184"/>
      <c r="H50" s="183"/>
      <c r="I50" s="185"/>
      <c r="J50" s="183"/>
      <c r="K50" s="196"/>
      <c r="L50" s="183"/>
      <c r="M50" s="183" t="s">
        <v>907</v>
      </c>
      <c r="N50" s="209"/>
      <c r="O50" s="183" t="s">
        <v>912</v>
      </c>
      <c r="P50" s="189"/>
    </row>
    <row r="51" spans="2:18" ht="22.2" x14ac:dyDescent="0.2">
      <c r="B51" s="173" t="str">
        <f>IF(G51&lt;=K51,"J","N")</f>
        <v>J</v>
      </c>
      <c r="C51" s="179" t="s">
        <v>901</v>
      </c>
      <c r="D51" s="180"/>
      <c r="E51" s="165" t="s">
        <v>617</v>
      </c>
      <c r="F51" s="165"/>
      <c r="G51" s="175">
        <f>資金収支!AJ17</f>
        <v>0</v>
      </c>
      <c r="H51" s="208"/>
      <c r="I51" s="195" t="s">
        <v>911</v>
      </c>
      <c r="J51" s="162"/>
      <c r="K51" s="177">
        <f>'事業活動(各幼稚園)'!AG68</f>
        <v>0</v>
      </c>
      <c r="L51" s="162"/>
      <c r="M51" s="181" t="s">
        <v>901</v>
      </c>
      <c r="N51" s="162"/>
      <c r="O51" s="165" t="s">
        <v>719</v>
      </c>
      <c r="P51" s="187"/>
      <c r="R51">
        <f>IF(B51="J",0,1)</f>
        <v>0</v>
      </c>
    </row>
    <row r="52" spans="2:18" ht="22.8" thickBot="1" x14ac:dyDescent="0.25">
      <c r="B52" s="182"/>
      <c r="C52" s="188" t="s">
        <v>907</v>
      </c>
      <c r="D52" s="183"/>
      <c r="E52" s="183"/>
      <c r="F52" s="183"/>
      <c r="G52" s="184"/>
      <c r="H52" s="183"/>
      <c r="I52" s="185"/>
      <c r="J52" s="183"/>
      <c r="K52" s="196"/>
      <c r="L52" s="183"/>
      <c r="M52" s="183" t="s">
        <v>907</v>
      </c>
      <c r="N52" s="209"/>
      <c r="O52" s="183"/>
      <c r="P52" s="189"/>
    </row>
    <row r="53" spans="2:18" ht="22.2" x14ac:dyDescent="0.2">
      <c r="B53" s="173" t="str">
        <f>IF(G53=K53,"J","N")</f>
        <v>J</v>
      </c>
      <c r="C53" s="191" t="s">
        <v>1226</v>
      </c>
      <c r="D53" s="178"/>
      <c r="E53" s="266" t="s">
        <v>1123</v>
      </c>
      <c r="F53" s="162"/>
      <c r="G53" s="177">
        <f>'事業活動(法人)'!AG99</f>
        <v>0</v>
      </c>
      <c r="H53" s="162"/>
      <c r="I53" s="176" t="s">
        <v>899</v>
      </c>
      <c r="J53" s="162"/>
      <c r="K53" s="177">
        <f>貸借対照表!AH34</f>
        <v>0</v>
      </c>
      <c r="L53" s="162"/>
      <c r="M53" s="162" t="s">
        <v>913</v>
      </c>
      <c r="N53" s="162"/>
      <c r="O53" s="266" t="s">
        <v>1228</v>
      </c>
      <c r="P53" s="187"/>
      <c r="R53">
        <f>IF(B53="J",0,1)</f>
        <v>0</v>
      </c>
    </row>
    <row r="54" spans="2:18" ht="22.8" thickBot="1" x14ac:dyDescent="0.25">
      <c r="B54" s="182"/>
      <c r="C54" s="191" t="s">
        <v>1227</v>
      </c>
      <c r="D54" s="178"/>
      <c r="E54" s="162"/>
      <c r="F54" s="162"/>
      <c r="G54" s="192"/>
      <c r="H54" s="162"/>
      <c r="I54" s="193"/>
      <c r="J54" s="162"/>
      <c r="K54" s="162"/>
      <c r="L54" s="162"/>
      <c r="M54" s="162"/>
      <c r="N54" s="162"/>
      <c r="O54" s="162"/>
      <c r="P54" s="187"/>
    </row>
    <row r="55" spans="2:18" ht="22.2" x14ac:dyDescent="0.2">
      <c r="B55" s="173" t="str">
        <f>IF(G55=K55,"J","N")</f>
        <v>J</v>
      </c>
      <c r="C55" s="186" t="s">
        <v>913</v>
      </c>
      <c r="D55" s="163"/>
      <c r="E55" s="163" t="s">
        <v>1229</v>
      </c>
      <c r="F55" s="163"/>
      <c r="G55" s="214">
        <f>貸借対照表!O44</f>
        <v>0</v>
      </c>
      <c r="H55" s="163"/>
      <c r="I55" s="215" t="s">
        <v>899</v>
      </c>
      <c r="J55" s="163"/>
      <c r="K55" s="214">
        <f>貸借対照表!AH36</f>
        <v>0</v>
      </c>
      <c r="L55" s="163"/>
      <c r="M55" s="163" t="s">
        <v>913</v>
      </c>
      <c r="N55" s="163"/>
      <c r="O55" s="163" t="s">
        <v>1230</v>
      </c>
      <c r="P55" s="190"/>
      <c r="R55">
        <f>IF(B55="J",0,1)</f>
        <v>0</v>
      </c>
    </row>
    <row r="56" spans="2:18" ht="22.8" thickBot="1" x14ac:dyDescent="0.25">
      <c r="B56" s="182"/>
      <c r="C56" s="188"/>
      <c r="D56" s="183"/>
      <c r="E56" s="183"/>
      <c r="F56" s="183"/>
      <c r="G56" s="184"/>
      <c r="H56" s="183"/>
      <c r="I56" s="185"/>
      <c r="J56" s="183"/>
      <c r="K56" s="183"/>
      <c r="L56" s="183"/>
      <c r="M56" s="183"/>
      <c r="N56" s="183"/>
      <c r="O56" s="183"/>
      <c r="P56" s="189"/>
    </row>
    <row r="57" spans="2:18" ht="22.2" x14ac:dyDescent="0.2">
      <c r="B57" s="173" t="str">
        <f>IF(G57=K57,"J","N")</f>
        <v>J</v>
      </c>
      <c r="C57" s="179" t="s">
        <v>901</v>
      </c>
      <c r="D57" s="162"/>
      <c r="E57" s="162" t="s">
        <v>914</v>
      </c>
      <c r="F57" s="162"/>
      <c r="G57" s="177">
        <f>貸借対照表!AH13</f>
        <v>0</v>
      </c>
      <c r="H57" s="162"/>
      <c r="I57" s="176" t="s">
        <v>899</v>
      </c>
      <c r="J57" s="162"/>
      <c r="K57" s="177">
        <f>借入金明細!G14</f>
        <v>0</v>
      </c>
      <c r="L57" s="162"/>
      <c r="M57" s="162" t="s">
        <v>915</v>
      </c>
      <c r="N57" s="162"/>
      <c r="O57" s="178" t="s">
        <v>916</v>
      </c>
      <c r="P57" s="194"/>
      <c r="R57">
        <f>IF(B57="J",0,1)</f>
        <v>0</v>
      </c>
    </row>
    <row r="58" spans="2:18" ht="22.8" thickBot="1" x14ac:dyDescent="0.25">
      <c r="B58" s="182"/>
      <c r="C58" s="188"/>
      <c r="D58" s="183"/>
      <c r="E58" s="183"/>
      <c r="F58" s="183"/>
      <c r="G58" s="184"/>
      <c r="H58" s="183"/>
      <c r="I58" s="185"/>
      <c r="J58" s="183"/>
      <c r="K58" s="183"/>
      <c r="L58" s="183"/>
      <c r="M58" s="183"/>
      <c r="N58" s="183"/>
      <c r="O58" s="183"/>
      <c r="P58" s="189"/>
    </row>
    <row r="59" spans="2:18" ht="22.2" x14ac:dyDescent="0.2">
      <c r="B59" s="173" t="str">
        <f>IF(G59=K59,"J","N")</f>
        <v>J</v>
      </c>
      <c r="C59" s="179" t="s">
        <v>901</v>
      </c>
      <c r="D59" s="162"/>
      <c r="E59" s="162" t="s">
        <v>917</v>
      </c>
      <c r="F59" s="162"/>
      <c r="G59" s="177">
        <f>貸借対照表!AH19</f>
        <v>0</v>
      </c>
      <c r="H59" s="162"/>
      <c r="I59" s="176" t="s">
        <v>899</v>
      </c>
      <c r="J59" s="162"/>
      <c r="K59" s="177">
        <f>借入金明細!G18</f>
        <v>0</v>
      </c>
      <c r="L59" s="162"/>
      <c r="M59" s="216" t="s">
        <v>901</v>
      </c>
      <c r="N59" s="162"/>
      <c r="O59" s="178" t="s">
        <v>918</v>
      </c>
      <c r="P59" s="194"/>
      <c r="R59">
        <f>IF(B59="J",0,1)</f>
        <v>0</v>
      </c>
    </row>
    <row r="60" spans="2:18" ht="22.8" thickBot="1" x14ac:dyDescent="0.25">
      <c r="B60" s="182"/>
      <c r="C60" s="188"/>
      <c r="D60" s="183"/>
      <c r="E60" s="183"/>
      <c r="F60" s="183"/>
      <c r="G60" s="184"/>
      <c r="H60" s="183"/>
      <c r="I60" s="185"/>
      <c r="J60" s="183"/>
      <c r="K60" s="183"/>
      <c r="L60" s="183"/>
      <c r="M60" s="183"/>
      <c r="N60" s="183"/>
      <c r="O60" s="183"/>
      <c r="P60" s="189"/>
    </row>
    <row r="61" spans="2:18" ht="22.2" x14ac:dyDescent="0.2">
      <c r="B61" s="173" t="str">
        <f>IF(G61&gt;=K61,"J","N")</f>
        <v>J</v>
      </c>
      <c r="C61" s="179" t="s">
        <v>901</v>
      </c>
      <c r="D61" s="162"/>
      <c r="E61" s="162" t="s">
        <v>919</v>
      </c>
      <c r="F61" s="162"/>
      <c r="G61" s="177">
        <f>貸借対照表!O36</f>
        <v>0</v>
      </c>
      <c r="H61" s="162"/>
      <c r="I61" s="195" t="s">
        <v>920</v>
      </c>
      <c r="J61" s="162"/>
      <c r="K61" s="177">
        <f>資金収支!AJ48</f>
        <v>0</v>
      </c>
      <c r="L61" s="162"/>
      <c r="M61" s="162" t="s">
        <v>898</v>
      </c>
      <c r="N61" s="162"/>
      <c r="O61" s="162" t="s">
        <v>1231</v>
      </c>
      <c r="P61" s="187"/>
      <c r="R61">
        <f>IF(B61="J",0,1)</f>
        <v>0</v>
      </c>
    </row>
    <row r="62" spans="2:18" ht="22.8" thickBot="1" x14ac:dyDescent="0.25">
      <c r="B62" s="182"/>
      <c r="C62" s="188"/>
      <c r="D62" s="183"/>
      <c r="E62" s="183"/>
      <c r="F62" s="183"/>
      <c r="G62" s="184"/>
      <c r="H62" s="183"/>
      <c r="I62" s="185"/>
      <c r="J62" s="183"/>
      <c r="K62" s="196"/>
      <c r="L62" s="183"/>
      <c r="M62" s="183" t="s">
        <v>907</v>
      </c>
      <c r="N62" s="183"/>
      <c r="O62" s="183"/>
      <c r="P62" s="189"/>
    </row>
    <row r="63" spans="2:18" ht="22.2" x14ac:dyDescent="0.2">
      <c r="B63" s="173" t="str">
        <f>IF(G63=K63,"J","N")</f>
        <v>J</v>
      </c>
      <c r="C63" s="174" t="s">
        <v>915</v>
      </c>
      <c r="D63" s="162"/>
      <c r="E63" s="162" t="s">
        <v>1232</v>
      </c>
      <c r="F63" s="162"/>
      <c r="G63" s="177">
        <f>借入金明細!G14</f>
        <v>0</v>
      </c>
      <c r="H63" s="162"/>
      <c r="I63" s="176" t="s">
        <v>899</v>
      </c>
      <c r="J63" s="203"/>
      <c r="K63" s="177">
        <f>SUM(借入金明細!H14:N14)</f>
        <v>0</v>
      </c>
      <c r="L63" s="162"/>
      <c r="M63" s="162" t="s">
        <v>915</v>
      </c>
      <c r="N63" s="162"/>
      <c r="O63" s="178" t="s">
        <v>921</v>
      </c>
      <c r="P63" s="187"/>
      <c r="R63">
        <f>IF(B63="J",0,1)</f>
        <v>0</v>
      </c>
    </row>
    <row r="64" spans="2:18" ht="22.8" thickBot="1" x14ac:dyDescent="0.25">
      <c r="B64" s="182"/>
      <c r="C64" s="188"/>
      <c r="D64" s="183"/>
      <c r="E64" s="183"/>
      <c r="F64" s="183"/>
      <c r="G64" s="184"/>
      <c r="H64" s="183"/>
      <c r="I64" s="185"/>
      <c r="J64" s="183"/>
      <c r="K64" s="183"/>
      <c r="L64" s="183"/>
      <c r="M64" s="183"/>
      <c r="N64" s="183"/>
      <c r="O64" s="183"/>
      <c r="P64" s="189"/>
    </row>
    <row r="65" spans="2:16" x14ac:dyDescent="0.2">
      <c r="B65" s="161"/>
      <c r="C65" s="161"/>
      <c r="D65" s="161"/>
      <c r="E65" s="161"/>
      <c r="F65" s="161"/>
      <c r="G65" s="198"/>
      <c r="H65" s="161"/>
      <c r="I65" s="161"/>
      <c r="J65" s="161"/>
      <c r="K65" s="161"/>
      <c r="L65" s="161"/>
      <c r="M65" s="161"/>
      <c r="N65" s="161"/>
      <c r="O65" s="161"/>
      <c r="P65" s="161"/>
    </row>
  </sheetData>
  <sheetProtection selectLockedCells="1" selectUnlockedCells="1"/>
  <mergeCells count="4">
    <mergeCell ref="L1:O1"/>
    <mergeCell ref="L2:P2"/>
    <mergeCell ref="E13:F14"/>
    <mergeCell ref="O13:P14"/>
  </mergeCells>
  <phoneticPr fontId="94"/>
  <pageMargins left="0.7" right="0.7" top="0.75" bottom="0.75" header="0.3" footer="0.3"/>
  <pageSetup paperSize="9" scale="56"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B1:Q44"/>
  <sheetViews>
    <sheetView view="pageBreakPreview" topLeftCell="A34" zoomScale="85" zoomScaleNormal="85" zoomScaleSheetLayoutView="85" workbookViewId="0">
      <selection activeCell="N53" sqref="N53"/>
    </sheetView>
  </sheetViews>
  <sheetFormatPr defaultRowHeight="13.2" x14ac:dyDescent="0.2"/>
  <cols>
    <col min="1" max="1" width="1.33203125" customWidth="1"/>
    <col min="2" max="2" width="11.21875" customWidth="1"/>
    <col min="3" max="3" width="2.109375" customWidth="1"/>
    <col min="4" max="4" width="23.6640625" customWidth="1"/>
    <col min="6" max="6" width="40.77734375" customWidth="1"/>
    <col min="7" max="7" width="15.33203125" customWidth="1"/>
    <col min="8" max="8" width="13" customWidth="1"/>
    <col min="9" max="9" width="2.109375" hidden="1" customWidth="1"/>
    <col min="10" max="12" width="0" hidden="1" customWidth="1"/>
    <col min="13" max="13" width="27" hidden="1" customWidth="1"/>
    <col min="14" max="14" width="8.77734375" bestFit="1" customWidth="1"/>
    <col min="15" max="15" width="13" bestFit="1" customWidth="1"/>
    <col min="16" max="16" width="20.77734375" customWidth="1"/>
  </cols>
  <sheetData>
    <row r="1" spans="2:17" ht="13.8" thickBot="1" x14ac:dyDescent="0.25">
      <c r="B1" s="230"/>
      <c r="C1" s="230"/>
      <c r="D1" s="230"/>
      <c r="E1" s="230"/>
      <c r="F1" s="230"/>
      <c r="G1" s="230"/>
      <c r="H1" s="230"/>
      <c r="I1" s="230"/>
      <c r="J1" s="230"/>
      <c r="K1" s="230"/>
      <c r="L1" s="230"/>
      <c r="M1" s="230"/>
    </row>
    <row r="2" spans="2:17" ht="21.6" thickBot="1" x14ac:dyDescent="0.2">
      <c r="B2" s="233" t="s">
        <v>1692</v>
      </c>
      <c r="C2" s="234"/>
      <c r="D2" s="235"/>
      <c r="E2" s="235"/>
      <c r="F2" s="235"/>
      <c r="G2" s="713" t="s">
        <v>632</v>
      </c>
      <c r="I2" s="1629"/>
      <c r="J2" s="1630"/>
      <c r="K2" s="1630"/>
      <c r="L2" s="1630"/>
      <c r="M2" s="1631"/>
    </row>
    <row r="3" spans="2:17" ht="21.6" thickBot="1" x14ac:dyDescent="0.2">
      <c r="B3" s="8" t="s">
        <v>1307</v>
      </c>
      <c r="C3" s="234"/>
      <c r="D3" s="235"/>
      <c r="E3" s="235"/>
      <c r="F3" s="235"/>
      <c r="G3" s="713"/>
      <c r="I3" s="708"/>
      <c r="J3" s="708"/>
      <c r="K3" s="708"/>
      <c r="L3" s="708"/>
      <c r="M3" s="709"/>
    </row>
    <row r="4" spans="2:17" ht="21.6" thickBot="1" x14ac:dyDescent="0.25">
      <c r="B4" s="233"/>
      <c r="C4" s="234"/>
      <c r="D4" s="236" t="s">
        <v>1212</v>
      </c>
      <c r="E4" s="1610">
        <f>'表　紙'!D34</f>
        <v>0</v>
      </c>
      <c r="F4" s="1611"/>
      <c r="G4" s="1611"/>
      <c r="H4" s="1612"/>
      <c r="I4" s="704"/>
      <c r="J4" s="704"/>
      <c r="K4" s="704"/>
      <c r="L4" s="704"/>
      <c r="M4" s="705"/>
    </row>
    <row r="5" spans="2:17" ht="36.6" thickBot="1" x14ac:dyDescent="0.25">
      <c r="B5" s="730" t="s">
        <v>922</v>
      </c>
      <c r="C5" s="731"/>
      <c r="D5" s="732" t="s">
        <v>923</v>
      </c>
      <c r="E5" s="733" t="s">
        <v>924</v>
      </c>
      <c r="F5" s="734"/>
      <c r="G5" s="735" t="s">
        <v>925</v>
      </c>
      <c r="H5" s="736" t="s">
        <v>1685</v>
      </c>
      <c r="I5" s="1635" t="s">
        <v>926</v>
      </c>
      <c r="J5" s="1636"/>
      <c r="K5" s="1636"/>
      <c r="L5" s="1636"/>
      <c r="M5" s="1636"/>
      <c r="N5" s="737" t="s">
        <v>1514</v>
      </c>
    </row>
    <row r="6" spans="2:17" ht="24.9" customHeight="1" x14ac:dyDescent="0.2">
      <c r="B6" s="1621" t="s">
        <v>927</v>
      </c>
      <c r="C6" s="241"/>
      <c r="D6" s="720" t="s">
        <v>1233</v>
      </c>
      <c r="E6" s="1617" t="s">
        <v>1235</v>
      </c>
      <c r="F6" s="1618"/>
      <c r="G6" s="255" t="str">
        <f>IFERROR('事業活動(各幼稚園)'!AG96/'事業活動(各幼稚園)'!N94,"－")</f>
        <v>－</v>
      </c>
      <c r="H6" s="721">
        <v>5.6000000000000001E-2</v>
      </c>
      <c r="I6" s="1642" t="s">
        <v>928</v>
      </c>
      <c r="J6" s="1643"/>
      <c r="K6" s="1643"/>
      <c r="L6" s="1643"/>
      <c r="M6" s="1643"/>
      <c r="N6" s="1613" t="s">
        <v>1306</v>
      </c>
      <c r="O6" t="s">
        <v>1239</v>
      </c>
      <c r="P6" s="1662" t="s">
        <v>1242</v>
      </c>
      <c r="Q6">
        <f>IFERROR('事業活動(各幼稚園)'!N38+'事業活動(各幼稚園)'!N74,"－")</f>
        <v>0</v>
      </c>
    </row>
    <row r="7" spans="2:17" ht="24.9" customHeight="1" thickBot="1" x14ac:dyDescent="0.25">
      <c r="B7" s="1622"/>
      <c r="C7" s="242"/>
      <c r="D7" s="739" t="s">
        <v>1234</v>
      </c>
      <c r="E7" s="1619"/>
      <c r="F7" s="1620"/>
      <c r="G7" s="256" t="str">
        <f>IFERROR('事業活動(法人)'!AG94/'事業活動(法人)'!N102,"－")</f>
        <v>－</v>
      </c>
      <c r="H7" s="722">
        <v>5.6000000000000001E-2</v>
      </c>
      <c r="I7" s="1644"/>
      <c r="J7" s="1644"/>
      <c r="K7" s="1644"/>
      <c r="L7" s="1644"/>
      <c r="M7" s="1644"/>
      <c r="N7" s="1614"/>
      <c r="P7" s="1662"/>
      <c r="Q7">
        <f>IFERROR('事業活動(法人)'!N38+'事業活動(法人)'!N74,"－")</f>
        <v>0</v>
      </c>
    </row>
    <row r="8" spans="2:17" ht="24.9" customHeight="1" x14ac:dyDescent="0.2">
      <c r="B8" s="1623" t="s">
        <v>929</v>
      </c>
      <c r="C8" s="243"/>
      <c r="D8" s="250" t="s">
        <v>1236</v>
      </c>
      <c r="E8" s="1627" t="s">
        <v>1238</v>
      </c>
      <c r="F8" s="1628"/>
      <c r="G8" s="738" t="str">
        <f>IFERROR('事業活動(各幼稚園)'!AG94/'事業活動(各幼稚園)'!N94,"－")</f>
        <v>－</v>
      </c>
      <c r="H8" s="712">
        <v>1.032</v>
      </c>
      <c r="I8" s="1645" t="s">
        <v>930</v>
      </c>
      <c r="J8" s="1646"/>
      <c r="K8" s="1646"/>
      <c r="L8" s="1646"/>
      <c r="M8" s="1646"/>
      <c r="N8" s="1615" t="s">
        <v>1306</v>
      </c>
      <c r="O8" t="s">
        <v>1240</v>
      </c>
      <c r="P8" s="1662" t="s">
        <v>1243</v>
      </c>
      <c r="Q8">
        <f>IFERROR('事業活動(各幼稚園)'!AG60+'事業活動(各幼稚園)'!AG70,"－")</f>
        <v>0</v>
      </c>
    </row>
    <row r="9" spans="2:17" ht="24.9" customHeight="1" thickBot="1" x14ac:dyDescent="0.25">
      <c r="B9" s="1623"/>
      <c r="C9" s="243"/>
      <c r="D9" s="661" t="s">
        <v>1237</v>
      </c>
      <c r="E9" s="1619"/>
      <c r="F9" s="1620"/>
      <c r="G9" s="257" t="str">
        <f>IFERROR('事業活動(法人)'!AG102/('事業活動(法人)'!N102+'事業活動(法人)'!AG95),"－")</f>
        <v>－</v>
      </c>
      <c r="H9" s="723">
        <v>1.0349999999999999</v>
      </c>
      <c r="I9" s="1641"/>
      <c r="J9" s="1641"/>
      <c r="K9" s="1641"/>
      <c r="L9" s="1641"/>
      <c r="M9" s="1641"/>
      <c r="N9" s="1616"/>
      <c r="P9" s="1662"/>
      <c r="Q9">
        <f>IFERROR('事業活動(法人)'!AG60+'事業活動(法人)'!AG70,"－")</f>
        <v>0</v>
      </c>
    </row>
    <row r="10" spans="2:17" ht="24.9" customHeight="1" x14ac:dyDescent="0.2">
      <c r="B10" s="1623"/>
      <c r="C10" s="243"/>
      <c r="D10" s="724" t="s">
        <v>931</v>
      </c>
      <c r="E10" s="1617" t="s">
        <v>932</v>
      </c>
      <c r="F10" s="1618"/>
      <c r="G10" s="258" t="str">
        <f>IFERROR('事業活動(各幼稚園)'!AG11/'事業活動(各幼稚園)'!N11,"－")</f>
        <v>－</v>
      </c>
      <c r="H10" s="725">
        <v>2.585</v>
      </c>
      <c r="I10" s="1639" t="s">
        <v>933</v>
      </c>
      <c r="J10" s="1640"/>
      <c r="K10" s="1640"/>
      <c r="L10" s="1640"/>
      <c r="M10" s="1640"/>
      <c r="N10" s="1615" t="s">
        <v>1306</v>
      </c>
      <c r="O10" t="s">
        <v>1241</v>
      </c>
      <c r="P10" s="1662" t="s">
        <v>1244</v>
      </c>
      <c r="Q10">
        <f>IFERROR(Q6-Q8,"－")</f>
        <v>0</v>
      </c>
    </row>
    <row r="11" spans="2:17" ht="24.9" customHeight="1" thickBot="1" x14ac:dyDescent="0.25">
      <c r="B11" s="1622"/>
      <c r="C11" s="242"/>
      <c r="D11" s="726"/>
      <c r="E11" s="1619"/>
      <c r="F11" s="1620"/>
      <c r="G11" s="256" t="str">
        <f>IFERROR('事業活動(法人)'!AG11/'事業活動(法人)'!N11,"－")</f>
        <v>－</v>
      </c>
      <c r="H11" s="727">
        <v>2.653</v>
      </c>
      <c r="I11" s="1641"/>
      <c r="J11" s="1641"/>
      <c r="K11" s="1641"/>
      <c r="L11" s="1641"/>
      <c r="M11" s="1641"/>
      <c r="N11" s="1616"/>
      <c r="P11" s="1662"/>
      <c r="Q11">
        <f>IFERROR(Q7-Q10,"－")</f>
        <v>0</v>
      </c>
    </row>
    <row r="12" spans="2:17" ht="24.9" customHeight="1" x14ac:dyDescent="0.2">
      <c r="B12" s="1621" t="s">
        <v>934</v>
      </c>
      <c r="C12" s="241"/>
      <c r="D12" s="724" t="s">
        <v>935</v>
      </c>
      <c r="E12" s="1617" t="s">
        <v>1245</v>
      </c>
      <c r="F12" s="1618"/>
      <c r="G12" s="259" t="str">
        <f>IFERROR('事業活動(各幼稚園)'!AG11/財務分析!Q6,"－")</f>
        <v>－</v>
      </c>
      <c r="H12" s="728">
        <v>0.64400000000000002</v>
      </c>
      <c r="I12" s="1624" t="s">
        <v>936</v>
      </c>
      <c r="J12" s="1625"/>
      <c r="K12" s="1625"/>
      <c r="L12" s="1625"/>
      <c r="M12" s="1625"/>
      <c r="N12" s="1615" t="s">
        <v>1306</v>
      </c>
    </row>
    <row r="13" spans="2:17" ht="24.9" customHeight="1" thickBot="1" x14ac:dyDescent="0.25">
      <c r="B13" s="1623"/>
      <c r="C13" s="243"/>
      <c r="D13" s="726"/>
      <c r="E13" s="1619"/>
      <c r="F13" s="1620"/>
      <c r="G13" s="258" t="str">
        <f>IFERROR('事業活動(法人)'!AG11/財務分析!Q7,"－")</f>
        <v>－</v>
      </c>
      <c r="H13" s="722">
        <v>0.64400000000000002</v>
      </c>
      <c r="I13" s="1626"/>
      <c r="J13" s="1626"/>
      <c r="K13" s="1626"/>
      <c r="L13" s="1626"/>
      <c r="M13" s="1626"/>
      <c r="N13" s="1616"/>
    </row>
    <row r="14" spans="2:17" ht="24.9" customHeight="1" x14ac:dyDescent="0.2">
      <c r="B14" s="1623"/>
      <c r="C14" s="243"/>
      <c r="D14" s="244" t="s">
        <v>937</v>
      </c>
      <c r="E14" s="1617" t="s">
        <v>1246</v>
      </c>
      <c r="F14" s="1618"/>
      <c r="G14" s="259" t="str">
        <f>IFERROR('事業活動(各幼稚園)'!AG18/財務分析!Q6,"－")</f>
        <v>－</v>
      </c>
      <c r="H14" s="728">
        <v>0.314</v>
      </c>
      <c r="I14" s="1624" t="s">
        <v>938</v>
      </c>
      <c r="J14" s="1625"/>
      <c r="K14" s="1625"/>
      <c r="L14" s="1625"/>
      <c r="M14" s="1625"/>
      <c r="N14" s="1615" t="s">
        <v>1306</v>
      </c>
    </row>
    <row r="15" spans="2:17" ht="24.9" customHeight="1" thickBot="1" x14ac:dyDescent="0.25">
      <c r="B15" s="1623"/>
      <c r="C15" s="243"/>
      <c r="D15" s="245"/>
      <c r="E15" s="1619"/>
      <c r="F15" s="1620"/>
      <c r="G15" s="258" t="str">
        <f>IFERROR('事業活動(法人)'!AG18/財務分析!Q7,"－")</f>
        <v>－</v>
      </c>
      <c r="H15" s="722">
        <v>0.316</v>
      </c>
      <c r="I15" s="1626"/>
      <c r="J15" s="1626"/>
      <c r="K15" s="1626"/>
      <c r="L15" s="1626"/>
      <c r="M15" s="1626"/>
      <c r="N15" s="1616"/>
    </row>
    <row r="16" spans="2:17" ht="24.9" customHeight="1" x14ac:dyDescent="0.2">
      <c r="B16" s="1623"/>
      <c r="C16" s="243"/>
      <c r="D16" s="724" t="s">
        <v>719</v>
      </c>
      <c r="E16" s="1617" t="s">
        <v>1247</v>
      </c>
      <c r="F16" s="1618"/>
      <c r="G16" s="259" t="str">
        <f>IFERROR('事業活動(各幼稚園)'!AG68/財務分析!Q6,"－")</f>
        <v>－</v>
      </c>
      <c r="H16" s="728">
        <v>2E-3</v>
      </c>
      <c r="I16" s="1624" t="s">
        <v>939</v>
      </c>
      <c r="J16" s="1625"/>
      <c r="K16" s="1625"/>
      <c r="L16" s="1625"/>
      <c r="M16" s="1625"/>
      <c r="N16" s="1615" t="s">
        <v>1306</v>
      </c>
    </row>
    <row r="17" spans="2:14" ht="24.9" customHeight="1" thickBot="1" x14ac:dyDescent="0.25">
      <c r="B17" s="1622"/>
      <c r="C17" s="242"/>
      <c r="D17" s="729" t="s">
        <v>940</v>
      </c>
      <c r="E17" s="1619"/>
      <c r="F17" s="1620"/>
      <c r="G17" s="258" t="str">
        <f>IFERROR('事業活動(法人)'!AG68/財務分析!Q7,"－")</f>
        <v>－</v>
      </c>
      <c r="H17" s="722">
        <v>3.0000000000000001E-3</v>
      </c>
      <c r="I17" s="1626"/>
      <c r="J17" s="1626"/>
      <c r="K17" s="1626"/>
      <c r="L17" s="1626"/>
      <c r="M17" s="1626"/>
      <c r="N17" s="1616"/>
    </row>
    <row r="18" spans="2:14" ht="24.9" customHeight="1" x14ac:dyDescent="0.2">
      <c r="B18" s="1621" t="s">
        <v>941</v>
      </c>
      <c r="C18" s="241"/>
      <c r="D18" s="244" t="s">
        <v>676</v>
      </c>
      <c r="E18" s="1617" t="s">
        <v>1248</v>
      </c>
      <c r="F18" s="1618"/>
      <c r="G18" s="259" t="str">
        <f>IFERROR('事業活動(各幼稚園)'!N11/財務分析!Q6,"－")</f>
        <v>－</v>
      </c>
      <c r="H18" s="728">
        <v>0.249</v>
      </c>
      <c r="I18" s="1624" t="s">
        <v>942</v>
      </c>
      <c r="J18" s="1625"/>
      <c r="K18" s="1625"/>
      <c r="L18" s="1625"/>
      <c r="M18" s="1625"/>
      <c r="N18" s="1615" t="s">
        <v>1306</v>
      </c>
    </row>
    <row r="19" spans="2:14" ht="24.9" customHeight="1" thickBot="1" x14ac:dyDescent="0.25">
      <c r="B19" s="1623"/>
      <c r="C19" s="243"/>
      <c r="D19" s="246" t="s">
        <v>940</v>
      </c>
      <c r="E19" s="1619"/>
      <c r="F19" s="1620"/>
      <c r="G19" s="258" t="str">
        <f>IFERROR('事業活動(法人)'!N11/財務分析!Q7,"－")</f>
        <v>－</v>
      </c>
      <c r="H19" s="722">
        <v>0.24299999999999999</v>
      </c>
      <c r="I19" s="1626"/>
      <c r="J19" s="1626"/>
      <c r="K19" s="1626"/>
      <c r="L19" s="1626"/>
      <c r="M19" s="1626"/>
      <c r="N19" s="1616"/>
    </row>
    <row r="20" spans="2:14" ht="24.9" customHeight="1" x14ac:dyDescent="0.2">
      <c r="B20" s="1623"/>
      <c r="C20" s="243"/>
      <c r="D20" s="724" t="s">
        <v>943</v>
      </c>
      <c r="E20" s="1617" t="s">
        <v>1249</v>
      </c>
      <c r="F20" s="1618"/>
      <c r="G20" s="259" t="str">
        <f>IFERROR(('事業活動(各幼稚園)'!N20+'事業活動(各幼稚園)'!N84+'事業活動(各幼稚園)'!N85)/'事業活動(各幼稚園)'!N94,"－")</f>
        <v>－</v>
      </c>
      <c r="H20" s="728">
        <v>6.0000000000000001E-3</v>
      </c>
      <c r="I20" s="1624" t="s">
        <v>944</v>
      </c>
      <c r="J20" s="1625"/>
      <c r="K20" s="1625"/>
      <c r="L20" s="1625"/>
      <c r="M20" s="1625"/>
      <c r="N20" s="1615" t="s">
        <v>1306</v>
      </c>
    </row>
    <row r="21" spans="2:14" ht="24.9" customHeight="1" thickBot="1" x14ac:dyDescent="0.25">
      <c r="B21" s="1623"/>
      <c r="C21" s="243"/>
      <c r="D21" s="726"/>
      <c r="E21" s="1619"/>
      <c r="F21" s="1620"/>
      <c r="G21" s="258" t="str">
        <f>IFERROR(('事業活動(法人)'!N20+'事業活動(法人)'!N84+'事業活動(法人)'!N85)/'事業活動(法人)'!N102,"－")</f>
        <v>－</v>
      </c>
      <c r="H21" s="722">
        <v>6.0000000000000001E-3</v>
      </c>
      <c r="I21" s="1626"/>
      <c r="J21" s="1626"/>
      <c r="K21" s="1626"/>
      <c r="L21" s="1626"/>
      <c r="M21" s="1626"/>
      <c r="N21" s="1616"/>
    </row>
    <row r="22" spans="2:14" ht="24.9" customHeight="1" x14ac:dyDescent="0.2">
      <c r="B22" s="1623"/>
      <c r="C22" s="243"/>
      <c r="D22" s="724" t="s">
        <v>1694</v>
      </c>
      <c r="E22" s="1617" t="s">
        <v>1251</v>
      </c>
      <c r="F22" s="1618"/>
      <c r="G22" s="259" t="str">
        <f>IFERROR('事業活動(各幼稚園)'!N20/財務分析!Q6,"－")</f>
        <v>－</v>
      </c>
      <c r="H22" s="728">
        <v>4.0000000000000001E-3</v>
      </c>
      <c r="I22" s="1624"/>
      <c r="J22" s="1625"/>
      <c r="K22" s="1625"/>
      <c r="L22" s="1625"/>
      <c r="M22" s="1625"/>
      <c r="N22" s="1615" t="s">
        <v>1306</v>
      </c>
    </row>
    <row r="23" spans="2:14" ht="24.9" customHeight="1" thickBot="1" x14ac:dyDescent="0.25">
      <c r="B23" s="1623"/>
      <c r="C23" s="243"/>
      <c r="D23" s="726"/>
      <c r="E23" s="1619"/>
      <c r="F23" s="1620"/>
      <c r="G23" s="257" t="str">
        <f>IFERROR('事業活動(法人)'!N20/財務分析!Q7,"－")</f>
        <v>－</v>
      </c>
      <c r="H23" s="722">
        <v>4.0000000000000001E-3</v>
      </c>
      <c r="I23" s="1626"/>
      <c r="J23" s="1626"/>
      <c r="K23" s="1626"/>
      <c r="L23" s="1626"/>
      <c r="M23" s="1626"/>
      <c r="N23" s="1616"/>
    </row>
    <row r="24" spans="2:14" ht="24.9" customHeight="1" x14ac:dyDescent="0.2">
      <c r="B24" s="1623"/>
      <c r="C24" s="243"/>
      <c r="D24" s="724" t="s">
        <v>945</v>
      </c>
      <c r="E24" s="1617" t="s">
        <v>1252</v>
      </c>
      <c r="F24" s="1618"/>
      <c r="G24" s="259" t="str">
        <f>IFERROR(('事業活動(各幼稚園)'!N24+'事業活動(各幼稚園)'!N86)/'事業活動(各幼稚園)'!N94,"－")</f>
        <v>－</v>
      </c>
      <c r="H24" s="728">
        <v>0.63</v>
      </c>
      <c r="I24" s="1624" t="s">
        <v>946</v>
      </c>
      <c r="J24" s="1625"/>
      <c r="K24" s="1625"/>
      <c r="L24" s="1625"/>
      <c r="M24" s="1625"/>
      <c r="N24" s="1615" t="s">
        <v>1306</v>
      </c>
    </row>
    <row r="25" spans="2:14" ht="24.9" customHeight="1" thickBot="1" x14ac:dyDescent="0.25">
      <c r="B25" s="1623"/>
      <c r="C25" s="243"/>
      <c r="D25" s="726"/>
      <c r="E25" s="1619"/>
      <c r="F25" s="1620"/>
      <c r="G25" s="257" t="str">
        <f>IFERROR(('事業活動(法人)'!N24+'事業活動(法人)'!N86)/'事業活動(法人)'!N102,"－")</f>
        <v>－</v>
      </c>
      <c r="H25" s="722">
        <v>0.627</v>
      </c>
      <c r="I25" s="1626"/>
      <c r="J25" s="1626"/>
      <c r="K25" s="1626"/>
      <c r="L25" s="1626"/>
      <c r="M25" s="1626"/>
      <c r="N25" s="1616"/>
    </row>
    <row r="26" spans="2:14" ht="24.9" customHeight="1" x14ac:dyDescent="0.2">
      <c r="B26" s="1651"/>
      <c r="C26" s="243"/>
      <c r="D26" s="724" t="s">
        <v>1250</v>
      </c>
      <c r="E26" s="1617" t="s">
        <v>1253</v>
      </c>
      <c r="F26" s="1618"/>
      <c r="G26" s="259" t="str">
        <f>IFERROR('事業活動(各幼稚園)'!N24/財務分析!Q6,"－")</f>
        <v>－</v>
      </c>
      <c r="H26" s="728">
        <v>0.626</v>
      </c>
      <c r="I26" s="1624"/>
      <c r="J26" s="1625"/>
      <c r="K26" s="1625"/>
      <c r="L26" s="1625"/>
      <c r="M26" s="1625"/>
      <c r="N26" s="1615" t="s">
        <v>1306</v>
      </c>
    </row>
    <row r="27" spans="2:14" ht="24.9" customHeight="1" thickBot="1" x14ac:dyDescent="0.25">
      <c r="B27" s="1652"/>
      <c r="C27" s="242"/>
      <c r="D27" s="726"/>
      <c r="E27" s="1619"/>
      <c r="F27" s="1620"/>
      <c r="G27" s="257" t="str">
        <f>IFERROR('事業活動(法人)'!N24/財務分析!Q7,"－")</f>
        <v>－</v>
      </c>
      <c r="H27" s="722">
        <v>0.623</v>
      </c>
      <c r="I27" s="1626"/>
      <c r="J27" s="1626"/>
      <c r="K27" s="1626"/>
      <c r="L27" s="1626"/>
      <c r="M27" s="1626"/>
      <c r="N27" s="1616"/>
    </row>
    <row r="28" spans="2:14" ht="24.9" customHeight="1" thickBot="1" x14ac:dyDescent="0.25">
      <c r="B28" s="262"/>
      <c r="C28" s="262"/>
      <c r="D28" s="823"/>
      <c r="E28" s="823"/>
      <c r="F28" s="823"/>
      <c r="G28" s="823"/>
      <c r="H28" s="823"/>
      <c r="I28" s="823"/>
      <c r="J28" s="823"/>
      <c r="K28" s="823"/>
      <c r="L28" s="823"/>
      <c r="M28" s="262"/>
    </row>
    <row r="29" spans="2:14" ht="21.6" thickBot="1" x14ac:dyDescent="0.2">
      <c r="B29" s="714" t="s">
        <v>1532</v>
      </c>
      <c r="C29" s="715"/>
      <c r="D29" s="716"/>
      <c r="E29" s="716"/>
      <c r="F29" s="716"/>
      <c r="G29" s="713" t="s">
        <v>632</v>
      </c>
      <c r="I29" s="1632" t="e">
        <f>#REF!</f>
        <v>#REF!</v>
      </c>
      <c r="J29" s="1633"/>
      <c r="K29" s="1633"/>
      <c r="L29" s="1633"/>
      <c r="M29" s="1634"/>
    </row>
    <row r="30" spans="2:14" ht="21.6" thickBot="1" x14ac:dyDescent="0.25">
      <c r="B30" s="714"/>
      <c r="C30" s="715"/>
      <c r="D30" s="717" t="s">
        <v>1212</v>
      </c>
      <c r="E30" s="1610">
        <f>'表　紙'!D34</f>
        <v>0</v>
      </c>
      <c r="F30" s="1611"/>
      <c r="G30" s="1611"/>
      <c r="H30" s="1612"/>
      <c r="I30" s="706"/>
      <c r="J30" s="706"/>
      <c r="K30" s="706"/>
      <c r="L30" s="706"/>
      <c r="M30" s="707"/>
    </row>
    <row r="31" spans="2:14" ht="30" customHeight="1" thickBot="1" x14ac:dyDescent="0.25">
      <c r="B31" s="237" t="s">
        <v>922</v>
      </c>
      <c r="C31" s="238"/>
      <c r="D31" s="718" t="s">
        <v>923</v>
      </c>
      <c r="E31" s="239" t="s">
        <v>924</v>
      </c>
      <c r="F31" s="240"/>
      <c r="G31" s="254" t="s">
        <v>925</v>
      </c>
      <c r="H31" s="710" t="s">
        <v>1684</v>
      </c>
      <c r="I31" s="1637" t="s">
        <v>926</v>
      </c>
      <c r="J31" s="1637"/>
      <c r="K31" s="1637"/>
      <c r="L31" s="1637"/>
      <c r="M31" s="1638"/>
    </row>
    <row r="32" spans="2:14" ht="30" customHeight="1" thickBot="1" x14ac:dyDescent="0.25">
      <c r="B32" s="1621" t="s">
        <v>947</v>
      </c>
      <c r="C32" s="247"/>
      <c r="D32" s="248" t="s">
        <v>948</v>
      </c>
      <c r="E32" s="1653" t="s">
        <v>949</v>
      </c>
      <c r="F32" s="1654"/>
      <c r="G32" s="256" t="str">
        <f>IFERROR(貸借対照表!O35/貸借対照表!AH18,"－")</f>
        <v>－</v>
      </c>
      <c r="H32" s="711">
        <v>7.2990000000000004</v>
      </c>
      <c r="I32" s="1647" t="s">
        <v>950</v>
      </c>
      <c r="J32" s="1648"/>
      <c r="K32" s="1648"/>
      <c r="L32" s="1648"/>
      <c r="M32" s="1649"/>
    </row>
    <row r="33" spans="2:13" ht="30" customHeight="1" thickBot="1" x14ac:dyDescent="0.25">
      <c r="B33" s="1622"/>
      <c r="C33" s="249"/>
      <c r="D33" s="250" t="s">
        <v>951</v>
      </c>
      <c r="E33" s="1653" t="s">
        <v>952</v>
      </c>
      <c r="F33" s="1654"/>
      <c r="G33" s="261" t="str">
        <f>IFERROR(貸借対照表!O36/貸借対照表!AH23,"－")</f>
        <v>－</v>
      </c>
      <c r="H33" s="712">
        <v>38.906999999999996</v>
      </c>
      <c r="I33" s="1647" t="s">
        <v>953</v>
      </c>
      <c r="J33" s="1648"/>
      <c r="K33" s="1648"/>
      <c r="L33" s="1648"/>
      <c r="M33" s="1649"/>
    </row>
    <row r="34" spans="2:13" ht="30" customHeight="1" thickBot="1" x14ac:dyDescent="0.25">
      <c r="B34" s="1621" t="s">
        <v>954</v>
      </c>
      <c r="C34" s="247"/>
      <c r="D34" s="251" t="s">
        <v>1254</v>
      </c>
      <c r="E34" s="1653" t="s">
        <v>1255</v>
      </c>
      <c r="F34" s="1654"/>
      <c r="G34" s="256" t="str">
        <f>IFERROR(貸借対照表!AH35/貸借対照表!AH36,"－")</f>
        <v>－</v>
      </c>
      <c r="H34" s="711">
        <v>0.89300000000000002</v>
      </c>
      <c r="I34" s="1647" t="s">
        <v>955</v>
      </c>
      <c r="J34" s="1648"/>
      <c r="K34" s="1648"/>
      <c r="L34" s="1648"/>
      <c r="M34" s="1649"/>
    </row>
    <row r="35" spans="2:13" ht="30" customHeight="1" thickBot="1" x14ac:dyDescent="0.25">
      <c r="B35" s="1622"/>
      <c r="C35" s="249"/>
      <c r="D35" s="252" t="s">
        <v>1256</v>
      </c>
      <c r="E35" s="1653" t="s">
        <v>1257</v>
      </c>
      <c r="F35" s="1654"/>
      <c r="G35" s="256" t="str">
        <f>IFERROR(貸借対照表!AH33/貸借対照表!AH36,"－")</f>
        <v>－</v>
      </c>
      <c r="H35" s="711">
        <v>-1.9E-2</v>
      </c>
      <c r="I35" s="1659" t="s">
        <v>956</v>
      </c>
      <c r="J35" s="1660"/>
      <c r="K35" s="1660"/>
      <c r="L35" s="1660"/>
      <c r="M35" s="1661"/>
    </row>
    <row r="36" spans="2:13" ht="30" customHeight="1" thickBot="1" x14ac:dyDescent="0.25">
      <c r="B36" s="1621" t="s">
        <v>957</v>
      </c>
      <c r="C36" s="247"/>
      <c r="D36" s="719" t="s">
        <v>958</v>
      </c>
      <c r="E36" s="1653" t="s">
        <v>1258</v>
      </c>
      <c r="F36" s="1654"/>
      <c r="G36" s="260" t="str">
        <f>IFERROR(貸借対照表!O12/貸借対照表!AH35,"－")</f>
        <v>－</v>
      </c>
      <c r="H36" s="711">
        <v>0.84599999999999997</v>
      </c>
      <c r="I36" s="1659" t="s">
        <v>959</v>
      </c>
      <c r="J36" s="1660"/>
      <c r="K36" s="1660"/>
      <c r="L36" s="1660"/>
      <c r="M36" s="1661"/>
    </row>
    <row r="37" spans="2:13" ht="30" customHeight="1" thickBot="1" x14ac:dyDescent="0.25">
      <c r="B37" s="1622"/>
      <c r="C37" s="249"/>
      <c r="D37" s="719" t="s">
        <v>960</v>
      </c>
      <c r="E37" s="1653" t="s">
        <v>1259</v>
      </c>
      <c r="F37" s="1654"/>
      <c r="G37" s="260" t="str">
        <f>IFERROR(貸借対照表!O12/(貸借対照表!AH35+貸借対照表!AH12),"－")</f>
        <v>－</v>
      </c>
      <c r="H37" s="711">
        <v>0.78100000000000003</v>
      </c>
      <c r="I37" s="1647" t="s">
        <v>1264</v>
      </c>
      <c r="J37" s="1648"/>
      <c r="K37" s="1648"/>
      <c r="L37" s="1648"/>
      <c r="M37" s="1649"/>
    </row>
    <row r="38" spans="2:13" ht="30" customHeight="1" thickBot="1" x14ac:dyDescent="0.25">
      <c r="B38" s="1621" t="s">
        <v>961</v>
      </c>
      <c r="C38" s="247"/>
      <c r="D38" s="719" t="s">
        <v>1695</v>
      </c>
      <c r="E38" s="1653" t="s">
        <v>962</v>
      </c>
      <c r="F38" s="1654"/>
      <c r="G38" s="260" t="str">
        <f>IFERROR(貸借対照表!O12/貸借対照表!O44,"－")</f>
        <v>－</v>
      </c>
      <c r="H38" s="711">
        <v>0.755</v>
      </c>
      <c r="I38" s="1639" t="s">
        <v>963</v>
      </c>
      <c r="J38" s="1640"/>
      <c r="K38" s="1640"/>
      <c r="L38" s="1640"/>
      <c r="M38" s="1650"/>
    </row>
    <row r="39" spans="2:13" ht="30" customHeight="1" thickBot="1" x14ac:dyDescent="0.25">
      <c r="B39" s="1622"/>
      <c r="C39" s="249"/>
      <c r="D39" s="719" t="s">
        <v>1696</v>
      </c>
      <c r="E39" s="1653" t="s">
        <v>964</v>
      </c>
      <c r="F39" s="1654"/>
      <c r="G39" s="256" t="str">
        <f>IFERROR(貸借対照表!O35/貸借対照表!O44,"－")</f>
        <v>－</v>
      </c>
      <c r="H39" s="711">
        <v>0.245</v>
      </c>
      <c r="I39" s="1639" t="s">
        <v>965</v>
      </c>
      <c r="J39" s="1640"/>
      <c r="K39" s="1640"/>
      <c r="L39" s="1640"/>
      <c r="M39" s="1650"/>
    </row>
    <row r="40" spans="2:13" ht="30" customHeight="1" thickBot="1" x14ac:dyDescent="0.25">
      <c r="B40" s="1621" t="s">
        <v>966</v>
      </c>
      <c r="C40" s="247"/>
      <c r="D40" s="719" t="s">
        <v>1697</v>
      </c>
      <c r="E40" s="1653" t="s">
        <v>1260</v>
      </c>
      <c r="F40" s="1654"/>
      <c r="G40" s="260" t="str">
        <f>IFERROR(貸借対照表!AH12/貸借対照表!AH36,"－")</f>
        <v>－</v>
      </c>
      <c r="H40" s="711">
        <v>7.2999999999999995E-2</v>
      </c>
      <c r="I40" s="1656" t="s">
        <v>959</v>
      </c>
      <c r="J40" s="1657"/>
      <c r="K40" s="1657"/>
      <c r="L40" s="1657"/>
      <c r="M40" s="1658"/>
    </row>
    <row r="41" spans="2:13" ht="30" customHeight="1" thickBot="1" x14ac:dyDescent="0.25">
      <c r="B41" s="1623"/>
      <c r="C41" s="253"/>
      <c r="D41" s="719" t="s">
        <v>1698</v>
      </c>
      <c r="E41" s="1653" t="s">
        <v>1261</v>
      </c>
      <c r="F41" s="1654"/>
      <c r="G41" s="260" t="str">
        <f>IFERROR(貸借対照表!AH18/貸借対照表!AH36,"－")</f>
        <v>－</v>
      </c>
      <c r="H41" s="711">
        <v>3.4000000000000002E-2</v>
      </c>
      <c r="I41" s="1659" t="s">
        <v>959</v>
      </c>
      <c r="J41" s="1660"/>
      <c r="K41" s="1660"/>
      <c r="L41" s="1660"/>
      <c r="M41" s="1661"/>
    </row>
    <row r="42" spans="2:13" ht="30" customHeight="1" thickBot="1" x14ac:dyDescent="0.25">
      <c r="B42" s="1623"/>
      <c r="C42" s="253"/>
      <c r="D42" s="719" t="s">
        <v>967</v>
      </c>
      <c r="E42" s="1653" t="s">
        <v>1262</v>
      </c>
      <c r="F42" s="1654"/>
      <c r="G42" s="260" t="str">
        <f>IFERROR(貸借対照表!AH26/貸借対照表!O44,"－")</f>
        <v>－</v>
      </c>
      <c r="H42" s="711">
        <v>0.107</v>
      </c>
      <c r="I42" s="1647" t="s">
        <v>1265</v>
      </c>
      <c r="J42" s="1648"/>
      <c r="K42" s="1648"/>
      <c r="L42" s="1648"/>
      <c r="M42" s="1649"/>
    </row>
    <row r="43" spans="2:13" ht="30" customHeight="1" thickBot="1" x14ac:dyDescent="0.25">
      <c r="B43" s="1622"/>
      <c r="C43" s="249"/>
      <c r="D43" s="719" t="s">
        <v>968</v>
      </c>
      <c r="E43" s="1653" t="s">
        <v>1263</v>
      </c>
      <c r="F43" s="1654"/>
      <c r="G43" s="260" t="str">
        <f>IFERROR(貸借対照表!AH26/貸借対照表!AH35,"－")</f>
        <v>－</v>
      </c>
      <c r="H43" s="711">
        <v>0.12</v>
      </c>
      <c r="I43" s="1647" t="s">
        <v>969</v>
      </c>
      <c r="J43" s="1648"/>
      <c r="K43" s="1648"/>
      <c r="L43" s="1648"/>
      <c r="M43" s="1649"/>
    </row>
    <row r="44" spans="2:13" ht="24.9" customHeight="1" x14ac:dyDescent="0.15">
      <c r="B44" s="235"/>
      <c r="C44" s="231"/>
      <c r="D44" s="1655"/>
      <c r="E44" s="1655"/>
      <c r="F44" s="1655"/>
      <c r="G44" s="1655"/>
      <c r="H44" s="1655"/>
      <c r="I44" s="1655"/>
      <c r="J44" s="1655"/>
      <c r="K44" s="1655"/>
      <c r="L44" s="1655"/>
      <c r="M44" s="231"/>
    </row>
  </sheetData>
  <sheetProtection selectLockedCells="1" selectUnlockedCells="1"/>
  <mergeCells count="76">
    <mergeCell ref="P6:P7"/>
    <mergeCell ref="P8:P9"/>
    <mergeCell ref="P10:P11"/>
    <mergeCell ref="E22:F23"/>
    <mergeCell ref="I22:M23"/>
    <mergeCell ref="E18:F19"/>
    <mergeCell ref="E20:F21"/>
    <mergeCell ref="D44:L44"/>
    <mergeCell ref="E40:F40"/>
    <mergeCell ref="I33:M33"/>
    <mergeCell ref="I34:M34"/>
    <mergeCell ref="E36:F36"/>
    <mergeCell ref="E37:F37"/>
    <mergeCell ref="E38:F38"/>
    <mergeCell ref="E39:F39"/>
    <mergeCell ref="I39:M39"/>
    <mergeCell ref="I42:M42"/>
    <mergeCell ref="E35:F35"/>
    <mergeCell ref="E41:F41"/>
    <mergeCell ref="I40:M40"/>
    <mergeCell ref="I41:M41"/>
    <mergeCell ref="I35:M35"/>
    <mergeCell ref="I36:M36"/>
    <mergeCell ref="I43:M43"/>
    <mergeCell ref="B32:B33"/>
    <mergeCell ref="B34:B35"/>
    <mergeCell ref="I38:M38"/>
    <mergeCell ref="B18:B27"/>
    <mergeCell ref="E24:F25"/>
    <mergeCell ref="E32:F32"/>
    <mergeCell ref="E33:F33"/>
    <mergeCell ref="E34:F34"/>
    <mergeCell ref="B36:B37"/>
    <mergeCell ref="B38:B39"/>
    <mergeCell ref="I32:M32"/>
    <mergeCell ref="I37:M37"/>
    <mergeCell ref="B40:B43"/>
    <mergeCell ref="E43:F43"/>
    <mergeCell ref="E42:F42"/>
    <mergeCell ref="I2:M2"/>
    <mergeCell ref="I29:M29"/>
    <mergeCell ref="I5:M5"/>
    <mergeCell ref="I31:M31"/>
    <mergeCell ref="I24:M25"/>
    <mergeCell ref="I10:M11"/>
    <mergeCell ref="I12:M13"/>
    <mergeCell ref="I14:M15"/>
    <mergeCell ref="I6:M7"/>
    <mergeCell ref="I8:M9"/>
    <mergeCell ref="I18:M19"/>
    <mergeCell ref="I20:M21"/>
    <mergeCell ref="I26:M27"/>
    <mergeCell ref="B6:B7"/>
    <mergeCell ref="B8:B11"/>
    <mergeCell ref="B12:B17"/>
    <mergeCell ref="I16:M17"/>
    <mergeCell ref="E6:F7"/>
    <mergeCell ref="E8:F9"/>
    <mergeCell ref="E10:F11"/>
    <mergeCell ref="E12:F13"/>
    <mergeCell ref="E14:F15"/>
    <mergeCell ref="E16:F17"/>
    <mergeCell ref="E4:H4"/>
    <mergeCell ref="E30:H30"/>
    <mergeCell ref="N6:N7"/>
    <mergeCell ref="N8:N9"/>
    <mergeCell ref="N10:N11"/>
    <mergeCell ref="N12:N13"/>
    <mergeCell ref="N14:N15"/>
    <mergeCell ref="N16:N17"/>
    <mergeCell ref="N18:N19"/>
    <mergeCell ref="N20:N21"/>
    <mergeCell ref="N22:N23"/>
    <mergeCell ref="N24:N25"/>
    <mergeCell ref="N26:N27"/>
    <mergeCell ref="E26:F27"/>
  </mergeCells>
  <phoneticPr fontId="94"/>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U145"/>
  <sheetViews>
    <sheetView view="pageBreakPreview" zoomScaleNormal="85" zoomScaleSheetLayoutView="100" workbookViewId="0"/>
  </sheetViews>
  <sheetFormatPr defaultRowHeight="13.2" x14ac:dyDescent="0.2"/>
  <cols>
    <col min="1" max="1" width="0.44140625" customWidth="1"/>
    <col min="2" max="2" width="3" customWidth="1"/>
    <col min="4" max="4" width="9.44140625" customWidth="1"/>
    <col min="5" max="5" width="11.33203125" customWidth="1"/>
    <col min="6" max="6" width="10.88671875" customWidth="1"/>
    <col min="7" max="7" width="9.77734375" customWidth="1"/>
    <col min="8" max="9" width="9.88671875" customWidth="1"/>
    <col min="12" max="12" width="2.88671875" customWidth="1"/>
    <col min="13" max="13" width="17.21875" customWidth="1"/>
    <col min="14" max="14" width="7.33203125" customWidth="1"/>
    <col min="15" max="15" width="4" customWidth="1"/>
    <col min="16" max="16" width="4.44140625" customWidth="1"/>
    <col min="17" max="17" width="15.77734375" customWidth="1"/>
    <col min="18" max="18" width="7.21875" customWidth="1"/>
    <col min="19" max="19" width="14.109375" customWidth="1"/>
  </cols>
  <sheetData>
    <row r="1" spans="2:20" x14ac:dyDescent="0.2">
      <c r="B1" s="1716">
        <v>29</v>
      </c>
      <c r="C1" s="1716"/>
      <c r="D1" s="1716"/>
      <c r="E1" s="1716"/>
      <c r="F1" s="1716"/>
      <c r="G1" s="1716"/>
      <c r="H1" s="262"/>
      <c r="I1" s="262"/>
      <c r="J1" s="1713">
        <f>IF(SUM(O5:O10)=0,"優良",SUM(O5:O10))</f>
        <v>2</v>
      </c>
      <c r="K1" s="1713"/>
      <c r="L1" s="262"/>
      <c r="M1" s="1728" t="s">
        <v>970</v>
      </c>
      <c r="N1" s="1728"/>
      <c r="O1" s="1728"/>
      <c r="P1" s="1728"/>
      <c r="Q1" s="1728"/>
      <c r="R1" s="1728"/>
      <c r="S1" s="1728"/>
      <c r="T1" s="1728"/>
    </row>
    <row r="2" spans="2:20" ht="16.2" x14ac:dyDescent="0.2">
      <c r="B2" s="1716"/>
      <c r="C2" s="1716"/>
      <c r="D2" s="1716"/>
      <c r="E2" s="1716"/>
      <c r="F2" s="1716"/>
      <c r="G2" s="1716"/>
      <c r="H2" s="1721">
        <v>28</v>
      </c>
      <c r="I2" s="1721"/>
      <c r="J2" s="1714"/>
      <c r="K2" s="1714"/>
      <c r="L2" s="262"/>
      <c r="M2" s="1728"/>
      <c r="N2" s="1728"/>
      <c r="O2" s="1728"/>
      <c r="P2" s="1728"/>
      <c r="Q2" s="1728"/>
      <c r="R2" s="1728"/>
      <c r="S2" s="1728"/>
      <c r="T2" s="1728"/>
    </row>
    <row r="3" spans="2:20" ht="14.4" x14ac:dyDescent="0.2">
      <c r="B3" s="262"/>
      <c r="C3" s="262"/>
      <c r="D3" s="262"/>
      <c r="E3" s="262"/>
      <c r="F3" s="262"/>
      <c r="G3" s="262"/>
      <c r="H3" s="262"/>
      <c r="I3" s="262"/>
      <c r="J3" s="1717" t="s">
        <v>971</v>
      </c>
      <c r="K3" s="1718"/>
      <c r="L3" s="262"/>
      <c r="M3" s="262"/>
      <c r="N3" s="262"/>
      <c r="O3" s="262"/>
      <c r="P3" s="262"/>
      <c r="Q3" s="262"/>
      <c r="R3" s="262"/>
      <c r="S3" s="262"/>
      <c r="T3" s="262"/>
    </row>
    <row r="4" spans="2:20" ht="19.2" x14ac:dyDescent="0.2">
      <c r="B4" s="1715" t="e">
        <f>#REF!</f>
        <v>#REF!</v>
      </c>
      <c r="C4" s="1715"/>
      <c r="D4" s="1715"/>
      <c r="E4" s="1715"/>
      <c r="F4" s="1715"/>
      <c r="G4" s="1722" t="e">
        <f>+"  "&amp;#REF!</f>
        <v>#REF!</v>
      </c>
      <c r="H4" s="1722"/>
      <c r="I4" s="1723"/>
      <c r="J4" s="322" t="e">
        <f>#REF!</f>
        <v>#REF!</v>
      </c>
      <c r="K4" s="323" t="e">
        <f>#REF!</f>
        <v>#REF!</v>
      </c>
      <c r="L4" s="262"/>
      <c r="M4" s="1696" t="s">
        <v>972</v>
      </c>
      <c r="N4" s="1696"/>
      <c r="O4" s="262"/>
      <c r="P4" s="262"/>
      <c r="Q4" s="262"/>
      <c r="R4" s="262"/>
      <c r="S4" s="1696" t="s">
        <v>973</v>
      </c>
      <c r="T4" s="1696"/>
    </row>
    <row r="5" spans="2:20" x14ac:dyDescent="0.2">
      <c r="B5" s="1710" t="s">
        <v>974</v>
      </c>
      <c r="C5" s="1685" t="s">
        <v>1273</v>
      </c>
      <c r="D5" s="1685"/>
      <c r="E5" s="1685" t="s">
        <v>975</v>
      </c>
      <c r="F5" s="1686"/>
      <c r="G5" s="1685" t="s">
        <v>976</v>
      </c>
      <c r="H5" s="1685"/>
      <c r="I5" s="325" t="s">
        <v>977</v>
      </c>
      <c r="J5" s="324" t="s">
        <v>978</v>
      </c>
      <c r="K5" s="324" t="s">
        <v>979</v>
      </c>
      <c r="L5" s="326"/>
      <c r="M5" s="327" t="s">
        <v>979</v>
      </c>
      <c r="N5" s="328">
        <v>1</v>
      </c>
      <c r="O5" s="329">
        <f>IF(K7&lt;N5,1,0)</f>
        <v>0</v>
      </c>
      <c r="P5" s="1673" t="s">
        <v>980</v>
      </c>
      <c r="Q5" s="1674"/>
      <c r="R5" s="326"/>
      <c r="S5" s="330" t="s">
        <v>981</v>
      </c>
      <c r="T5" s="331">
        <v>0.57999999999999996</v>
      </c>
    </row>
    <row r="6" spans="2:20" x14ac:dyDescent="0.2">
      <c r="B6" s="1710"/>
      <c r="C6" s="332" t="s">
        <v>982</v>
      </c>
      <c r="D6" s="333" t="s">
        <v>983</v>
      </c>
      <c r="E6" s="333" t="s">
        <v>982</v>
      </c>
      <c r="F6" s="332" t="s">
        <v>983</v>
      </c>
      <c r="G6" s="333" t="s">
        <v>982</v>
      </c>
      <c r="H6" s="333" t="s">
        <v>983</v>
      </c>
      <c r="I6" s="334" t="s">
        <v>984</v>
      </c>
      <c r="J6" s="335" t="s">
        <v>984</v>
      </c>
      <c r="K6" s="335" t="s">
        <v>984</v>
      </c>
      <c r="L6" s="326"/>
      <c r="M6" s="327" t="s">
        <v>978</v>
      </c>
      <c r="N6" s="328">
        <v>1</v>
      </c>
      <c r="O6" s="329">
        <f>IF(J7&lt;N6,1,0)</f>
        <v>0</v>
      </c>
      <c r="P6" s="1673" t="s">
        <v>980</v>
      </c>
      <c r="Q6" s="1674"/>
      <c r="R6" s="326"/>
      <c r="S6" s="330" t="s">
        <v>985</v>
      </c>
      <c r="T6" s="331">
        <v>0.57499999999999996</v>
      </c>
    </row>
    <row r="7" spans="2:20" x14ac:dyDescent="0.2">
      <c r="B7" s="1710"/>
      <c r="C7" s="336" t="str">
        <f>財務分析!G6</f>
        <v>－</v>
      </c>
      <c r="D7" s="337" t="str">
        <f>財務分析!G7</f>
        <v>－</v>
      </c>
      <c r="E7" s="337" t="str">
        <f>財務分析!G10</f>
        <v>－</v>
      </c>
      <c r="F7" s="336" t="str">
        <f>財務分析!G11</f>
        <v>－</v>
      </c>
      <c r="G7" s="337" t="str">
        <f>財務分析!G14</f>
        <v>－</v>
      </c>
      <c r="H7" s="337" t="str">
        <f>財務分析!G15</f>
        <v>－</v>
      </c>
      <c r="I7" s="338" t="str">
        <f>財務分析!G42</f>
        <v>－</v>
      </c>
      <c r="J7" s="337" t="str">
        <f>財務分析!G33</f>
        <v>－</v>
      </c>
      <c r="K7" s="337" t="str">
        <f>IFERROR(貸借対照表!O36/貸借対照表!AH18,"－")</f>
        <v>－</v>
      </c>
      <c r="L7" s="326"/>
      <c r="M7" s="327" t="s">
        <v>1276</v>
      </c>
      <c r="N7" s="328">
        <v>1</v>
      </c>
      <c r="O7" s="329">
        <f>IF(D7&gt;N7,1,0)</f>
        <v>1</v>
      </c>
      <c r="P7" s="1673" t="s">
        <v>986</v>
      </c>
      <c r="Q7" s="1674"/>
      <c r="R7" s="326"/>
      <c r="S7" s="330" t="s">
        <v>987</v>
      </c>
      <c r="T7" s="331">
        <v>0.32400000000000001</v>
      </c>
    </row>
    <row r="8" spans="2:20" x14ac:dyDescent="0.2">
      <c r="B8" s="1710"/>
      <c r="C8" s="1685" t="s">
        <v>1274</v>
      </c>
      <c r="D8" s="1685"/>
      <c r="E8" s="1685" t="s">
        <v>988</v>
      </c>
      <c r="F8" s="1685"/>
      <c r="G8" s="1685" t="s">
        <v>989</v>
      </c>
      <c r="H8" s="1686"/>
      <c r="I8" s="325" t="s">
        <v>990</v>
      </c>
      <c r="J8" s="324" t="s">
        <v>1275</v>
      </c>
      <c r="K8" s="324" t="s">
        <v>991</v>
      </c>
      <c r="L8" s="326"/>
      <c r="M8" s="327" t="s">
        <v>1275</v>
      </c>
      <c r="N8" s="328">
        <v>0.5</v>
      </c>
      <c r="O8" s="329">
        <f>IF(J10&lt;N8,1,0)</f>
        <v>0</v>
      </c>
      <c r="P8" s="1673" t="s">
        <v>992</v>
      </c>
      <c r="Q8" s="1674"/>
      <c r="R8" s="326"/>
      <c r="S8" s="330" t="s">
        <v>993</v>
      </c>
      <c r="T8" s="331">
        <v>0.32800000000000001</v>
      </c>
    </row>
    <row r="9" spans="2:20" x14ac:dyDescent="0.2">
      <c r="B9" s="1710"/>
      <c r="C9" s="333" t="s">
        <v>982</v>
      </c>
      <c r="D9" s="333" t="s">
        <v>983</v>
      </c>
      <c r="E9" s="333" t="s">
        <v>982</v>
      </c>
      <c r="F9" s="333" t="s">
        <v>983</v>
      </c>
      <c r="G9" s="333" t="s">
        <v>982</v>
      </c>
      <c r="H9" s="332" t="s">
        <v>983</v>
      </c>
      <c r="I9" s="334" t="s">
        <v>984</v>
      </c>
      <c r="J9" s="335" t="s">
        <v>984</v>
      </c>
      <c r="K9" s="335" t="s">
        <v>984</v>
      </c>
      <c r="L9" s="326"/>
      <c r="M9" s="327" t="s">
        <v>977</v>
      </c>
      <c r="N9" s="328">
        <v>1</v>
      </c>
      <c r="O9" s="339">
        <f>IF(I7&gt;N9,1,0)</f>
        <v>1</v>
      </c>
      <c r="P9" s="1673" t="s">
        <v>986</v>
      </c>
      <c r="Q9" s="1674"/>
      <c r="R9" s="326"/>
      <c r="S9" s="330" t="s">
        <v>994</v>
      </c>
      <c r="T9" s="331">
        <v>0.36399999999999999</v>
      </c>
    </row>
    <row r="10" spans="2:20" x14ac:dyDescent="0.2">
      <c r="B10" s="1710"/>
      <c r="C10" s="337" t="str">
        <f>財務分析!G8</f>
        <v>－</v>
      </c>
      <c r="D10" s="337" t="str">
        <f>財務分析!G9</f>
        <v>－</v>
      </c>
      <c r="E10" s="337" t="str">
        <f>財務分析!G12</f>
        <v>－</v>
      </c>
      <c r="F10" s="337" t="str">
        <f>財務分析!G13</f>
        <v>－</v>
      </c>
      <c r="G10" s="337" t="str">
        <f>財務分析!G24</f>
        <v>－</v>
      </c>
      <c r="H10" s="337" t="str">
        <f>財務分析!G25</f>
        <v>－</v>
      </c>
      <c r="I10" s="338" t="str">
        <f>財務分析!G32</f>
        <v>－</v>
      </c>
      <c r="J10" s="337" t="str">
        <f>財務分析!G34</f>
        <v>－</v>
      </c>
      <c r="K10" s="337" t="str">
        <f>財務分析!G43</f>
        <v>－</v>
      </c>
      <c r="L10" s="326"/>
      <c r="M10" s="327"/>
      <c r="N10" s="345"/>
      <c r="O10" s="339"/>
      <c r="P10" s="1673"/>
      <c r="Q10" s="1674"/>
      <c r="R10" s="326"/>
      <c r="S10" s="330" t="s">
        <v>995</v>
      </c>
      <c r="T10" s="331">
        <v>0.35599999999999998</v>
      </c>
    </row>
    <row r="11" spans="2:20" x14ac:dyDescent="0.2">
      <c r="B11" s="1710"/>
      <c r="C11" s="1685"/>
      <c r="D11" s="1685"/>
      <c r="E11" s="1684"/>
      <c r="F11" s="1684"/>
      <c r="G11" s="1684"/>
      <c r="H11" s="1684"/>
      <c r="I11" s="343"/>
      <c r="J11" s="343"/>
      <c r="K11" s="344"/>
      <c r="L11" s="326"/>
      <c r="M11" s="392" t="s">
        <v>996</v>
      </c>
      <c r="N11" s="390"/>
      <c r="O11" s="391"/>
      <c r="P11" s="393"/>
      <c r="Q11" s="394"/>
      <c r="R11" s="346"/>
      <c r="S11" s="347"/>
      <c r="T11" s="326"/>
    </row>
    <row r="12" spans="2:20" x14ac:dyDescent="0.2">
      <c r="B12" s="1710"/>
      <c r="C12" s="333"/>
      <c r="D12" s="333"/>
      <c r="E12" s="348"/>
      <c r="F12" s="348"/>
      <c r="G12" s="348"/>
      <c r="H12" s="348"/>
      <c r="I12" s="349"/>
      <c r="J12" s="349"/>
      <c r="K12" s="350"/>
      <c r="L12" s="326"/>
      <c r="M12" s="395"/>
      <c r="N12" s="395"/>
      <c r="O12" s="395"/>
      <c r="P12" s="395"/>
      <c r="Q12" s="395"/>
      <c r="R12" s="395"/>
      <c r="S12" s="347"/>
      <c r="T12" s="326"/>
    </row>
    <row r="13" spans="2:20" x14ac:dyDescent="0.2">
      <c r="B13" s="1710"/>
      <c r="C13" s="337"/>
      <c r="D13" s="337"/>
      <c r="E13" s="336"/>
      <c r="F13" s="351"/>
      <c r="G13" s="351"/>
      <c r="H13" s="351"/>
      <c r="I13" s="351"/>
      <c r="J13" s="351"/>
      <c r="K13" s="352"/>
      <c r="L13" s="326"/>
      <c r="M13" s="340"/>
      <c r="N13" s="341"/>
      <c r="O13" s="342"/>
      <c r="P13" s="342"/>
      <c r="Q13" s="389"/>
      <c r="R13" s="346"/>
      <c r="S13" s="347"/>
      <c r="T13" s="326"/>
    </row>
    <row r="14" spans="2:20" x14ac:dyDescent="0.2">
      <c r="B14" s="353"/>
      <c r="C14" s="353"/>
      <c r="D14" s="353"/>
      <c r="E14" s="353"/>
      <c r="F14" s="353"/>
      <c r="G14" s="353"/>
      <c r="H14" s="353"/>
      <c r="I14" s="353"/>
      <c r="J14" s="353"/>
      <c r="K14" s="353"/>
      <c r="L14" s="326"/>
      <c r="M14" s="326"/>
      <c r="N14" s="326"/>
      <c r="O14" s="326"/>
      <c r="P14" s="326"/>
      <c r="Q14" s="326"/>
      <c r="R14" s="326"/>
      <c r="S14" s="354"/>
      <c r="T14" s="326"/>
    </row>
    <row r="15" spans="2:20" x14ac:dyDescent="0.2">
      <c r="B15" s="1724" t="s">
        <v>823</v>
      </c>
      <c r="C15" s="1725"/>
      <c r="D15" s="355" t="s">
        <v>997</v>
      </c>
      <c r="E15" s="356" t="s">
        <v>998</v>
      </c>
      <c r="F15" s="1719" t="s">
        <v>999</v>
      </c>
      <c r="G15" s="1720"/>
      <c r="H15" s="1720"/>
      <c r="I15" s="1720"/>
      <c r="J15" s="1720"/>
      <c r="K15" s="1720"/>
      <c r="L15" s="357"/>
      <c r="M15" s="340"/>
      <c r="N15" s="341"/>
      <c r="O15" s="342"/>
      <c r="P15" s="342"/>
      <c r="Q15" s="342"/>
      <c r="R15" s="342"/>
      <c r="S15" s="342"/>
      <c r="T15" s="357"/>
    </row>
    <row r="16" spans="2:20" ht="19.2" x14ac:dyDescent="0.2">
      <c r="B16" s="1697" t="s">
        <v>1000</v>
      </c>
      <c r="C16" s="358" t="s">
        <v>1001</v>
      </c>
      <c r="D16" s="359" t="s">
        <v>1266</v>
      </c>
      <c r="E16" s="1711" t="e">
        <f>#REF!</f>
        <v>#REF!</v>
      </c>
      <c r="F16" s="1665" t="e">
        <f>#REF!&amp;#REF!&amp;#REF!&amp;#REF!&amp;#REF!&amp;#REF!&amp;#REF!&amp;#REF!</f>
        <v>#REF!</v>
      </c>
      <c r="G16" s="1665"/>
      <c r="H16" s="1665"/>
      <c r="I16" s="1665"/>
      <c r="J16" s="1665"/>
      <c r="K16" s="1666"/>
      <c r="L16" s="360"/>
      <c r="M16" s="361"/>
      <c r="N16" s="362"/>
      <c r="O16" s="362"/>
      <c r="P16" s="362"/>
      <c r="Q16" s="361"/>
      <c r="R16" s="361"/>
      <c r="S16" s="361"/>
      <c r="T16" s="360"/>
    </row>
    <row r="17" spans="2:19" x14ac:dyDescent="0.2">
      <c r="B17" s="1698"/>
      <c r="C17" s="366" t="e">
        <f>#REF!</f>
        <v>#REF!</v>
      </c>
      <c r="D17" s="367" t="s">
        <v>1003</v>
      </c>
      <c r="E17" s="1712"/>
      <c r="F17" s="1676"/>
      <c r="G17" s="1676"/>
      <c r="H17" s="1676"/>
      <c r="I17" s="1676"/>
      <c r="J17" s="1676"/>
      <c r="K17" s="1677"/>
      <c r="L17" s="360"/>
      <c r="M17" s="361"/>
      <c r="N17" s="361"/>
      <c r="O17" s="361"/>
      <c r="P17" s="361"/>
      <c r="Q17" s="361"/>
      <c r="R17" s="361"/>
      <c r="S17" s="361"/>
    </row>
    <row r="18" spans="2:19" x14ac:dyDescent="0.2">
      <c r="B18" s="1698"/>
      <c r="C18" s="1703"/>
      <c r="D18" s="359" t="s">
        <v>1277</v>
      </c>
      <c r="E18" s="1663" t="e">
        <f>#REF!</f>
        <v>#REF!</v>
      </c>
      <c r="F18" s="1726" t="e">
        <f>#REF!&amp;#REF!&amp;#REF!&amp;#REF!&amp;#REF!&amp;#REF!&amp;#REF!&amp;#REF!</f>
        <v>#REF!</v>
      </c>
      <c r="G18" s="1665"/>
      <c r="H18" s="1665"/>
      <c r="I18" s="1665"/>
      <c r="J18" s="1665"/>
      <c r="K18" s="1666"/>
      <c r="L18" s="360"/>
      <c r="M18" s="361"/>
      <c r="N18" s="361"/>
      <c r="O18" s="361"/>
      <c r="P18" s="361"/>
      <c r="Q18" s="361"/>
      <c r="R18" s="361"/>
      <c r="S18" s="361"/>
    </row>
    <row r="19" spans="2:19" x14ac:dyDescent="0.2">
      <c r="B19" s="1698"/>
      <c r="C19" s="1704"/>
      <c r="D19" s="368" t="s">
        <v>1003</v>
      </c>
      <c r="E19" s="1664"/>
      <c r="F19" s="1727"/>
      <c r="G19" s="1667"/>
      <c r="H19" s="1667"/>
      <c r="I19" s="1667"/>
      <c r="J19" s="1667"/>
      <c r="K19" s="1668"/>
      <c r="L19" s="360"/>
      <c r="M19" s="361"/>
      <c r="N19" s="361"/>
      <c r="O19" s="361"/>
      <c r="P19" s="361"/>
      <c r="Q19" s="361"/>
      <c r="R19" s="361"/>
      <c r="S19" s="361"/>
    </row>
    <row r="20" spans="2:19" ht="19.2" x14ac:dyDescent="0.2">
      <c r="B20" s="1698"/>
      <c r="C20" s="358" t="s">
        <v>815</v>
      </c>
      <c r="D20" s="359" t="s">
        <v>815</v>
      </c>
      <c r="E20" s="1663" t="e">
        <f>#REF!</f>
        <v>#REF!</v>
      </c>
      <c r="F20" s="1676" t="e">
        <f>#REF!&amp;#REF!&amp;#REF!&amp;#REF!&amp;#REF!&amp;#REF!&amp;#REF!&amp;#REF!</f>
        <v>#REF!</v>
      </c>
      <c r="G20" s="1676"/>
      <c r="H20" s="1676"/>
      <c r="I20" s="1676"/>
      <c r="J20" s="1676"/>
      <c r="K20" s="1677"/>
      <c r="L20" s="360"/>
      <c r="M20" s="1671" t="s">
        <v>1004</v>
      </c>
      <c r="N20" s="1671"/>
      <c r="O20" s="361"/>
      <c r="P20" s="361"/>
      <c r="Q20" s="361"/>
      <c r="R20" s="361"/>
      <c r="S20" s="361"/>
    </row>
    <row r="21" spans="2:19" x14ac:dyDescent="0.2">
      <c r="B21" s="1698"/>
      <c r="C21" s="370" t="e">
        <f>#REF!</f>
        <v>#REF!</v>
      </c>
      <c r="D21" s="367" t="s">
        <v>1003</v>
      </c>
      <c r="E21" s="1675"/>
      <c r="F21" s="1676"/>
      <c r="G21" s="1676"/>
      <c r="H21" s="1676"/>
      <c r="I21" s="1676"/>
      <c r="J21" s="1676"/>
      <c r="K21" s="1677"/>
      <c r="L21" s="360"/>
      <c r="M21" s="361"/>
      <c r="N21" s="361"/>
      <c r="O21" s="361"/>
      <c r="P21" s="361"/>
      <c r="Q21" s="361"/>
      <c r="R21" s="361"/>
      <c r="S21" s="361"/>
    </row>
    <row r="22" spans="2:19" x14ac:dyDescent="0.2">
      <c r="B22" s="1698"/>
      <c r="C22" s="358" t="s">
        <v>839</v>
      </c>
      <c r="D22" s="359" t="s">
        <v>837</v>
      </c>
      <c r="E22" s="1663" t="e">
        <f>#REF!</f>
        <v>#REF!</v>
      </c>
      <c r="F22" s="1665" t="e">
        <f>#REF!&amp;#REF!&amp;#REF!&amp;#REF!&amp;#REF!&amp;#REF!&amp;#REF!&amp;#REF!</f>
        <v>#REF!</v>
      </c>
      <c r="G22" s="1665"/>
      <c r="H22" s="1665"/>
      <c r="I22" s="1665"/>
      <c r="J22" s="1665"/>
      <c r="K22" s="1666"/>
      <c r="L22" s="360"/>
      <c r="M22" s="361"/>
      <c r="N22" s="361"/>
      <c r="O22" s="361"/>
      <c r="P22" s="361"/>
      <c r="Q22" s="361"/>
      <c r="R22" s="361"/>
      <c r="S22" s="361"/>
    </row>
    <row r="23" spans="2:19" x14ac:dyDescent="0.2">
      <c r="B23" s="1698"/>
      <c r="C23" s="370" t="e">
        <f>SUM(E22:E25)</f>
        <v>#REF!</v>
      </c>
      <c r="D23" s="368" t="s">
        <v>1005</v>
      </c>
      <c r="E23" s="1664"/>
      <c r="F23" s="1667"/>
      <c r="G23" s="1667"/>
      <c r="H23" s="1667"/>
      <c r="I23" s="1667"/>
      <c r="J23" s="1667"/>
      <c r="K23" s="1668"/>
      <c r="L23" s="360"/>
      <c r="M23" s="361"/>
      <c r="N23" s="361"/>
      <c r="O23" s="361"/>
      <c r="P23" s="361"/>
      <c r="Q23" s="361"/>
      <c r="R23" s="361"/>
      <c r="S23" s="361"/>
    </row>
    <row r="24" spans="2:19" x14ac:dyDescent="0.2">
      <c r="B24" s="1698"/>
      <c r="C24" s="371"/>
      <c r="D24" s="372" t="s">
        <v>841</v>
      </c>
      <c r="E24" s="1675" t="e">
        <f>#REF!</f>
        <v>#REF!</v>
      </c>
      <c r="F24" s="1676" t="e">
        <f>#REF!&amp;#REF!&amp;#REF!&amp;#REF!&amp;#REF!&amp;#REF!&amp;#REF!&amp;#REF!</f>
        <v>#REF!</v>
      </c>
      <c r="G24" s="1676"/>
      <c r="H24" s="1676"/>
      <c r="I24" s="1676"/>
      <c r="J24" s="1676"/>
      <c r="K24" s="1677"/>
      <c r="L24" s="360"/>
      <c r="M24" s="361"/>
      <c r="N24" s="361"/>
      <c r="O24" s="361"/>
      <c r="P24" s="361"/>
      <c r="Q24" s="361"/>
      <c r="R24" s="361"/>
      <c r="S24" s="361"/>
    </row>
    <row r="25" spans="2:19" x14ac:dyDescent="0.2">
      <c r="B25" s="1698"/>
      <c r="C25" s="373"/>
      <c r="D25" s="368" t="s">
        <v>1005</v>
      </c>
      <c r="E25" s="1664"/>
      <c r="F25" s="1667"/>
      <c r="G25" s="1667"/>
      <c r="H25" s="1667"/>
      <c r="I25" s="1667"/>
      <c r="J25" s="1667"/>
      <c r="K25" s="1668"/>
      <c r="L25" s="360"/>
      <c r="M25" s="361"/>
      <c r="N25" s="361"/>
      <c r="O25" s="361"/>
      <c r="P25" s="361"/>
      <c r="Q25" s="361"/>
      <c r="R25" s="361"/>
      <c r="S25" s="361"/>
    </row>
    <row r="26" spans="2:19" x14ac:dyDescent="0.2">
      <c r="B26" s="1698"/>
      <c r="C26" s="372" t="s">
        <v>1006</v>
      </c>
      <c r="D26" s="372" t="s">
        <v>1006</v>
      </c>
      <c r="E26" s="1675">
        <f>貸借対照表!O36</f>
        <v>0</v>
      </c>
      <c r="F26" s="1678"/>
      <c r="G26" s="1679"/>
      <c r="H26" s="1679"/>
      <c r="I26" s="1679"/>
      <c r="J26" s="1679"/>
      <c r="K26" s="1680"/>
      <c r="L26" s="360"/>
      <c r="M26" s="361"/>
      <c r="N26" s="361"/>
      <c r="O26" s="361"/>
      <c r="P26" s="361"/>
      <c r="Q26" s="361"/>
      <c r="R26" s="361"/>
      <c r="S26" s="361"/>
    </row>
    <row r="27" spans="2:19" x14ac:dyDescent="0.2">
      <c r="B27" s="1699"/>
      <c r="C27" s="373"/>
      <c r="D27" s="368" t="s">
        <v>1005</v>
      </c>
      <c r="E27" s="1664"/>
      <c r="F27" s="1681"/>
      <c r="G27" s="1682"/>
      <c r="H27" s="1682"/>
      <c r="I27" s="1682"/>
      <c r="J27" s="1682"/>
      <c r="K27" s="1683"/>
      <c r="L27" s="360"/>
      <c r="M27" s="361"/>
      <c r="N27" s="361"/>
      <c r="O27" s="361"/>
      <c r="P27" s="361"/>
      <c r="Q27" s="361"/>
      <c r="R27" s="361"/>
      <c r="S27" s="361"/>
    </row>
    <row r="28" spans="2:19" ht="19.2" x14ac:dyDescent="0.2">
      <c r="B28" s="1697" t="s">
        <v>1007</v>
      </c>
      <c r="C28" s="358" t="s">
        <v>808</v>
      </c>
      <c r="D28" s="359" t="s">
        <v>1008</v>
      </c>
      <c r="E28" s="1663" t="e">
        <f>#REF!</f>
        <v>#REF!</v>
      </c>
      <c r="F28" s="1665" t="e">
        <f>#REF!&amp;#REF!&amp;#REF!&amp;#REF!&amp;#REF!&amp;#REF!&amp;#REF!&amp;#REF!</f>
        <v>#REF!</v>
      </c>
      <c r="G28" s="1665"/>
      <c r="H28" s="1665"/>
      <c r="I28" s="1665"/>
      <c r="J28" s="1665"/>
      <c r="K28" s="1666"/>
      <c r="L28" s="374"/>
      <c r="M28" s="1671" t="s">
        <v>1004</v>
      </c>
      <c r="N28" s="1671"/>
      <c r="O28" s="375"/>
      <c r="P28" s="375"/>
      <c r="Q28" s="375"/>
      <c r="R28" s="375"/>
      <c r="S28" s="375"/>
    </row>
    <row r="29" spans="2:19" x14ac:dyDescent="0.2">
      <c r="B29" s="1698"/>
      <c r="C29" s="370" t="e">
        <f>#REF!</f>
        <v>#REF!</v>
      </c>
      <c r="D29" s="367" t="s">
        <v>1003</v>
      </c>
      <c r="E29" s="1675"/>
      <c r="F29" s="1676"/>
      <c r="G29" s="1676"/>
      <c r="H29" s="1676"/>
      <c r="I29" s="1676"/>
      <c r="J29" s="1676"/>
      <c r="K29" s="1677"/>
      <c r="L29" s="374"/>
      <c r="M29" s="361"/>
      <c r="N29" s="361"/>
      <c r="O29" s="375"/>
      <c r="P29" s="375"/>
      <c r="Q29" s="375"/>
      <c r="R29" s="375"/>
      <c r="S29" s="375"/>
    </row>
    <row r="30" spans="2:19" x14ac:dyDescent="0.2">
      <c r="B30" s="1698"/>
      <c r="C30" s="1703"/>
      <c r="D30" s="359" t="s">
        <v>1009</v>
      </c>
      <c r="E30" s="1663" t="e">
        <f>#REF!</f>
        <v>#REF!</v>
      </c>
      <c r="F30" s="1665" t="e">
        <f>#REF!&amp;#REF!&amp;#REF!&amp;#REF!&amp;#REF!&amp;#REF!&amp;#REF!&amp;#REF!</f>
        <v>#REF!</v>
      </c>
      <c r="G30" s="1665"/>
      <c r="H30" s="1665"/>
      <c r="I30" s="1665"/>
      <c r="J30" s="1665"/>
      <c r="K30" s="1666"/>
      <c r="L30" s="374"/>
      <c r="M30" s="1671" t="s">
        <v>1004</v>
      </c>
      <c r="N30" s="1671"/>
      <c r="O30" s="375"/>
      <c r="P30" s="375"/>
      <c r="Q30" s="375"/>
      <c r="R30" s="375"/>
      <c r="S30" s="375"/>
    </row>
    <row r="31" spans="2:19" x14ac:dyDescent="0.2">
      <c r="B31" s="1698"/>
      <c r="C31" s="1704"/>
      <c r="D31" s="368" t="s">
        <v>1003</v>
      </c>
      <c r="E31" s="1664"/>
      <c r="F31" s="1667"/>
      <c r="G31" s="1667"/>
      <c r="H31" s="1667"/>
      <c r="I31" s="1667"/>
      <c r="J31" s="1667"/>
      <c r="K31" s="1668"/>
      <c r="L31" s="374"/>
      <c r="M31" s="361"/>
      <c r="N31" s="361"/>
      <c r="O31" s="375"/>
      <c r="P31" s="375"/>
      <c r="Q31" s="375"/>
      <c r="R31" s="375"/>
      <c r="S31" s="375"/>
    </row>
    <row r="32" spans="2:19" x14ac:dyDescent="0.2">
      <c r="B32" s="1698"/>
      <c r="C32" s="358" t="s">
        <v>1007</v>
      </c>
      <c r="D32" s="359" t="s">
        <v>847</v>
      </c>
      <c r="E32" s="1663" t="e">
        <f>#REF!</f>
        <v>#REF!</v>
      </c>
      <c r="F32" s="1676" t="e">
        <f>#REF!&amp;#REF!&amp;#REF!&amp;#REF!&amp;#REF!&amp;#REF!&amp;#REF!&amp;#REF!</f>
        <v>#REF!</v>
      </c>
      <c r="G32" s="1676"/>
      <c r="H32" s="1676"/>
      <c r="I32" s="1676"/>
      <c r="J32" s="1676"/>
      <c r="K32" s="1677"/>
      <c r="L32" s="374"/>
      <c r="M32" s="662" t="e">
        <f>IF(E32&gt;0,0,1)</f>
        <v>#REF!</v>
      </c>
      <c r="N32" s="361"/>
      <c r="O32" s="375"/>
      <c r="P32" s="375"/>
      <c r="Q32" s="375"/>
      <c r="R32" s="375"/>
      <c r="S32" s="375"/>
    </row>
    <row r="33" spans="2:19" x14ac:dyDescent="0.2">
      <c r="B33" s="1698"/>
      <c r="C33" s="370" t="e">
        <f>SUM(E32:E35)</f>
        <v>#REF!</v>
      </c>
      <c r="D33" s="367" t="s">
        <v>1005</v>
      </c>
      <c r="E33" s="1675"/>
      <c r="F33" s="1676"/>
      <c r="G33" s="1676"/>
      <c r="H33" s="1676"/>
      <c r="I33" s="1676"/>
      <c r="J33" s="1676"/>
      <c r="K33" s="1677"/>
      <c r="L33" s="374"/>
      <c r="M33" s="375"/>
      <c r="N33" s="375"/>
      <c r="O33" s="375"/>
      <c r="P33" s="375"/>
      <c r="Q33" s="375"/>
      <c r="R33" s="375"/>
      <c r="S33" s="375"/>
    </row>
    <row r="34" spans="2:19" x14ac:dyDescent="0.2">
      <c r="B34" s="1698"/>
      <c r="C34" s="1703"/>
      <c r="D34" s="359" t="s">
        <v>850</v>
      </c>
      <c r="E34" s="1663" t="e">
        <f>#REF!</f>
        <v>#REF!</v>
      </c>
      <c r="F34" s="1665" t="e">
        <f>#REF!&amp;#REF!&amp;#REF!&amp;#REF!&amp;#REF!&amp;#REF!&amp;#REF!&amp;#REF!</f>
        <v>#REF!</v>
      </c>
      <c r="G34" s="1665"/>
      <c r="H34" s="1665"/>
      <c r="I34" s="1665"/>
      <c r="J34" s="1665"/>
      <c r="K34" s="1666"/>
      <c r="L34" s="374"/>
      <c r="M34" s="662" t="e">
        <f>IF(E34&gt;0,0,1)</f>
        <v>#REF!</v>
      </c>
      <c r="N34" s="375"/>
      <c r="O34" s="375"/>
      <c r="P34" s="375"/>
      <c r="Q34" s="375"/>
      <c r="R34" s="375"/>
      <c r="S34" s="375"/>
    </row>
    <row r="35" spans="2:19" x14ac:dyDescent="0.2">
      <c r="B35" s="1698"/>
      <c r="C35" s="1704"/>
      <c r="D35" s="368" t="s">
        <v>1005</v>
      </c>
      <c r="E35" s="1664"/>
      <c r="F35" s="1667"/>
      <c r="G35" s="1667"/>
      <c r="H35" s="1667"/>
      <c r="I35" s="1667"/>
      <c r="J35" s="1667"/>
      <c r="K35" s="1668"/>
      <c r="L35" s="374"/>
      <c r="M35" s="375"/>
      <c r="N35" s="375"/>
      <c r="O35" s="375"/>
      <c r="P35" s="375"/>
      <c r="Q35" s="375"/>
      <c r="R35" s="375"/>
      <c r="S35" s="375"/>
    </row>
    <row r="36" spans="2:19" x14ac:dyDescent="0.2">
      <c r="B36" s="1698"/>
      <c r="C36" s="376" t="s">
        <v>812</v>
      </c>
      <c r="D36" s="359" t="s">
        <v>813</v>
      </c>
      <c r="E36" s="1663" t="e">
        <f>#REF!</f>
        <v>#REF!</v>
      </c>
      <c r="F36" s="1665" t="e">
        <f>#REF!&amp;#REF!&amp;#REF!&amp;#REF!&amp;#REF!&amp;#REF!&amp;#REF!&amp;#REF!</f>
        <v>#REF!</v>
      </c>
      <c r="G36" s="1665"/>
      <c r="H36" s="1665"/>
      <c r="I36" s="1665"/>
      <c r="J36" s="1665"/>
      <c r="K36" s="1666"/>
      <c r="L36" s="374"/>
      <c r="M36" s="375"/>
      <c r="N36" s="375"/>
      <c r="O36" s="375"/>
      <c r="P36" s="375"/>
      <c r="Q36" s="375"/>
      <c r="R36" s="375"/>
      <c r="S36" s="375"/>
    </row>
    <row r="37" spans="2:19" x14ac:dyDescent="0.2">
      <c r="B37" s="1698"/>
      <c r="C37" s="370" t="e">
        <f>#REF!</f>
        <v>#REF!</v>
      </c>
      <c r="D37" s="378" t="s">
        <v>1003</v>
      </c>
      <c r="E37" s="1700"/>
      <c r="F37" s="1708"/>
      <c r="G37" s="1708"/>
      <c r="H37" s="1708"/>
      <c r="I37" s="1708"/>
      <c r="J37" s="1708"/>
      <c r="K37" s="1709"/>
      <c r="L37" s="374"/>
      <c r="M37" s="1671" t="s">
        <v>1010</v>
      </c>
      <c r="N37" s="1671"/>
      <c r="O37" s="1671"/>
      <c r="P37" s="1671"/>
      <c r="Q37" s="1671"/>
      <c r="R37" s="375"/>
      <c r="S37" s="375"/>
    </row>
    <row r="38" spans="2:19" x14ac:dyDescent="0.2">
      <c r="B38" s="1698"/>
      <c r="C38" s="376" t="s">
        <v>811</v>
      </c>
      <c r="D38" s="359" t="s">
        <v>617</v>
      </c>
      <c r="E38" s="1663">
        <v>0</v>
      </c>
      <c r="F38" s="1665" t="s">
        <v>1002</v>
      </c>
      <c r="G38" s="1665"/>
      <c r="H38" s="1665"/>
      <c r="I38" s="1665"/>
      <c r="J38" s="1665"/>
      <c r="K38" s="1666"/>
      <c r="L38" s="374"/>
      <c r="M38" s="375"/>
      <c r="N38" s="375"/>
      <c r="O38" s="375"/>
      <c r="P38" s="375"/>
      <c r="Q38" s="375"/>
      <c r="R38" s="375"/>
      <c r="S38" s="375"/>
    </row>
    <row r="39" spans="2:19" x14ac:dyDescent="0.2">
      <c r="B39" s="1699"/>
      <c r="C39" s="379">
        <v>0</v>
      </c>
      <c r="D39" s="368" t="s">
        <v>1003</v>
      </c>
      <c r="E39" s="1664"/>
      <c r="F39" s="1667"/>
      <c r="G39" s="1667"/>
      <c r="H39" s="1667"/>
      <c r="I39" s="1667"/>
      <c r="J39" s="1667"/>
      <c r="K39" s="1668"/>
      <c r="L39" s="374"/>
      <c r="M39" s="1671" t="s">
        <v>1011</v>
      </c>
      <c r="N39" s="1671"/>
      <c r="O39" s="1671"/>
      <c r="P39" s="1671"/>
      <c r="Q39" s="1671"/>
      <c r="R39" s="375"/>
      <c r="S39" s="375"/>
    </row>
    <row r="40" spans="2:19" x14ac:dyDescent="0.2">
      <c r="B40" s="1697" t="s">
        <v>1012</v>
      </c>
      <c r="C40" s="358" t="s">
        <v>818</v>
      </c>
      <c r="D40" s="359" t="s">
        <v>838</v>
      </c>
      <c r="E40" s="1705" t="e">
        <f>#REF!</f>
        <v>#REF!</v>
      </c>
      <c r="F40" s="1690" t="e">
        <f>#REF!&amp;#REF!&amp;#REF!&amp;#REF!&amp;#REF!&amp;#REF!</f>
        <v>#REF!</v>
      </c>
      <c r="G40" s="1691"/>
      <c r="H40" s="1691"/>
      <c r="I40" s="1691"/>
      <c r="J40" s="1691"/>
      <c r="K40" s="1692"/>
      <c r="L40" s="360"/>
      <c r="M40" s="375"/>
      <c r="N40" s="375"/>
      <c r="O40" s="361"/>
      <c r="P40" s="361"/>
      <c r="Q40" s="361"/>
      <c r="R40" s="361"/>
      <c r="S40" s="361"/>
    </row>
    <row r="41" spans="2:19" x14ac:dyDescent="0.2">
      <c r="B41" s="1698"/>
      <c r="C41" s="370" t="e">
        <f>#REF!</f>
        <v>#REF!</v>
      </c>
      <c r="D41" s="367" t="s">
        <v>1003</v>
      </c>
      <c r="E41" s="1706"/>
      <c r="F41" s="1693"/>
      <c r="G41" s="1694"/>
      <c r="H41" s="1694"/>
      <c r="I41" s="1694"/>
      <c r="J41" s="1694"/>
      <c r="K41" s="1695"/>
      <c r="L41" s="360"/>
      <c r="M41" s="1671" t="s">
        <v>1013</v>
      </c>
      <c r="N41" s="1671"/>
      <c r="O41" s="1671"/>
      <c r="P41" s="1671"/>
      <c r="Q41" s="1671"/>
      <c r="R41" s="361"/>
      <c r="S41" s="361"/>
    </row>
    <row r="42" spans="2:19" x14ac:dyDescent="0.2">
      <c r="B42" s="1698"/>
      <c r="C42" s="381"/>
      <c r="D42" s="1701"/>
      <c r="E42" s="1706"/>
      <c r="F42" s="1687" t="e">
        <f>"（理由）"&amp;#REF!</f>
        <v>#REF!</v>
      </c>
      <c r="G42" s="1688"/>
      <c r="H42" s="1688"/>
      <c r="I42" s="1688"/>
      <c r="J42" s="1688"/>
      <c r="K42" s="1689"/>
      <c r="L42" s="360"/>
      <c r="M42" s="375"/>
      <c r="N42" s="375"/>
      <c r="O42" s="361"/>
      <c r="P42" s="361"/>
      <c r="Q42" s="361"/>
      <c r="R42" s="361"/>
      <c r="S42" s="361"/>
    </row>
    <row r="43" spans="2:19" x14ac:dyDescent="0.2">
      <c r="B43" s="1698"/>
      <c r="C43" s="381"/>
      <c r="D43" s="1701"/>
      <c r="E43" s="1706"/>
      <c r="F43" s="1687"/>
      <c r="G43" s="1688"/>
      <c r="H43" s="1688"/>
      <c r="I43" s="1688"/>
      <c r="J43" s="1688"/>
      <c r="K43" s="1689"/>
      <c r="L43" s="360"/>
      <c r="M43" s="375"/>
      <c r="N43" s="375"/>
      <c r="O43" s="361"/>
      <c r="P43" s="361"/>
      <c r="Q43" s="361"/>
      <c r="R43" s="361"/>
      <c r="S43" s="361"/>
    </row>
    <row r="44" spans="2:19" x14ac:dyDescent="0.2">
      <c r="B44" s="1698"/>
      <c r="C44" s="360"/>
      <c r="D44" s="1701"/>
      <c r="E44" s="1706"/>
      <c r="F44" s="1687"/>
      <c r="G44" s="1688"/>
      <c r="H44" s="1688"/>
      <c r="I44" s="1688"/>
      <c r="J44" s="1688"/>
      <c r="K44" s="1689"/>
      <c r="L44" s="360"/>
      <c r="M44" s="375"/>
      <c r="N44" s="375"/>
      <c r="O44" s="361"/>
      <c r="P44" s="361"/>
      <c r="Q44" s="361"/>
      <c r="R44" s="361"/>
      <c r="S44" s="361"/>
    </row>
    <row r="45" spans="2:19" x14ac:dyDescent="0.2">
      <c r="B45" s="1698"/>
      <c r="C45" s="1703"/>
      <c r="D45" s="359" t="s">
        <v>1014</v>
      </c>
      <c r="E45" s="1705" t="e">
        <f>#REF!</f>
        <v>#REF!</v>
      </c>
      <c r="F45" s="1690" t="e">
        <f>#REF!&amp;#REF!&amp;#REF!&amp;#REF!&amp;#REF!&amp;#REF!</f>
        <v>#REF!</v>
      </c>
      <c r="G45" s="1691"/>
      <c r="H45" s="1691"/>
      <c r="I45" s="1691"/>
      <c r="J45" s="1691"/>
      <c r="K45" s="1692"/>
      <c r="L45" s="360"/>
      <c r="M45" s="375"/>
      <c r="N45" s="375"/>
      <c r="O45" s="361"/>
      <c r="P45" s="361"/>
      <c r="Q45" s="361"/>
      <c r="R45" s="361"/>
      <c r="S45" s="361"/>
    </row>
    <row r="46" spans="2:19" x14ac:dyDescent="0.2">
      <c r="B46" s="1698"/>
      <c r="C46" s="1703"/>
      <c r="D46" s="367" t="s">
        <v>1003</v>
      </c>
      <c r="E46" s="1706"/>
      <c r="F46" s="1693"/>
      <c r="G46" s="1694"/>
      <c r="H46" s="1694"/>
      <c r="I46" s="1694"/>
      <c r="J46" s="1694"/>
      <c r="K46" s="1695"/>
      <c r="L46" s="360"/>
      <c r="M46" s="1671" t="s">
        <v>1013</v>
      </c>
      <c r="N46" s="1671"/>
      <c r="O46" s="1671"/>
      <c r="P46" s="1671"/>
      <c r="Q46" s="1671"/>
      <c r="R46" s="361"/>
      <c r="S46" s="361"/>
    </row>
    <row r="47" spans="2:19" x14ac:dyDescent="0.2">
      <c r="B47" s="1698"/>
      <c r="C47" s="1703"/>
      <c r="D47" s="1701"/>
      <c r="E47" s="1706"/>
      <c r="F47" s="1687" t="e">
        <f>"（理由）"&amp;#REF!</f>
        <v>#REF!</v>
      </c>
      <c r="G47" s="1688"/>
      <c r="H47" s="1688"/>
      <c r="I47" s="1688"/>
      <c r="J47" s="1688"/>
      <c r="K47" s="1689"/>
      <c r="L47" s="360"/>
      <c r="M47" s="375"/>
      <c r="N47" s="375"/>
      <c r="O47" s="361"/>
      <c r="P47" s="361"/>
      <c r="Q47" s="361"/>
      <c r="R47" s="361"/>
      <c r="S47" s="361"/>
    </row>
    <row r="48" spans="2:19" x14ac:dyDescent="0.2">
      <c r="B48" s="1698"/>
      <c r="C48" s="1703"/>
      <c r="D48" s="1701"/>
      <c r="E48" s="1706"/>
      <c r="F48" s="1687"/>
      <c r="G48" s="1688"/>
      <c r="H48" s="1688"/>
      <c r="I48" s="1688"/>
      <c r="J48" s="1688"/>
      <c r="K48" s="1689"/>
      <c r="L48" s="360"/>
      <c r="M48" s="375"/>
      <c r="N48" s="375"/>
      <c r="O48" s="361"/>
      <c r="P48" s="361"/>
      <c r="Q48" s="361"/>
      <c r="R48" s="361"/>
      <c r="S48" s="361"/>
    </row>
    <row r="49" spans="2:21" x14ac:dyDescent="0.2">
      <c r="B49" s="1698"/>
      <c r="C49" s="1704"/>
      <c r="D49" s="1702"/>
      <c r="E49" s="1707"/>
      <c r="F49" s="1693"/>
      <c r="G49" s="1694"/>
      <c r="H49" s="1694"/>
      <c r="I49" s="1694"/>
      <c r="J49" s="1694"/>
      <c r="K49" s="1695"/>
      <c r="L49" s="360"/>
      <c r="M49" s="375"/>
      <c r="N49" s="375"/>
      <c r="O49" s="361"/>
      <c r="P49" s="361"/>
      <c r="Q49" s="361"/>
      <c r="R49" s="361"/>
      <c r="S49" s="361"/>
      <c r="T49" s="360"/>
      <c r="U49" s="360"/>
    </row>
    <row r="50" spans="2:21" x14ac:dyDescent="0.2">
      <c r="B50" s="1698"/>
      <c r="C50" s="358" t="s">
        <v>1012</v>
      </c>
      <c r="D50" s="359" t="s">
        <v>838</v>
      </c>
      <c r="E50" s="1663" t="e">
        <f>#REF!</f>
        <v>#REF!</v>
      </c>
      <c r="F50" s="1665" t="e">
        <f>#REF!&amp;#REF!&amp;#REF!&amp;#REF!&amp;#REF!&amp;#REF!&amp;#REF!&amp;#REF!</f>
        <v>#REF!</v>
      </c>
      <c r="G50" s="1665"/>
      <c r="H50" s="1665"/>
      <c r="I50" s="1665"/>
      <c r="J50" s="1665"/>
      <c r="K50" s="1666"/>
      <c r="L50" s="360"/>
      <c r="M50" s="375"/>
      <c r="N50" s="375"/>
      <c r="O50" s="361"/>
      <c r="P50" s="361"/>
      <c r="Q50" s="361"/>
      <c r="R50" s="361"/>
      <c r="S50" s="361"/>
      <c r="T50" s="360"/>
      <c r="U50" s="360"/>
    </row>
    <row r="51" spans="2:21" x14ac:dyDescent="0.2">
      <c r="B51" s="1698"/>
      <c r="C51" s="370"/>
      <c r="D51" s="367" t="s">
        <v>1005</v>
      </c>
      <c r="E51" s="1675"/>
      <c r="F51" s="1676"/>
      <c r="G51" s="1676"/>
      <c r="H51" s="1676"/>
      <c r="I51" s="1676"/>
      <c r="J51" s="1676"/>
      <c r="K51" s="1677"/>
      <c r="L51" s="360"/>
      <c r="M51" s="1671" t="s">
        <v>1013</v>
      </c>
      <c r="N51" s="1671"/>
      <c r="O51" s="1671"/>
      <c r="P51" s="1671"/>
      <c r="Q51" s="1671"/>
      <c r="R51" s="361"/>
      <c r="S51" s="361"/>
      <c r="T51" s="360"/>
      <c r="U51" s="360"/>
    </row>
    <row r="52" spans="2:21" x14ac:dyDescent="0.2">
      <c r="B52" s="1698"/>
      <c r="C52" s="1703"/>
      <c r="D52" s="359" t="s">
        <v>1014</v>
      </c>
      <c r="E52" s="1663" t="e">
        <f>#REF!</f>
        <v>#REF!</v>
      </c>
      <c r="F52" s="1665" t="e">
        <f>#REF!&amp;#REF!&amp;#REF!&amp;#REF!&amp;#REF!&amp;#REF!&amp;#REF!&amp;#REF!</f>
        <v>#REF!</v>
      </c>
      <c r="G52" s="1665"/>
      <c r="H52" s="1665"/>
      <c r="I52" s="1665"/>
      <c r="J52" s="1665"/>
      <c r="K52" s="1666"/>
      <c r="L52" s="360"/>
      <c r="M52" s="375"/>
      <c r="N52" s="375"/>
      <c r="O52" s="361"/>
      <c r="P52" s="361"/>
      <c r="Q52" s="361"/>
      <c r="R52" s="361"/>
      <c r="S52" s="361"/>
      <c r="T52" s="360"/>
      <c r="U52" s="360"/>
    </row>
    <row r="53" spans="2:21" x14ac:dyDescent="0.2">
      <c r="B53" s="1699"/>
      <c r="C53" s="1704"/>
      <c r="D53" s="368" t="s">
        <v>1005</v>
      </c>
      <c r="E53" s="1664"/>
      <c r="F53" s="1667"/>
      <c r="G53" s="1667"/>
      <c r="H53" s="1667"/>
      <c r="I53" s="1667"/>
      <c r="J53" s="1667"/>
      <c r="K53" s="1668"/>
      <c r="L53" s="360"/>
      <c r="M53" s="1671" t="s">
        <v>1013</v>
      </c>
      <c r="N53" s="1671"/>
      <c r="O53" s="1671"/>
      <c r="P53" s="1671"/>
      <c r="Q53" s="1671"/>
      <c r="R53" s="361"/>
      <c r="S53" s="361"/>
      <c r="T53" s="360"/>
      <c r="U53" s="360"/>
    </row>
    <row r="54" spans="2:21" x14ac:dyDescent="0.2">
      <c r="B54" s="1698" t="s">
        <v>832</v>
      </c>
      <c r="C54" s="376" t="s">
        <v>805</v>
      </c>
      <c r="D54" s="359" t="s">
        <v>806</v>
      </c>
      <c r="E54" s="1663" t="e">
        <f>#REF!</f>
        <v>#REF!</v>
      </c>
      <c r="F54" s="1665" t="e">
        <f>#REF!&amp;#REF!&amp;#REF!&amp;#REF!&amp;#REF!&amp;#REF!&amp;#REF!&amp;#REF!</f>
        <v>#REF!</v>
      </c>
      <c r="G54" s="1665"/>
      <c r="H54" s="1665"/>
      <c r="I54" s="1665"/>
      <c r="J54" s="1665"/>
      <c r="K54" s="1666"/>
      <c r="L54" s="374"/>
      <c r="M54" s="1671"/>
      <c r="N54" s="1671"/>
      <c r="O54" s="1671"/>
      <c r="P54" s="1671"/>
      <c r="Q54" s="1671"/>
      <c r="R54" s="375"/>
      <c r="S54" s="375"/>
      <c r="T54" s="374"/>
      <c r="U54" s="374"/>
    </row>
    <row r="55" spans="2:21" x14ac:dyDescent="0.2">
      <c r="B55" s="1698"/>
      <c r="C55" s="379" t="e">
        <f>#REF!</f>
        <v>#REF!</v>
      </c>
      <c r="D55" s="368" t="s">
        <v>1003</v>
      </c>
      <c r="E55" s="1664"/>
      <c r="F55" s="1667"/>
      <c r="G55" s="1667"/>
      <c r="H55" s="1667"/>
      <c r="I55" s="1667"/>
      <c r="J55" s="1667"/>
      <c r="K55" s="1668"/>
      <c r="L55" s="374"/>
      <c r="M55" s="1671" t="s">
        <v>1015</v>
      </c>
      <c r="N55" s="1671"/>
      <c r="O55" s="375"/>
      <c r="P55" s="375"/>
      <c r="Q55" s="375"/>
      <c r="R55" s="375"/>
      <c r="S55" s="375"/>
      <c r="T55" s="374"/>
      <c r="U55" s="374"/>
    </row>
    <row r="56" spans="2:21" x14ac:dyDescent="0.2">
      <c r="B56" s="1698"/>
      <c r="C56" s="376" t="s">
        <v>825</v>
      </c>
      <c r="D56" s="359" t="s">
        <v>826</v>
      </c>
      <c r="E56" s="1663" t="e">
        <f>#REF!</f>
        <v>#REF!</v>
      </c>
      <c r="F56" s="1665" t="e">
        <f>#REF!&amp;#REF!&amp;#REF!&amp;#REF!&amp;#REF!&amp;#REF!&amp;#REF!&amp;#REF!</f>
        <v>#REF!</v>
      </c>
      <c r="G56" s="1665"/>
      <c r="H56" s="1665"/>
      <c r="I56" s="1665"/>
      <c r="J56" s="1665"/>
      <c r="K56" s="1666"/>
      <c r="L56" s="374"/>
      <c r="M56" s="1671"/>
      <c r="N56" s="1671"/>
      <c r="O56" s="1671"/>
      <c r="P56" s="1671"/>
      <c r="Q56" s="1671"/>
      <c r="R56" s="375"/>
      <c r="S56" s="375"/>
      <c r="T56" s="374"/>
      <c r="U56" s="374"/>
    </row>
    <row r="57" spans="2:21" x14ac:dyDescent="0.2">
      <c r="B57" s="1698"/>
      <c r="C57" s="382" t="e">
        <f>#REF!</f>
        <v>#REF!</v>
      </c>
      <c r="D57" s="368" t="s">
        <v>1278</v>
      </c>
      <c r="E57" s="1664"/>
      <c r="F57" s="1667"/>
      <c r="G57" s="1667"/>
      <c r="H57" s="1667"/>
      <c r="I57" s="1667"/>
      <c r="J57" s="1667"/>
      <c r="K57" s="1668"/>
      <c r="L57" s="374"/>
      <c r="M57" s="1671" t="s">
        <v>1015</v>
      </c>
      <c r="N57" s="1671"/>
      <c r="O57" s="375"/>
      <c r="P57" s="375"/>
      <c r="Q57" s="375"/>
      <c r="R57" s="375"/>
      <c r="S57" s="375"/>
      <c r="T57" s="374"/>
      <c r="U57" s="374"/>
    </row>
    <row r="58" spans="2:21" x14ac:dyDescent="0.2">
      <c r="B58" s="1698"/>
      <c r="C58" s="1669"/>
      <c r="D58" s="359" t="s">
        <v>827</v>
      </c>
      <c r="E58" s="1663" t="e">
        <f>#REF!</f>
        <v>#REF!</v>
      </c>
      <c r="F58" s="1665" t="e">
        <f>#REF!&amp;#REF!&amp;#REF!&amp;#REF!&amp;#REF!&amp;#REF!&amp;#REF!&amp;#REF!</f>
        <v>#REF!</v>
      </c>
      <c r="G58" s="1665"/>
      <c r="H58" s="1665"/>
      <c r="I58" s="1665"/>
      <c r="J58" s="1665"/>
      <c r="K58" s="1666"/>
      <c r="L58" s="374"/>
      <c r="M58" s="1671"/>
      <c r="N58" s="1671"/>
      <c r="O58" s="1671"/>
      <c r="P58" s="1671"/>
      <c r="Q58" s="1671"/>
      <c r="R58" s="375"/>
      <c r="S58" s="375"/>
      <c r="T58" s="374"/>
      <c r="U58" s="374"/>
    </row>
    <row r="59" spans="2:21" x14ac:dyDescent="0.2">
      <c r="B59" s="1698"/>
      <c r="C59" s="1669"/>
      <c r="D59" s="368" t="s">
        <v>1279</v>
      </c>
      <c r="E59" s="1664"/>
      <c r="F59" s="1667"/>
      <c r="G59" s="1667"/>
      <c r="H59" s="1667"/>
      <c r="I59" s="1667"/>
      <c r="J59" s="1667"/>
      <c r="K59" s="1668"/>
      <c r="L59" s="374"/>
      <c r="M59" s="1671" t="s">
        <v>1015</v>
      </c>
      <c r="N59" s="1671"/>
      <c r="O59" s="375"/>
      <c r="P59" s="375"/>
      <c r="Q59" s="375"/>
      <c r="R59" s="375"/>
      <c r="S59" s="375"/>
      <c r="T59" s="374"/>
      <c r="U59" s="374"/>
    </row>
    <row r="60" spans="2:21" x14ac:dyDescent="0.2">
      <c r="B60" s="1698"/>
      <c r="C60" s="1669"/>
      <c r="D60" s="359" t="s">
        <v>828</v>
      </c>
      <c r="E60" s="1663" t="e">
        <f>#REF!</f>
        <v>#REF!</v>
      </c>
      <c r="F60" s="1665" t="e">
        <f>#REF!&amp;#REF!&amp;#REF!&amp;#REF!&amp;#REF!&amp;#REF!&amp;#REF!&amp;#REF!</f>
        <v>#REF!</v>
      </c>
      <c r="G60" s="1665"/>
      <c r="H60" s="1665"/>
      <c r="I60" s="1665"/>
      <c r="J60" s="1665"/>
      <c r="K60" s="1666"/>
      <c r="L60" s="374"/>
      <c r="M60" s="1671"/>
      <c r="N60" s="1671"/>
      <c r="O60" s="1671"/>
      <c r="P60" s="1671"/>
      <c r="Q60" s="1671"/>
      <c r="R60" s="375"/>
      <c r="S60" s="375"/>
      <c r="T60" s="374"/>
      <c r="U60" s="374"/>
    </row>
    <row r="61" spans="2:21" x14ac:dyDescent="0.2">
      <c r="B61" s="1698"/>
      <c r="C61" s="1670"/>
      <c r="D61" s="368" t="s">
        <v>1279</v>
      </c>
      <c r="E61" s="1664"/>
      <c r="F61" s="1667"/>
      <c r="G61" s="1667"/>
      <c r="H61" s="1667"/>
      <c r="I61" s="1667"/>
      <c r="J61" s="1667"/>
      <c r="K61" s="1668"/>
      <c r="L61" s="374"/>
      <c r="M61" s="1671" t="s">
        <v>1015</v>
      </c>
      <c r="N61" s="1671"/>
      <c r="O61" s="375"/>
      <c r="P61" s="375"/>
      <c r="Q61" s="375"/>
      <c r="R61" s="375"/>
      <c r="S61" s="375"/>
      <c r="T61" s="374"/>
      <c r="U61" s="374"/>
    </row>
    <row r="62" spans="2:21" x14ac:dyDescent="0.2">
      <c r="B62" s="1698"/>
      <c r="C62" s="376" t="s">
        <v>1016</v>
      </c>
      <c r="D62" s="359" t="s">
        <v>831</v>
      </c>
      <c r="E62" s="1663" t="e">
        <f>#REF!</f>
        <v>#REF!</v>
      </c>
      <c r="F62" s="1665" t="e">
        <f>#REF!&amp;#REF!&amp;#REF!&amp;#REF!&amp;#REF!&amp;#REF!&amp;#REF!&amp;#REF!</f>
        <v>#REF!</v>
      </c>
      <c r="G62" s="1665"/>
      <c r="H62" s="1665"/>
      <c r="I62" s="1665"/>
      <c r="J62" s="1665"/>
      <c r="K62" s="1666"/>
      <c r="L62" s="374"/>
      <c r="M62" s="1671"/>
      <c r="N62" s="1671"/>
      <c r="O62" s="1671"/>
      <c r="P62" s="1671"/>
      <c r="Q62" s="1671"/>
      <c r="R62" s="375"/>
      <c r="S62" s="375"/>
      <c r="T62" s="374"/>
      <c r="U62" s="374"/>
    </row>
    <row r="63" spans="2:21" x14ac:dyDescent="0.2">
      <c r="B63" s="1698"/>
      <c r="C63" s="382" t="e">
        <f>#REF!</f>
        <v>#REF!</v>
      </c>
      <c r="D63" s="368" t="s">
        <v>1279</v>
      </c>
      <c r="E63" s="1664"/>
      <c r="F63" s="1667"/>
      <c r="G63" s="1667"/>
      <c r="H63" s="1667"/>
      <c r="I63" s="1667"/>
      <c r="J63" s="1667"/>
      <c r="K63" s="1668"/>
      <c r="L63" s="374"/>
      <c r="M63" s="1671" t="s">
        <v>1015</v>
      </c>
      <c r="N63" s="1671"/>
      <c r="O63" s="375"/>
      <c r="P63" s="375"/>
      <c r="Q63" s="375"/>
      <c r="R63" s="375"/>
      <c r="S63" s="375"/>
      <c r="T63" s="374"/>
      <c r="U63" s="374"/>
    </row>
    <row r="64" spans="2:21" x14ac:dyDescent="0.2">
      <c r="B64" s="1698"/>
      <c r="C64" s="382"/>
      <c r="D64" s="363" t="s">
        <v>1017</v>
      </c>
      <c r="E64" s="1663" t="e">
        <f>#REF!</f>
        <v>#REF!</v>
      </c>
      <c r="F64" s="1665" t="e">
        <f>#REF!&amp;#REF!&amp;#REF!&amp;#REF!&amp;#REF!&amp;#REF!&amp;#REF!&amp;#REF!</f>
        <v>#REF!</v>
      </c>
      <c r="G64" s="1665"/>
      <c r="H64" s="1665"/>
      <c r="I64" s="1665"/>
      <c r="J64" s="1665"/>
      <c r="K64" s="1666"/>
      <c r="L64" s="321"/>
      <c r="M64" s="364"/>
      <c r="N64" s="1672"/>
      <c r="O64" s="1672"/>
      <c r="P64" s="1672"/>
      <c r="Q64" s="1672"/>
      <c r="R64" s="1672"/>
      <c r="S64" s="365"/>
      <c r="T64" s="365"/>
      <c r="U64" s="364"/>
    </row>
    <row r="65" spans="2:21" x14ac:dyDescent="0.2">
      <c r="B65" s="1698"/>
      <c r="C65" s="382"/>
      <c r="D65" s="369" t="s">
        <v>1279</v>
      </c>
      <c r="E65" s="1664"/>
      <c r="F65" s="1667"/>
      <c r="G65" s="1667"/>
      <c r="H65" s="1667"/>
      <c r="I65" s="1667"/>
      <c r="J65" s="1667"/>
      <c r="K65" s="1668"/>
      <c r="L65" s="321"/>
      <c r="M65" s="1672" t="s">
        <v>1015</v>
      </c>
      <c r="N65" s="1672"/>
      <c r="O65" s="321"/>
      <c r="P65" s="365"/>
      <c r="Q65" s="321"/>
      <c r="R65" s="321"/>
      <c r="S65" s="365"/>
      <c r="T65" s="365"/>
      <c r="U65" s="364"/>
    </row>
    <row r="66" spans="2:21" x14ac:dyDescent="0.2">
      <c r="B66" s="1698"/>
      <c r="C66" s="376" t="s">
        <v>1018</v>
      </c>
      <c r="D66" s="359" t="s">
        <v>831</v>
      </c>
      <c r="E66" s="1663" t="e">
        <f>#REF!</f>
        <v>#REF!</v>
      </c>
      <c r="F66" s="1665" t="e">
        <f>#REF!&amp;#REF!&amp;#REF!&amp;#REF!&amp;#REF!&amp;#REF!&amp;#REF!&amp;#REF!</f>
        <v>#REF!</v>
      </c>
      <c r="G66" s="1665"/>
      <c r="H66" s="1665"/>
      <c r="I66" s="1665"/>
      <c r="J66" s="1665"/>
      <c r="K66" s="1666"/>
      <c r="L66" s="374"/>
      <c r="M66" s="1671"/>
      <c r="N66" s="1671"/>
      <c r="O66" s="1671"/>
      <c r="P66" s="1671"/>
      <c r="Q66" s="1671"/>
      <c r="R66" s="375"/>
      <c r="S66" s="375"/>
      <c r="T66" s="374"/>
      <c r="U66" s="374"/>
    </row>
    <row r="67" spans="2:21" x14ac:dyDescent="0.2">
      <c r="B67" s="1698"/>
      <c r="C67" s="382" t="e">
        <f>#REF!</f>
        <v>#REF!</v>
      </c>
      <c r="D67" s="368" t="s">
        <v>1279</v>
      </c>
      <c r="E67" s="1664"/>
      <c r="F67" s="1667"/>
      <c r="G67" s="1667"/>
      <c r="H67" s="1667"/>
      <c r="I67" s="1667"/>
      <c r="J67" s="1667"/>
      <c r="K67" s="1668"/>
      <c r="L67" s="374"/>
      <c r="M67" s="1671" t="s">
        <v>1015</v>
      </c>
      <c r="N67" s="1671"/>
      <c r="O67" s="375"/>
      <c r="P67" s="375"/>
      <c r="Q67" s="375"/>
      <c r="R67" s="375"/>
      <c r="S67" s="375"/>
      <c r="T67" s="374"/>
      <c r="U67" s="374"/>
    </row>
    <row r="68" spans="2:21" x14ac:dyDescent="0.2">
      <c r="B68" s="1698"/>
      <c r="C68" s="382"/>
      <c r="D68" s="363" t="s">
        <v>1017</v>
      </c>
      <c r="E68" s="1663" t="e">
        <f>#REF!</f>
        <v>#REF!</v>
      </c>
      <c r="F68" s="1665" t="e">
        <f>#REF!&amp;#REF!&amp;#REF!&amp;#REF!&amp;#REF!&amp;#REF!&amp;#REF!&amp;#REF!</f>
        <v>#REF!</v>
      </c>
      <c r="G68" s="1665"/>
      <c r="H68" s="1665"/>
      <c r="I68" s="1665"/>
      <c r="J68" s="1665"/>
      <c r="K68" s="1666"/>
      <c r="L68" s="321"/>
      <c r="M68" s="364"/>
      <c r="N68" s="1672"/>
      <c r="O68" s="1672"/>
      <c r="P68" s="1672"/>
      <c r="Q68" s="1672"/>
      <c r="R68" s="1672"/>
      <c r="S68" s="365"/>
      <c r="T68" s="365"/>
      <c r="U68" s="364"/>
    </row>
    <row r="69" spans="2:21" x14ac:dyDescent="0.2">
      <c r="B69" s="1698"/>
      <c r="C69" s="382"/>
      <c r="D69" s="369" t="s">
        <v>1279</v>
      </c>
      <c r="E69" s="1664"/>
      <c r="F69" s="1667"/>
      <c r="G69" s="1667"/>
      <c r="H69" s="1667"/>
      <c r="I69" s="1667"/>
      <c r="J69" s="1667"/>
      <c r="K69" s="1668"/>
      <c r="L69" s="321"/>
      <c r="M69" s="1672" t="s">
        <v>1015</v>
      </c>
      <c r="N69" s="1672"/>
      <c r="O69" s="321"/>
      <c r="P69" s="365"/>
      <c r="Q69" s="321"/>
      <c r="R69" s="321"/>
      <c r="S69" s="365"/>
      <c r="T69" s="365"/>
      <c r="U69" s="364"/>
    </row>
    <row r="70" spans="2:21" x14ac:dyDescent="0.2">
      <c r="B70" s="1698"/>
      <c r="C70" s="376" t="s">
        <v>1019</v>
      </c>
      <c r="D70" s="359" t="s">
        <v>834</v>
      </c>
      <c r="E70" s="1663" t="e">
        <f>#REF!</f>
        <v>#REF!</v>
      </c>
      <c r="F70" s="1665" t="e">
        <f>#REF!&amp;#REF!&amp;#REF!&amp;#REF!&amp;#REF!&amp;#REF!&amp;#REF!&amp;#REF!</f>
        <v>#REF!</v>
      </c>
      <c r="G70" s="1665"/>
      <c r="H70" s="1665"/>
      <c r="I70" s="1665"/>
      <c r="J70" s="1665"/>
      <c r="K70" s="1666"/>
      <c r="L70" s="374"/>
      <c r="M70" s="1671"/>
      <c r="N70" s="1671"/>
      <c r="O70" s="1671"/>
      <c r="P70" s="1671"/>
      <c r="Q70" s="1671"/>
      <c r="R70" s="375"/>
      <c r="S70" s="375"/>
      <c r="T70" s="374"/>
      <c r="U70" s="374"/>
    </row>
    <row r="71" spans="2:21" x14ac:dyDescent="0.2">
      <c r="B71" s="1698"/>
      <c r="C71" s="382" t="e">
        <f>#REF!</f>
        <v>#REF!</v>
      </c>
      <c r="D71" s="368" t="s">
        <v>1279</v>
      </c>
      <c r="E71" s="1664"/>
      <c r="F71" s="1667"/>
      <c r="G71" s="1667"/>
      <c r="H71" s="1667"/>
      <c r="I71" s="1667"/>
      <c r="J71" s="1667"/>
      <c r="K71" s="1668"/>
      <c r="L71" s="374"/>
      <c r="M71" s="1671" t="s">
        <v>1015</v>
      </c>
      <c r="N71" s="1671"/>
      <c r="O71" s="375"/>
      <c r="P71" s="375"/>
      <c r="Q71" s="375"/>
      <c r="R71" s="375"/>
      <c r="S71" s="375"/>
      <c r="T71" s="374"/>
      <c r="U71" s="374"/>
    </row>
    <row r="72" spans="2:21" x14ac:dyDescent="0.2">
      <c r="B72" s="1698"/>
      <c r="C72" s="377" t="s">
        <v>1020</v>
      </c>
      <c r="D72" s="363" t="s">
        <v>831</v>
      </c>
      <c r="E72" s="1663" t="e">
        <f>#REF!</f>
        <v>#REF!</v>
      </c>
      <c r="F72" s="1665" t="e">
        <f>#REF!&amp;#REF!&amp;#REF!&amp;#REF!&amp;#REF!&amp;#REF!&amp;#REF!&amp;#REF!</f>
        <v>#REF!</v>
      </c>
      <c r="G72" s="1665"/>
      <c r="H72" s="1665"/>
      <c r="I72" s="1665"/>
      <c r="J72" s="1665"/>
      <c r="K72" s="1666"/>
      <c r="L72" s="321"/>
      <c r="M72" s="364"/>
      <c r="N72" s="1672"/>
      <c r="O72" s="1672"/>
      <c r="P72" s="1672"/>
      <c r="Q72" s="1672"/>
      <c r="R72" s="1672"/>
      <c r="S72" s="365"/>
      <c r="T72" s="365"/>
      <c r="U72" s="364"/>
    </row>
    <row r="73" spans="2:21" x14ac:dyDescent="0.2">
      <c r="B73" s="1698"/>
      <c r="C73" s="382" t="e">
        <f>#REF!</f>
        <v>#REF!</v>
      </c>
      <c r="D73" s="369" t="s">
        <v>1279</v>
      </c>
      <c r="E73" s="1664"/>
      <c r="F73" s="1667"/>
      <c r="G73" s="1667"/>
      <c r="H73" s="1667"/>
      <c r="I73" s="1667"/>
      <c r="J73" s="1667"/>
      <c r="K73" s="1668"/>
      <c r="L73" s="321"/>
      <c r="M73" s="1672" t="s">
        <v>1015</v>
      </c>
      <c r="N73" s="1672"/>
      <c r="O73" s="365"/>
      <c r="P73" s="365"/>
      <c r="Q73" s="365"/>
      <c r="R73" s="321"/>
      <c r="S73" s="321"/>
      <c r="T73" s="321"/>
      <c r="U73" s="321"/>
    </row>
    <row r="74" spans="2:21" x14ac:dyDescent="0.2">
      <c r="B74" s="1698"/>
      <c r="C74" s="386"/>
      <c r="D74" s="363" t="s">
        <v>1017</v>
      </c>
      <c r="E74" s="1663" t="e">
        <f>#REF!</f>
        <v>#REF!</v>
      </c>
      <c r="F74" s="1665" t="e">
        <f>#REF!&amp;#REF!&amp;#REF!&amp;#REF!&amp;#REF!&amp;#REF!&amp;#REF!&amp;#REF!</f>
        <v>#REF!</v>
      </c>
      <c r="G74" s="1665"/>
      <c r="H74" s="1665"/>
      <c r="I74" s="1665"/>
      <c r="J74" s="1665"/>
      <c r="K74" s="1666"/>
      <c r="L74" s="321"/>
      <c r="M74" s="1672"/>
      <c r="N74" s="1672"/>
      <c r="O74" s="1672"/>
      <c r="P74" s="1672"/>
      <c r="Q74" s="1672"/>
      <c r="R74" s="321"/>
      <c r="S74" s="321"/>
      <c r="T74" s="321"/>
      <c r="U74" s="321"/>
    </row>
    <row r="75" spans="2:21" x14ac:dyDescent="0.2">
      <c r="B75" s="1698"/>
      <c r="C75" s="380"/>
      <c r="D75" s="369" t="s">
        <v>1279</v>
      </c>
      <c r="E75" s="1664"/>
      <c r="F75" s="1667"/>
      <c r="G75" s="1667"/>
      <c r="H75" s="1667"/>
      <c r="I75" s="1667"/>
      <c r="J75" s="1667"/>
      <c r="K75" s="1668"/>
      <c r="L75" s="321"/>
      <c r="M75" s="1672" t="s">
        <v>1015</v>
      </c>
      <c r="N75" s="1672"/>
      <c r="O75" s="365"/>
      <c r="P75" s="365"/>
      <c r="Q75" s="365"/>
      <c r="R75" s="321"/>
      <c r="S75" s="321"/>
      <c r="T75" s="321"/>
      <c r="U75" s="321"/>
    </row>
    <row r="76" spans="2:21" x14ac:dyDescent="0.2">
      <c r="B76" s="1698"/>
      <c r="C76" s="377" t="s">
        <v>1021</v>
      </c>
      <c r="D76" s="363" t="s">
        <v>831</v>
      </c>
      <c r="E76" s="1663" t="e">
        <f>#REF!</f>
        <v>#REF!</v>
      </c>
      <c r="F76" s="1665" t="e">
        <f>#REF!&amp;#REF!&amp;#REF!&amp;#REF!&amp;#REF!&amp;#REF!&amp;#REF!&amp;#REF!</f>
        <v>#REF!</v>
      </c>
      <c r="G76" s="1665"/>
      <c r="H76" s="1665"/>
      <c r="I76" s="1665"/>
      <c r="J76" s="1665"/>
      <c r="K76" s="1666"/>
      <c r="L76" s="321"/>
      <c r="M76" s="1672"/>
      <c r="N76" s="1672"/>
      <c r="O76" s="1672"/>
      <c r="P76" s="1672"/>
      <c r="Q76" s="1672"/>
      <c r="R76" s="321"/>
      <c r="S76" s="321"/>
      <c r="T76" s="321"/>
      <c r="U76" s="321"/>
    </row>
    <row r="77" spans="2:21" x14ac:dyDescent="0.2">
      <c r="B77" s="1698"/>
      <c r="C77" s="382" t="e">
        <f>#REF!</f>
        <v>#REF!</v>
      </c>
      <c r="D77" s="369" t="s">
        <v>1279</v>
      </c>
      <c r="E77" s="1664"/>
      <c r="F77" s="1667"/>
      <c r="G77" s="1667"/>
      <c r="H77" s="1667"/>
      <c r="I77" s="1667"/>
      <c r="J77" s="1667"/>
      <c r="K77" s="1668"/>
      <c r="L77" s="321"/>
      <c r="M77" s="1672" t="s">
        <v>1015</v>
      </c>
      <c r="N77" s="1672"/>
      <c r="O77" s="365"/>
      <c r="P77" s="365"/>
      <c r="Q77" s="365"/>
      <c r="R77" s="321"/>
      <c r="S77" s="321"/>
      <c r="T77" s="321"/>
      <c r="U77" s="321"/>
    </row>
    <row r="78" spans="2:21" x14ac:dyDescent="0.2">
      <c r="B78" s="1698"/>
      <c r="C78" s="386"/>
      <c r="D78" s="363" t="s">
        <v>1017</v>
      </c>
      <c r="E78" s="1663" t="e">
        <f>#REF!</f>
        <v>#REF!</v>
      </c>
      <c r="F78" s="1665" t="e">
        <f>#REF!&amp;#REF!&amp;#REF!&amp;#REF!&amp;#REF!&amp;#REF!&amp;#REF!&amp;#REF!</f>
        <v>#REF!</v>
      </c>
      <c r="G78" s="1665"/>
      <c r="H78" s="1665"/>
      <c r="I78" s="1665"/>
      <c r="J78" s="1665"/>
      <c r="K78" s="1666"/>
      <c r="L78" s="321"/>
      <c r="M78" s="1672"/>
      <c r="N78" s="1672"/>
      <c r="O78" s="1672"/>
      <c r="P78" s="1672"/>
      <c r="Q78" s="1672"/>
      <c r="R78" s="321"/>
      <c r="S78" s="321"/>
      <c r="T78" s="321"/>
      <c r="U78" s="321"/>
    </row>
    <row r="79" spans="2:21" x14ac:dyDescent="0.2">
      <c r="B79" s="1698"/>
      <c r="C79" s="380"/>
      <c r="D79" s="369" t="s">
        <v>1279</v>
      </c>
      <c r="E79" s="1664"/>
      <c r="F79" s="1667"/>
      <c r="G79" s="1667"/>
      <c r="H79" s="1667"/>
      <c r="I79" s="1667"/>
      <c r="J79" s="1667"/>
      <c r="K79" s="1668"/>
      <c r="L79" s="321"/>
      <c r="M79" s="1672" t="s">
        <v>1015</v>
      </c>
      <c r="N79" s="1672"/>
      <c r="O79" s="365"/>
      <c r="P79" s="365"/>
      <c r="Q79" s="365"/>
      <c r="R79" s="321"/>
      <c r="S79" s="321"/>
      <c r="T79" s="321"/>
      <c r="U79" s="321"/>
    </row>
    <row r="80" spans="2:21" x14ac:dyDescent="0.2">
      <c r="B80" s="1698"/>
      <c r="C80" s="376" t="s">
        <v>841</v>
      </c>
      <c r="D80" s="383" t="s">
        <v>1022</v>
      </c>
      <c r="E80" s="1663" t="e">
        <f>#REF!</f>
        <v>#REF!</v>
      </c>
      <c r="F80" s="1665" t="e">
        <f>#REF!&amp;#REF!&amp;#REF!&amp;#REF!&amp;#REF!&amp;#REF!&amp;#REF!&amp;#REF!</f>
        <v>#REF!</v>
      </c>
      <c r="G80" s="1665"/>
      <c r="H80" s="1665"/>
      <c r="I80" s="1665"/>
      <c r="J80" s="1665"/>
      <c r="K80" s="1666"/>
      <c r="L80" s="374"/>
      <c r="M80" s="1671"/>
      <c r="N80" s="1671"/>
      <c r="O80" s="1671"/>
      <c r="P80" s="1671"/>
      <c r="Q80" s="1671"/>
      <c r="R80" s="375"/>
      <c r="S80" s="375"/>
      <c r="T80" s="374"/>
      <c r="U80" s="374"/>
    </row>
    <row r="81" spans="2:19" x14ac:dyDescent="0.2">
      <c r="B81" s="1698"/>
      <c r="C81" s="384"/>
      <c r="D81" s="368" t="s">
        <v>1005</v>
      </c>
      <c r="E81" s="1664"/>
      <c r="F81" s="1667"/>
      <c r="G81" s="1667"/>
      <c r="H81" s="1667"/>
      <c r="I81" s="1667"/>
      <c r="J81" s="1667"/>
      <c r="K81" s="1668"/>
      <c r="L81" s="374"/>
      <c r="M81" s="1671" t="s">
        <v>1015</v>
      </c>
      <c r="N81" s="1671"/>
      <c r="O81" s="375"/>
      <c r="P81" s="375"/>
      <c r="Q81" s="375"/>
      <c r="R81" s="375"/>
      <c r="S81" s="375"/>
    </row>
    <row r="82" spans="2:19" x14ac:dyDescent="0.2">
      <c r="B82" s="1698"/>
      <c r="C82" s="1669"/>
      <c r="D82" s="383" t="s">
        <v>844</v>
      </c>
      <c r="E82" s="1663" t="e">
        <f>#REF!</f>
        <v>#REF!</v>
      </c>
      <c r="F82" s="1665" t="e">
        <f>#REF!&amp;#REF!&amp;#REF!&amp;#REF!&amp;#REF!&amp;#REF!&amp;#REF!&amp;#REF!</f>
        <v>#REF!</v>
      </c>
      <c r="G82" s="1665"/>
      <c r="H82" s="1665"/>
      <c r="I82" s="1665"/>
      <c r="J82" s="1665"/>
      <c r="K82" s="1666"/>
      <c r="L82" s="374"/>
      <c r="M82" s="1671"/>
      <c r="N82" s="1671"/>
      <c r="O82" s="1671"/>
      <c r="P82" s="1671"/>
      <c r="Q82" s="1671"/>
      <c r="R82" s="375"/>
      <c r="S82" s="375"/>
    </row>
    <row r="83" spans="2:19" x14ac:dyDescent="0.2">
      <c r="B83" s="1698"/>
      <c r="C83" s="1670"/>
      <c r="D83" s="368" t="s">
        <v>1005</v>
      </c>
      <c r="E83" s="1664"/>
      <c r="F83" s="1667"/>
      <c r="G83" s="1667"/>
      <c r="H83" s="1667"/>
      <c r="I83" s="1667"/>
      <c r="J83" s="1667"/>
      <c r="K83" s="1668"/>
      <c r="L83" s="374"/>
      <c r="M83" s="1671" t="s">
        <v>1015</v>
      </c>
      <c r="N83" s="1671"/>
      <c r="O83" s="375"/>
      <c r="P83" s="375"/>
      <c r="Q83" s="375"/>
      <c r="R83" s="375"/>
      <c r="S83" s="375"/>
    </row>
    <row r="84" spans="2:19" x14ac:dyDescent="0.2">
      <c r="B84" s="1698"/>
      <c r="C84" s="385" t="s">
        <v>849</v>
      </c>
      <c r="D84" s="359" t="s">
        <v>851</v>
      </c>
      <c r="E84" s="1663" t="e">
        <f>#REF!</f>
        <v>#REF!</v>
      </c>
      <c r="F84" s="1665" t="e">
        <f>#REF!&amp;#REF!&amp;#REF!&amp;#REF!&amp;#REF!&amp;#REF!&amp;#REF!&amp;#REF!</f>
        <v>#REF!</v>
      </c>
      <c r="G84" s="1665"/>
      <c r="H84" s="1665"/>
      <c r="I84" s="1665"/>
      <c r="J84" s="1665"/>
      <c r="K84" s="1666"/>
      <c r="L84" s="374"/>
      <c r="M84" s="1671"/>
      <c r="N84" s="1671"/>
      <c r="O84" s="1671"/>
      <c r="P84" s="1671"/>
      <c r="Q84" s="1671"/>
      <c r="R84" s="375"/>
      <c r="S84" s="375"/>
    </row>
    <row r="85" spans="2:19" x14ac:dyDescent="0.2">
      <c r="B85" s="1699"/>
      <c r="C85" s="387"/>
      <c r="D85" s="368" t="s">
        <v>1005</v>
      </c>
      <c r="E85" s="1664"/>
      <c r="F85" s="1667"/>
      <c r="G85" s="1667"/>
      <c r="H85" s="1667"/>
      <c r="I85" s="1667"/>
      <c r="J85" s="1667"/>
      <c r="K85" s="1668"/>
      <c r="L85" s="374"/>
      <c r="M85" s="1671" t="s">
        <v>1015</v>
      </c>
      <c r="N85" s="1671"/>
      <c r="O85" s="375"/>
      <c r="P85" s="375"/>
      <c r="Q85" s="375"/>
      <c r="R85" s="375"/>
      <c r="S85" s="375"/>
    </row>
    <row r="86" spans="2:19" x14ac:dyDescent="0.2">
      <c r="B86" s="360"/>
      <c r="C86" s="360"/>
      <c r="D86" s="360"/>
      <c r="E86" s="360"/>
      <c r="F86" s="360"/>
      <c r="G86" s="360"/>
      <c r="H86" s="360"/>
      <c r="I86" s="360"/>
      <c r="J86" s="360"/>
      <c r="K86" s="360"/>
      <c r="L86" s="374"/>
      <c r="M86" s="1671"/>
      <c r="N86" s="1671"/>
      <c r="O86" s="1671"/>
      <c r="P86" s="1671"/>
      <c r="Q86" s="1671"/>
      <c r="R86" s="375"/>
      <c r="S86" s="375"/>
    </row>
    <row r="87" spans="2:19" x14ac:dyDescent="0.2">
      <c r="B87" s="360"/>
      <c r="C87" s="376" t="s">
        <v>1023</v>
      </c>
      <c r="D87" s="1663">
        <f>貸借対照表!AH28</f>
        <v>0</v>
      </c>
      <c r="E87" s="376" t="s">
        <v>1024</v>
      </c>
      <c r="F87" s="1663">
        <f>'事業活動(法人)'!AG95</f>
        <v>0</v>
      </c>
      <c r="G87" s="376" t="s">
        <v>1280</v>
      </c>
      <c r="H87" s="1663">
        <f>'事業活動(法人)'!AG96</f>
        <v>0</v>
      </c>
      <c r="I87" s="376" t="s">
        <v>1281</v>
      </c>
      <c r="J87" s="1663">
        <f>貸借対照表!AH33</f>
        <v>0</v>
      </c>
      <c r="K87" s="388"/>
      <c r="L87" s="374"/>
      <c r="M87" s="1671" t="s">
        <v>1015</v>
      </c>
      <c r="N87" s="1671"/>
      <c r="O87" s="375"/>
      <c r="P87" s="375"/>
      <c r="Q87" s="375"/>
      <c r="R87" s="375"/>
      <c r="S87" s="375"/>
    </row>
    <row r="88" spans="2:19" x14ac:dyDescent="0.2">
      <c r="B88" s="360"/>
      <c r="C88" s="368" t="s">
        <v>1005</v>
      </c>
      <c r="D88" s="1664"/>
      <c r="E88" s="368" t="s">
        <v>1279</v>
      </c>
      <c r="F88" s="1664"/>
      <c r="G88" s="368" t="s">
        <v>1279</v>
      </c>
      <c r="H88" s="1664"/>
      <c r="I88" s="368" t="s">
        <v>1005</v>
      </c>
      <c r="J88" s="1664"/>
      <c r="K88" s="388"/>
      <c r="L88" s="360"/>
      <c r="M88" s="361"/>
      <c r="N88" s="361"/>
      <c r="O88" s="361"/>
      <c r="P88" s="361"/>
      <c r="Q88" s="361"/>
      <c r="R88" s="361"/>
      <c r="S88" s="361"/>
    </row>
    <row r="89" spans="2:19" x14ac:dyDescent="0.2">
      <c r="B89" s="360"/>
      <c r="C89" s="360"/>
      <c r="D89" s="360"/>
      <c r="E89" s="360"/>
      <c r="F89" s="360"/>
      <c r="G89" s="360"/>
      <c r="H89" s="360"/>
      <c r="I89" s="360"/>
      <c r="J89" s="360"/>
      <c r="K89" s="360"/>
      <c r="L89" s="374"/>
      <c r="M89" s="375" t="s">
        <v>1025</v>
      </c>
      <c r="N89" s="375"/>
      <c r="O89" s="375"/>
      <c r="P89" s="375"/>
      <c r="Q89" s="375"/>
      <c r="R89" s="375"/>
      <c r="S89" s="375"/>
    </row>
    <row r="90" spans="2:19" x14ac:dyDescent="0.2">
      <c r="B90" s="360"/>
      <c r="C90" s="360"/>
      <c r="D90" s="360"/>
      <c r="E90" s="360"/>
      <c r="F90" s="360"/>
      <c r="G90" s="360"/>
      <c r="H90" s="360"/>
      <c r="I90" s="360"/>
      <c r="J90" s="360"/>
      <c r="K90" s="360"/>
      <c r="L90" s="360"/>
      <c r="M90" s="375"/>
      <c r="N90" s="375"/>
      <c r="O90" s="375"/>
      <c r="P90" s="375"/>
      <c r="Q90" s="375"/>
      <c r="R90" s="375"/>
      <c r="S90" s="375"/>
    </row>
    <row r="91" spans="2:19" x14ac:dyDescent="0.2">
      <c r="B91" s="360"/>
      <c r="C91" s="360"/>
      <c r="D91" s="360"/>
      <c r="E91" s="360"/>
      <c r="F91" s="360"/>
      <c r="G91" s="360"/>
      <c r="H91" s="360"/>
      <c r="I91" s="360"/>
      <c r="J91" s="360"/>
      <c r="K91" s="360"/>
      <c r="L91" s="360"/>
      <c r="M91" s="361"/>
      <c r="N91" s="361"/>
      <c r="O91" s="361"/>
      <c r="P91" s="361"/>
      <c r="Q91" s="361"/>
      <c r="R91" s="361"/>
      <c r="S91" s="361"/>
    </row>
    <row r="92" spans="2:19" x14ac:dyDescent="0.2">
      <c r="B92" s="360"/>
      <c r="C92" s="360"/>
      <c r="D92" s="360"/>
      <c r="E92" s="360"/>
      <c r="F92" s="360"/>
      <c r="G92" s="360"/>
      <c r="H92" s="360"/>
      <c r="I92" s="360"/>
      <c r="J92" s="360"/>
      <c r="K92" s="360"/>
      <c r="L92" s="360"/>
      <c r="M92" s="361"/>
      <c r="N92" s="361"/>
      <c r="O92" s="361"/>
      <c r="P92" s="361"/>
      <c r="Q92" s="361"/>
      <c r="R92" s="361"/>
      <c r="S92" s="361"/>
    </row>
    <row r="93" spans="2:19" x14ac:dyDescent="0.2">
      <c r="B93" s="360"/>
      <c r="C93" s="360"/>
      <c r="D93" s="360"/>
      <c r="E93" s="360"/>
      <c r="F93" s="360"/>
      <c r="G93" s="360"/>
      <c r="H93" s="360"/>
      <c r="I93" s="360"/>
      <c r="J93" s="360"/>
      <c r="K93" s="360"/>
      <c r="L93" s="360"/>
      <c r="M93" s="361"/>
      <c r="N93" s="361"/>
      <c r="O93" s="361"/>
      <c r="P93" s="361"/>
      <c r="Q93" s="361"/>
      <c r="R93" s="361"/>
      <c r="S93" s="361"/>
    </row>
    <row r="94" spans="2:19" x14ac:dyDescent="0.2">
      <c r="B94" s="360"/>
      <c r="C94" s="360"/>
      <c r="D94" s="360"/>
      <c r="E94" s="360"/>
      <c r="F94" s="360"/>
      <c r="G94" s="360"/>
      <c r="H94" s="360"/>
      <c r="I94" s="360"/>
      <c r="J94" s="360"/>
      <c r="K94" s="360"/>
      <c r="L94" s="360"/>
      <c r="M94" s="361"/>
      <c r="N94" s="361"/>
      <c r="O94" s="361"/>
      <c r="P94" s="361"/>
      <c r="Q94" s="361"/>
      <c r="R94" s="361"/>
      <c r="S94" s="361"/>
    </row>
    <row r="95" spans="2:19" x14ac:dyDescent="0.2">
      <c r="B95" s="360"/>
      <c r="C95" s="360"/>
      <c r="D95" s="360"/>
      <c r="E95" s="360"/>
      <c r="F95" s="360"/>
      <c r="G95" s="360"/>
      <c r="H95" s="360"/>
      <c r="I95" s="360"/>
      <c r="J95" s="360"/>
      <c r="K95" s="360"/>
      <c r="L95" s="360"/>
      <c r="M95" s="361"/>
      <c r="N95" s="361"/>
      <c r="O95" s="361"/>
      <c r="P95" s="361"/>
      <c r="Q95" s="361"/>
      <c r="R95" s="361"/>
      <c r="S95" s="361"/>
    </row>
    <row r="96" spans="2:19" x14ac:dyDescent="0.2">
      <c r="B96" s="360"/>
      <c r="C96" s="360"/>
      <c r="D96" s="360"/>
      <c r="E96" s="360"/>
      <c r="F96" s="360"/>
      <c r="G96" s="360"/>
      <c r="H96" s="360"/>
      <c r="I96" s="360"/>
      <c r="J96" s="360"/>
      <c r="K96" s="360"/>
      <c r="L96" s="360"/>
      <c r="M96" s="361"/>
      <c r="N96" s="361"/>
      <c r="O96" s="361"/>
      <c r="P96" s="361"/>
      <c r="Q96" s="361"/>
      <c r="R96" s="361"/>
      <c r="S96" s="361"/>
    </row>
    <row r="97" spans="13:19" x14ac:dyDescent="0.2">
      <c r="M97" s="361"/>
      <c r="N97" s="361"/>
      <c r="O97" s="361"/>
      <c r="P97" s="361"/>
      <c r="Q97" s="361"/>
      <c r="R97" s="361"/>
      <c r="S97" s="361"/>
    </row>
    <row r="98" spans="13:19" x14ac:dyDescent="0.2">
      <c r="M98" s="361"/>
      <c r="N98" s="361"/>
      <c r="O98" s="361"/>
      <c r="P98" s="361"/>
      <c r="Q98" s="361"/>
      <c r="R98" s="361"/>
      <c r="S98" s="361"/>
    </row>
    <row r="99" spans="13:19" x14ac:dyDescent="0.2">
      <c r="M99" s="361"/>
      <c r="N99" s="361"/>
      <c r="O99" s="361"/>
      <c r="P99" s="361"/>
      <c r="Q99" s="361"/>
      <c r="R99" s="361"/>
      <c r="S99" s="361"/>
    </row>
    <row r="100" spans="13:19" x14ac:dyDescent="0.2">
      <c r="M100" s="361"/>
      <c r="N100" s="361"/>
      <c r="O100" s="361"/>
      <c r="P100" s="361"/>
      <c r="Q100" s="361"/>
      <c r="R100" s="361"/>
      <c r="S100" s="361"/>
    </row>
    <row r="101" spans="13:19" x14ac:dyDescent="0.2">
      <c r="M101" s="361"/>
      <c r="N101" s="361"/>
      <c r="O101" s="361"/>
      <c r="P101" s="361"/>
      <c r="Q101" s="361"/>
      <c r="R101" s="361"/>
      <c r="S101" s="361"/>
    </row>
    <row r="102" spans="13:19" x14ac:dyDescent="0.2">
      <c r="M102" s="361"/>
      <c r="N102" s="361"/>
      <c r="O102" s="361"/>
      <c r="P102" s="361"/>
      <c r="Q102" s="361"/>
      <c r="R102" s="361"/>
      <c r="S102" s="361"/>
    </row>
    <row r="103" spans="13:19" x14ac:dyDescent="0.2">
      <c r="M103" s="361"/>
      <c r="N103" s="361"/>
      <c r="O103" s="361"/>
      <c r="P103" s="361"/>
      <c r="Q103" s="361"/>
      <c r="R103" s="361"/>
      <c r="S103" s="361"/>
    </row>
    <row r="104" spans="13:19" x14ac:dyDescent="0.2">
      <c r="M104" s="361"/>
      <c r="N104" s="361"/>
      <c r="O104" s="361"/>
      <c r="P104" s="361"/>
      <c r="Q104" s="361"/>
      <c r="R104" s="361"/>
      <c r="S104" s="361"/>
    </row>
    <row r="105" spans="13:19" x14ac:dyDescent="0.2">
      <c r="M105" s="361"/>
      <c r="N105" s="361"/>
      <c r="O105" s="361"/>
      <c r="P105" s="361"/>
      <c r="Q105" s="361"/>
      <c r="R105" s="361"/>
      <c r="S105" s="361"/>
    </row>
    <row r="106" spans="13:19" x14ac:dyDescent="0.2">
      <c r="M106" s="361"/>
      <c r="N106" s="361"/>
      <c r="O106" s="361"/>
      <c r="P106" s="361"/>
      <c r="Q106" s="361"/>
      <c r="R106" s="361"/>
      <c r="S106" s="361"/>
    </row>
    <row r="107" spans="13:19" x14ac:dyDescent="0.2">
      <c r="M107" s="361"/>
      <c r="N107" s="361"/>
      <c r="O107" s="361"/>
      <c r="P107" s="361"/>
      <c r="Q107" s="361"/>
      <c r="R107" s="361"/>
      <c r="S107" s="361"/>
    </row>
    <row r="108" spans="13:19" x14ac:dyDescent="0.2">
      <c r="M108" s="361"/>
      <c r="N108" s="361"/>
      <c r="O108" s="361"/>
      <c r="P108" s="361"/>
      <c r="Q108" s="361"/>
      <c r="R108" s="361"/>
      <c r="S108" s="361"/>
    </row>
    <row r="109" spans="13:19" x14ac:dyDescent="0.2">
      <c r="M109" s="361"/>
      <c r="N109" s="361"/>
      <c r="O109" s="361"/>
      <c r="P109" s="361"/>
      <c r="Q109" s="361"/>
      <c r="R109" s="361"/>
      <c r="S109" s="361"/>
    </row>
    <row r="110" spans="13:19" x14ac:dyDescent="0.2">
      <c r="M110" s="361"/>
      <c r="N110" s="361"/>
      <c r="O110" s="361"/>
      <c r="P110" s="361"/>
      <c r="Q110" s="361"/>
      <c r="R110" s="361"/>
      <c r="S110" s="361"/>
    </row>
    <row r="111" spans="13:19" x14ac:dyDescent="0.2">
      <c r="M111" s="361"/>
      <c r="N111" s="361"/>
      <c r="O111" s="361"/>
      <c r="P111" s="361"/>
      <c r="Q111" s="361"/>
      <c r="R111" s="361"/>
      <c r="S111" s="361"/>
    </row>
    <row r="112" spans="13:19" x14ac:dyDescent="0.2">
      <c r="M112" s="361"/>
      <c r="N112" s="361"/>
      <c r="O112" s="361"/>
      <c r="P112" s="361"/>
      <c r="Q112" s="361"/>
      <c r="R112" s="361"/>
      <c r="S112" s="361"/>
    </row>
    <row r="113" spans="13:19" x14ac:dyDescent="0.2">
      <c r="M113" s="361"/>
      <c r="N113" s="361"/>
      <c r="O113" s="361"/>
      <c r="P113" s="361"/>
      <c r="Q113" s="361"/>
      <c r="R113" s="361"/>
      <c r="S113" s="361"/>
    </row>
    <row r="114" spans="13:19" x14ac:dyDescent="0.2">
      <c r="M114" s="361"/>
      <c r="N114" s="361"/>
      <c r="O114" s="361"/>
      <c r="P114" s="361"/>
      <c r="Q114" s="361"/>
      <c r="R114" s="361"/>
      <c r="S114" s="361"/>
    </row>
    <row r="115" spans="13:19" x14ac:dyDescent="0.2">
      <c r="M115" s="361"/>
      <c r="N115" s="361"/>
      <c r="O115" s="361"/>
      <c r="P115" s="361"/>
      <c r="Q115" s="361"/>
      <c r="R115" s="361"/>
      <c r="S115" s="361"/>
    </row>
    <row r="116" spans="13:19" x14ac:dyDescent="0.2">
      <c r="M116" s="361"/>
      <c r="N116" s="361"/>
      <c r="O116" s="361"/>
      <c r="P116" s="361"/>
      <c r="Q116" s="361"/>
      <c r="R116" s="361"/>
      <c r="S116" s="361"/>
    </row>
    <row r="117" spans="13:19" x14ac:dyDescent="0.2">
      <c r="M117" s="361"/>
      <c r="N117" s="361"/>
      <c r="O117" s="361"/>
      <c r="P117" s="361"/>
      <c r="Q117" s="361"/>
      <c r="R117" s="361"/>
      <c r="S117" s="361"/>
    </row>
    <row r="118" spans="13:19" x14ac:dyDescent="0.2">
      <c r="M118" s="361"/>
      <c r="N118" s="361"/>
      <c r="O118" s="361"/>
      <c r="P118" s="361"/>
      <c r="Q118" s="361"/>
      <c r="R118" s="361"/>
      <c r="S118" s="361"/>
    </row>
    <row r="119" spans="13:19" x14ac:dyDescent="0.2">
      <c r="M119" s="361"/>
      <c r="N119" s="361"/>
      <c r="O119" s="361"/>
      <c r="P119" s="361"/>
      <c r="Q119" s="361"/>
      <c r="R119" s="361"/>
      <c r="S119" s="361"/>
    </row>
    <row r="120" spans="13:19" x14ac:dyDescent="0.2">
      <c r="M120" s="361"/>
      <c r="N120" s="361"/>
      <c r="O120" s="361"/>
      <c r="P120" s="361"/>
      <c r="Q120" s="361"/>
      <c r="R120" s="361"/>
      <c r="S120" s="361"/>
    </row>
    <row r="121" spans="13:19" x14ac:dyDescent="0.2">
      <c r="M121" s="361"/>
      <c r="N121" s="361"/>
      <c r="O121" s="361"/>
      <c r="P121" s="361"/>
      <c r="Q121" s="361"/>
      <c r="R121" s="361"/>
      <c r="S121" s="361"/>
    </row>
    <row r="122" spans="13:19" x14ac:dyDescent="0.2">
      <c r="M122" s="361"/>
      <c r="N122" s="361"/>
      <c r="O122" s="361"/>
      <c r="P122" s="361"/>
      <c r="Q122" s="361"/>
      <c r="R122" s="361"/>
      <c r="S122" s="361"/>
    </row>
    <row r="123" spans="13:19" x14ac:dyDescent="0.2">
      <c r="M123" s="361"/>
      <c r="N123" s="361"/>
      <c r="O123" s="361"/>
      <c r="P123" s="361"/>
      <c r="Q123" s="361"/>
      <c r="R123" s="361"/>
      <c r="S123" s="361"/>
    </row>
    <row r="124" spans="13:19" x14ac:dyDescent="0.2">
      <c r="M124" s="361"/>
      <c r="N124" s="361"/>
      <c r="O124" s="361"/>
      <c r="P124" s="361"/>
      <c r="Q124" s="361"/>
      <c r="R124" s="361"/>
      <c r="S124" s="361"/>
    </row>
    <row r="125" spans="13:19" x14ac:dyDescent="0.2">
      <c r="M125" s="361"/>
      <c r="N125" s="361"/>
      <c r="O125" s="361"/>
      <c r="P125" s="361"/>
      <c r="Q125" s="361"/>
      <c r="R125" s="361"/>
      <c r="S125" s="361"/>
    </row>
    <row r="126" spans="13:19" x14ac:dyDescent="0.2">
      <c r="M126" s="361"/>
      <c r="N126" s="361"/>
      <c r="O126" s="361"/>
      <c r="P126" s="361"/>
      <c r="Q126" s="361"/>
      <c r="R126" s="361"/>
      <c r="S126" s="361"/>
    </row>
    <row r="127" spans="13:19" x14ac:dyDescent="0.2">
      <c r="M127" s="361"/>
      <c r="N127" s="361"/>
      <c r="O127" s="361"/>
      <c r="P127" s="361"/>
      <c r="Q127" s="361"/>
      <c r="R127" s="361"/>
      <c r="S127" s="361"/>
    </row>
    <row r="128" spans="13:19" x14ac:dyDescent="0.2">
      <c r="M128" s="361"/>
      <c r="N128" s="361"/>
      <c r="O128" s="361"/>
      <c r="P128" s="361"/>
      <c r="Q128" s="361"/>
      <c r="R128" s="361"/>
      <c r="S128" s="361"/>
    </row>
    <row r="129" spans="12:19" x14ac:dyDescent="0.2">
      <c r="L129" s="360"/>
      <c r="M129" s="361"/>
      <c r="N129" s="361"/>
      <c r="O129" s="361"/>
      <c r="P129" s="361"/>
      <c r="Q129" s="361"/>
      <c r="R129" s="361"/>
      <c r="S129" s="361"/>
    </row>
    <row r="130" spans="12:19" x14ac:dyDescent="0.2">
      <c r="L130" s="360"/>
      <c r="M130" s="361"/>
      <c r="N130" s="361"/>
      <c r="O130" s="361"/>
      <c r="P130" s="361"/>
      <c r="Q130" s="361"/>
      <c r="R130" s="361"/>
      <c r="S130" s="361"/>
    </row>
    <row r="131" spans="12:19" x14ac:dyDescent="0.2">
      <c r="L131" s="360"/>
      <c r="M131" s="361"/>
      <c r="N131" s="361"/>
      <c r="O131" s="361"/>
      <c r="P131" s="361"/>
      <c r="Q131" s="361"/>
      <c r="R131" s="361"/>
      <c r="S131" s="361"/>
    </row>
    <row r="132" spans="12:19" x14ac:dyDescent="0.2">
      <c r="L132" s="360"/>
      <c r="M132" s="361"/>
      <c r="N132" s="361"/>
      <c r="O132" s="361"/>
      <c r="P132" s="361"/>
      <c r="Q132" s="361"/>
      <c r="R132" s="361"/>
      <c r="S132" s="361"/>
    </row>
    <row r="133" spans="12:19" x14ac:dyDescent="0.2">
      <c r="L133" s="360"/>
      <c r="M133" s="361"/>
      <c r="N133" s="361"/>
      <c r="O133" s="361"/>
      <c r="P133" s="361"/>
      <c r="Q133" s="361"/>
      <c r="R133" s="361"/>
      <c r="S133" s="361"/>
    </row>
    <row r="134" spans="12:19" x14ac:dyDescent="0.2">
      <c r="L134" s="360"/>
      <c r="M134" s="361"/>
      <c r="N134" s="361"/>
      <c r="O134" s="361"/>
      <c r="P134" s="361"/>
      <c r="Q134" s="361"/>
      <c r="R134" s="361"/>
      <c r="S134" s="361"/>
    </row>
    <row r="135" spans="12:19" x14ac:dyDescent="0.2">
      <c r="L135" s="360"/>
      <c r="M135" s="361"/>
      <c r="N135" s="361"/>
      <c r="O135" s="361"/>
      <c r="P135" s="361"/>
      <c r="Q135" s="361"/>
      <c r="R135" s="361"/>
      <c r="S135" s="361"/>
    </row>
    <row r="136" spans="12:19" x14ac:dyDescent="0.2">
      <c r="L136" s="360"/>
      <c r="M136" s="361"/>
      <c r="N136" s="361"/>
      <c r="O136" s="361"/>
      <c r="P136" s="361"/>
      <c r="Q136" s="361"/>
      <c r="R136" s="361"/>
      <c r="S136" s="361"/>
    </row>
    <row r="137" spans="12:19" x14ac:dyDescent="0.2">
      <c r="L137" s="360"/>
      <c r="M137" s="361"/>
      <c r="N137" s="361"/>
      <c r="O137" s="361"/>
      <c r="P137" s="361"/>
      <c r="Q137" s="361"/>
      <c r="R137" s="361"/>
      <c r="S137" s="361"/>
    </row>
    <row r="138" spans="12:19" x14ac:dyDescent="0.2">
      <c r="L138" s="360"/>
      <c r="M138" s="361"/>
      <c r="N138" s="361"/>
      <c r="O138" s="361"/>
      <c r="P138" s="361"/>
      <c r="Q138" s="361"/>
      <c r="R138" s="361"/>
      <c r="S138" s="361"/>
    </row>
    <row r="139" spans="12:19" x14ac:dyDescent="0.2">
      <c r="L139" s="360"/>
      <c r="M139" s="361"/>
      <c r="N139" s="361"/>
      <c r="O139" s="361"/>
      <c r="P139" s="361"/>
      <c r="Q139" s="361"/>
      <c r="R139" s="361"/>
      <c r="S139" s="361"/>
    </row>
    <row r="140" spans="12:19" x14ac:dyDescent="0.2">
      <c r="L140" s="360"/>
      <c r="M140" s="361"/>
      <c r="N140" s="361"/>
      <c r="O140" s="361"/>
      <c r="P140" s="361"/>
      <c r="Q140" s="361"/>
      <c r="R140" s="361"/>
      <c r="S140" s="361"/>
    </row>
    <row r="141" spans="12:19" x14ac:dyDescent="0.2">
      <c r="L141" s="360"/>
      <c r="M141" s="361"/>
      <c r="N141" s="361"/>
      <c r="O141" s="361"/>
      <c r="P141" s="361"/>
      <c r="Q141" s="361"/>
      <c r="R141" s="361"/>
      <c r="S141" s="361"/>
    </row>
    <row r="142" spans="12:19" x14ac:dyDescent="0.2">
      <c r="L142" s="360"/>
      <c r="M142" s="361"/>
      <c r="N142" s="361"/>
      <c r="O142" s="361"/>
      <c r="P142" s="361"/>
      <c r="Q142" s="361"/>
      <c r="R142" s="361"/>
      <c r="S142" s="361"/>
    </row>
    <row r="143" spans="12:19" x14ac:dyDescent="0.2">
      <c r="L143" s="360"/>
      <c r="M143" s="361"/>
      <c r="N143" s="361"/>
      <c r="O143" s="361"/>
      <c r="P143" s="361"/>
      <c r="Q143" s="361"/>
      <c r="R143" s="361"/>
      <c r="S143" s="361"/>
    </row>
    <row r="144" spans="12:19" x14ac:dyDescent="0.2">
      <c r="L144" s="360"/>
      <c r="M144" s="361"/>
      <c r="N144" s="361"/>
      <c r="O144" s="361"/>
      <c r="P144" s="361"/>
      <c r="Q144" s="361"/>
      <c r="R144" s="361"/>
      <c r="S144" s="361"/>
    </row>
    <row r="145" spans="12:19" x14ac:dyDescent="0.2">
      <c r="L145" s="360"/>
      <c r="M145" s="361"/>
      <c r="N145" s="361"/>
      <c r="O145" s="361"/>
      <c r="P145" s="361"/>
      <c r="Q145" s="361"/>
      <c r="R145" s="361"/>
      <c r="S145" s="361"/>
    </row>
  </sheetData>
  <mergeCells count="153">
    <mergeCell ref="D87:D88"/>
    <mergeCell ref="F87:F88"/>
    <mergeCell ref="H87:H88"/>
    <mergeCell ref="J87:J88"/>
    <mergeCell ref="M82:Q82"/>
    <mergeCell ref="M83:N83"/>
    <mergeCell ref="M84:Q84"/>
    <mergeCell ref="M85:N85"/>
    <mergeCell ref="M70:Q70"/>
    <mergeCell ref="M71:N71"/>
    <mergeCell ref="M80:Q80"/>
    <mergeCell ref="M81:N81"/>
    <mergeCell ref="E78:E79"/>
    <mergeCell ref="F78:K79"/>
    <mergeCell ref="M78:Q78"/>
    <mergeCell ref="M79:N79"/>
    <mergeCell ref="F84:K85"/>
    <mergeCell ref="E76:E77"/>
    <mergeCell ref="F76:K77"/>
    <mergeCell ref="M76:Q76"/>
    <mergeCell ref="M77:N77"/>
    <mergeCell ref="E72:E73"/>
    <mergeCell ref="F72:K73"/>
    <mergeCell ref="N72:R72"/>
    <mergeCell ref="J1:K2"/>
    <mergeCell ref="E24:E25"/>
    <mergeCell ref="F24:K25"/>
    <mergeCell ref="M37:Q37"/>
    <mergeCell ref="B4:F4"/>
    <mergeCell ref="F20:K21"/>
    <mergeCell ref="B1:G2"/>
    <mergeCell ref="J3:K3"/>
    <mergeCell ref="F15:K15"/>
    <mergeCell ref="H2:I2"/>
    <mergeCell ref="F16:K17"/>
    <mergeCell ref="C18:C19"/>
    <mergeCell ref="E20:E21"/>
    <mergeCell ref="G4:I4"/>
    <mergeCell ref="C8:D8"/>
    <mergeCell ref="E8:F8"/>
    <mergeCell ref="B15:C15"/>
    <mergeCell ref="E18:E19"/>
    <mergeCell ref="F18:K19"/>
    <mergeCell ref="F22:K23"/>
    <mergeCell ref="M1:T2"/>
    <mergeCell ref="C30:C31"/>
    <mergeCell ref="E30:E31"/>
    <mergeCell ref="B16:B27"/>
    <mergeCell ref="B28:B39"/>
    <mergeCell ref="C34:C35"/>
    <mergeCell ref="E28:E29"/>
    <mergeCell ref="E34:E35"/>
    <mergeCell ref="F34:K35"/>
    <mergeCell ref="E22:E23"/>
    <mergeCell ref="M4:N4"/>
    <mergeCell ref="M28:N28"/>
    <mergeCell ref="M30:N30"/>
    <mergeCell ref="F38:K39"/>
    <mergeCell ref="F36:K37"/>
    <mergeCell ref="C11:D11"/>
    <mergeCell ref="B5:B13"/>
    <mergeCell ref="C5:D5"/>
    <mergeCell ref="E5:F5"/>
    <mergeCell ref="G5:H5"/>
    <mergeCell ref="E16:E17"/>
    <mergeCell ref="S4:T4"/>
    <mergeCell ref="M20:N20"/>
    <mergeCell ref="P5:Q5"/>
    <mergeCell ref="C82:C83"/>
    <mergeCell ref="B40:B53"/>
    <mergeCell ref="E36:E37"/>
    <mergeCell ref="D42:D44"/>
    <mergeCell ref="D47:D49"/>
    <mergeCell ref="C45:C49"/>
    <mergeCell ref="E45:E49"/>
    <mergeCell ref="C52:C53"/>
    <mergeCell ref="E50:E51"/>
    <mergeCell ref="B54:B85"/>
    <mergeCell ref="E70:E71"/>
    <mergeCell ref="E52:E53"/>
    <mergeCell ref="E66:E67"/>
    <mergeCell ref="E58:E59"/>
    <mergeCell ref="E62:E63"/>
    <mergeCell ref="E40:E44"/>
    <mergeCell ref="E38:E39"/>
    <mergeCell ref="E84:E85"/>
    <mergeCell ref="E74:E75"/>
    <mergeCell ref="E64:E65"/>
    <mergeCell ref="N64:R64"/>
    <mergeCell ref="E82:E83"/>
    <mergeCell ref="F82:K83"/>
    <mergeCell ref="F66:K67"/>
    <mergeCell ref="F70:K71"/>
    <mergeCell ref="M73:N73"/>
    <mergeCell ref="F74:K75"/>
    <mergeCell ref="M74:Q74"/>
    <mergeCell ref="M75:N75"/>
    <mergeCell ref="F64:K65"/>
    <mergeCell ref="F42:K44"/>
    <mergeCell ref="F45:K46"/>
    <mergeCell ref="F30:K31"/>
    <mergeCell ref="M58:Q58"/>
    <mergeCell ref="M59:N59"/>
    <mergeCell ref="M60:Q60"/>
    <mergeCell ref="M61:N61"/>
    <mergeCell ref="M62:Q62"/>
    <mergeCell ref="M51:Q51"/>
    <mergeCell ref="F50:K51"/>
    <mergeCell ref="F62:K63"/>
    <mergeCell ref="M63:N63"/>
    <mergeCell ref="F40:K41"/>
    <mergeCell ref="F47:K49"/>
    <mergeCell ref="F58:K59"/>
    <mergeCell ref="F52:K53"/>
    <mergeCell ref="P6:Q6"/>
    <mergeCell ref="P7:Q7"/>
    <mergeCell ref="P8:Q8"/>
    <mergeCell ref="P9:Q9"/>
    <mergeCell ref="P10:Q10"/>
    <mergeCell ref="E32:E33"/>
    <mergeCell ref="F32:K33"/>
    <mergeCell ref="E26:E27"/>
    <mergeCell ref="F26:K27"/>
    <mergeCell ref="F28:K29"/>
    <mergeCell ref="E11:F11"/>
    <mergeCell ref="G11:H11"/>
    <mergeCell ref="G8:H8"/>
    <mergeCell ref="M86:Q86"/>
    <mergeCell ref="M87:N87"/>
    <mergeCell ref="M39:Q39"/>
    <mergeCell ref="M53:Q53"/>
    <mergeCell ref="M54:Q54"/>
    <mergeCell ref="M55:N55"/>
    <mergeCell ref="M56:Q56"/>
    <mergeCell ref="M57:N57"/>
    <mergeCell ref="M41:Q41"/>
    <mergeCell ref="M46:Q46"/>
    <mergeCell ref="M65:N65"/>
    <mergeCell ref="N68:R68"/>
    <mergeCell ref="M69:N69"/>
    <mergeCell ref="M66:Q66"/>
    <mergeCell ref="M67:N67"/>
    <mergeCell ref="E60:E61"/>
    <mergeCell ref="F60:K61"/>
    <mergeCell ref="E56:E57"/>
    <mergeCell ref="F56:K57"/>
    <mergeCell ref="E54:E55"/>
    <mergeCell ref="F54:K55"/>
    <mergeCell ref="C58:C61"/>
    <mergeCell ref="E80:E81"/>
    <mergeCell ref="F80:K81"/>
    <mergeCell ref="E68:E69"/>
    <mergeCell ref="F68:K69"/>
  </mergeCells>
  <phoneticPr fontId="94"/>
  <pageMargins left="0.7" right="0.7" top="0.75" bottom="0.75" header="0.3" footer="0.3"/>
  <pageSetup paperSize="9" scale="49" orientation="portrait" horizontalDpi="1200" verticalDpi="1200" r:id="rId1"/>
  <ignoredErrors>
    <ignoredError sqref="C23" formulaRange="1"/>
    <ignoredError sqref="E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83"/>
  <sheetViews>
    <sheetView showGridLines="0" tabSelected="1" view="pageBreakPreview" topLeftCell="A25" zoomScale="85" zoomScaleNormal="80" zoomScaleSheetLayoutView="85" workbookViewId="0">
      <selection activeCell="D35" sqref="D35:E35"/>
    </sheetView>
  </sheetViews>
  <sheetFormatPr defaultRowHeight="13.2" x14ac:dyDescent="0.2"/>
  <cols>
    <col min="2" max="2" width="23" customWidth="1"/>
    <col min="4" max="4" width="52.88671875" customWidth="1"/>
    <col min="5" max="5" width="14.44140625" customWidth="1"/>
    <col min="6" max="6" width="16.44140625" customWidth="1"/>
  </cols>
  <sheetData>
    <row r="1" spans="1:7" x14ac:dyDescent="0.2">
      <c r="A1" s="262"/>
      <c r="B1" s="287"/>
      <c r="C1" s="287"/>
      <c r="D1" s="67"/>
      <c r="E1" s="60" t="s">
        <v>65</v>
      </c>
      <c r="F1" s="62" t="s">
        <v>66</v>
      </c>
    </row>
    <row r="2" spans="1:7" ht="24" thickBot="1" x14ac:dyDescent="0.25">
      <c r="A2" s="262"/>
      <c r="B2" s="287"/>
      <c r="C2" s="287"/>
      <c r="D2" s="67"/>
      <c r="E2" s="70" t="e">
        <f>VLOOKUP(D34,B55:F483,4,FALSE)</f>
        <v>#N/A</v>
      </c>
      <c r="F2" s="71" t="e">
        <f>TEXT(VLOOKUP(D34,B55:F483,5,FALSE),"000")</f>
        <v>#N/A</v>
      </c>
    </row>
    <row r="3" spans="1:7" ht="24.75" customHeight="1" x14ac:dyDescent="0.2">
      <c r="A3" s="262"/>
      <c r="B3" s="287"/>
      <c r="C3" s="287"/>
      <c r="D3" s="262"/>
      <c r="E3" s="51" t="s">
        <v>67</v>
      </c>
      <c r="F3" s="51"/>
    </row>
    <row r="4" spans="1:7" ht="24.75" customHeight="1" x14ac:dyDescent="0.2">
      <c r="A4" s="262"/>
      <c r="B4" s="287"/>
      <c r="C4" s="287"/>
      <c r="D4" s="262"/>
      <c r="E4" s="68"/>
      <c r="F4" s="69"/>
    </row>
    <row r="5" spans="1:7" ht="24.75" customHeight="1" x14ac:dyDescent="0.2">
      <c r="A5" s="262"/>
      <c r="B5" s="50" t="s">
        <v>67</v>
      </c>
      <c r="C5" s="262"/>
      <c r="D5" s="262"/>
      <c r="E5" s="68"/>
      <c r="F5" s="69"/>
    </row>
    <row r="6" spans="1:7" ht="27.75" customHeight="1" x14ac:dyDescent="0.3">
      <c r="A6" s="262"/>
      <c r="B6" s="52" t="s">
        <v>68</v>
      </c>
      <c r="C6" s="262"/>
      <c r="D6" s="262"/>
      <c r="E6" s="262"/>
      <c r="F6" s="262"/>
    </row>
    <row r="7" spans="1:7" ht="18.75" customHeight="1" x14ac:dyDescent="0.2">
      <c r="A7" s="262"/>
      <c r="B7" s="53"/>
      <c r="C7" s="262"/>
      <c r="D7" s="262"/>
      <c r="E7" s="262"/>
      <c r="F7" s="262"/>
    </row>
    <row r="8" spans="1:7" ht="41.25" customHeight="1" x14ac:dyDescent="0.4">
      <c r="A8" s="907" t="s">
        <v>1526</v>
      </c>
      <c r="B8" s="907"/>
      <c r="C8" s="907"/>
      <c r="D8" s="907"/>
      <c r="E8" s="907"/>
      <c r="F8" s="907"/>
      <c r="G8" s="907"/>
    </row>
    <row r="9" spans="1:7" ht="28.2" x14ac:dyDescent="0.35">
      <c r="A9" s="262"/>
      <c r="B9" s="54"/>
      <c r="C9" s="55"/>
      <c r="D9" s="262"/>
      <c r="E9" s="120"/>
      <c r="F9" s="120"/>
    </row>
    <row r="10" spans="1:7" ht="28.2" x14ac:dyDescent="0.35">
      <c r="A10" s="262"/>
      <c r="B10" s="54"/>
      <c r="C10" s="262"/>
      <c r="D10" s="262"/>
      <c r="E10" s="262"/>
      <c r="F10" s="262"/>
    </row>
    <row r="11" spans="1:7" x14ac:dyDescent="0.2">
      <c r="A11" s="262"/>
      <c r="B11" s="262"/>
      <c r="C11" s="262"/>
      <c r="D11" s="262"/>
      <c r="E11" s="262"/>
      <c r="F11" s="262"/>
    </row>
    <row r="12" spans="1:7" ht="14.4" x14ac:dyDescent="0.2">
      <c r="A12" s="262"/>
      <c r="B12" s="262"/>
      <c r="C12" s="262"/>
      <c r="D12" s="61" t="s">
        <v>67</v>
      </c>
      <c r="E12" s="262"/>
      <c r="F12" s="262"/>
    </row>
    <row r="13" spans="1:7" ht="21.75" customHeight="1" x14ac:dyDescent="0.25">
      <c r="A13" s="269"/>
      <c r="B13" s="273" t="s">
        <v>69</v>
      </c>
      <c r="C13" s="262"/>
      <c r="D13" s="262"/>
      <c r="E13" s="262"/>
      <c r="F13" s="262"/>
    </row>
    <row r="14" spans="1:7" ht="21.75" customHeight="1" x14ac:dyDescent="0.25">
      <c r="A14" s="263"/>
      <c r="B14" s="273"/>
      <c r="C14" s="262"/>
      <c r="D14" s="262"/>
      <c r="E14" s="262"/>
      <c r="F14" s="262"/>
    </row>
    <row r="15" spans="1:7" ht="21.75" customHeight="1" x14ac:dyDescent="0.25">
      <c r="A15" s="269"/>
      <c r="B15" s="273" t="s">
        <v>1328</v>
      </c>
      <c r="C15" s="262"/>
      <c r="D15" s="262"/>
      <c r="E15" s="262"/>
      <c r="F15" s="262"/>
    </row>
    <row r="16" spans="1:7" ht="21.75" customHeight="1" x14ac:dyDescent="0.25">
      <c r="A16" s="263"/>
      <c r="B16" s="273"/>
      <c r="C16" s="262"/>
      <c r="D16" s="262"/>
      <c r="E16" s="262"/>
      <c r="F16" s="262"/>
    </row>
    <row r="17" spans="1:6" ht="21.75" customHeight="1" x14ac:dyDescent="0.25">
      <c r="A17" s="269"/>
      <c r="B17" s="273" t="s">
        <v>1315</v>
      </c>
      <c r="C17" s="262"/>
      <c r="D17" s="262"/>
      <c r="E17" s="262"/>
      <c r="F17" s="262"/>
    </row>
    <row r="18" spans="1:6" ht="21.75" customHeight="1" x14ac:dyDescent="0.25">
      <c r="A18" s="263"/>
      <c r="B18" s="273"/>
      <c r="C18" s="262"/>
      <c r="D18" s="262"/>
      <c r="E18" s="262"/>
      <c r="F18" s="262"/>
    </row>
    <row r="19" spans="1:6" ht="21.75" customHeight="1" x14ac:dyDescent="0.25">
      <c r="A19" s="263"/>
      <c r="B19" s="273" t="s">
        <v>1152</v>
      </c>
      <c r="C19" s="262"/>
      <c r="D19" s="262"/>
      <c r="E19" s="262"/>
      <c r="F19" s="262"/>
    </row>
    <row r="20" spans="1:6" ht="21.75" customHeight="1" x14ac:dyDescent="0.25">
      <c r="A20" s="263"/>
      <c r="B20" s="273"/>
      <c r="C20" s="262"/>
      <c r="D20" s="262"/>
      <c r="E20" s="262"/>
      <c r="F20" s="262"/>
    </row>
    <row r="21" spans="1:6" ht="21.75" customHeight="1" x14ac:dyDescent="0.25">
      <c r="A21" s="56"/>
      <c r="B21" s="273" t="s">
        <v>1153</v>
      </c>
      <c r="C21" s="262"/>
      <c r="D21" s="57"/>
      <c r="E21" s="120"/>
      <c r="F21" s="120"/>
    </row>
    <row r="22" spans="1:6" ht="21.75" customHeight="1" x14ac:dyDescent="0.25">
      <c r="A22" s="263"/>
      <c r="B22" s="273"/>
      <c r="C22" s="262"/>
      <c r="D22" s="262"/>
      <c r="E22" s="262"/>
      <c r="F22" s="262"/>
    </row>
    <row r="23" spans="1:6" ht="21.75" customHeight="1" x14ac:dyDescent="0.25">
      <c r="A23" s="56"/>
      <c r="B23" s="273" t="s">
        <v>1316</v>
      </c>
      <c r="C23" s="262"/>
      <c r="D23" s="120"/>
      <c r="E23" s="120"/>
      <c r="F23" s="120"/>
    </row>
    <row r="24" spans="1:6" ht="21.75" customHeight="1" x14ac:dyDescent="0.25">
      <c r="A24" s="263"/>
      <c r="B24" s="273"/>
      <c r="C24" s="262"/>
      <c r="D24" s="262"/>
      <c r="E24" s="262"/>
      <c r="F24" s="262"/>
    </row>
    <row r="25" spans="1:6" ht="21.75" customHeight="1" x14ac:dyDescent="0.25">
      <c r="A25" s="120"/>
      <c r="B25" s="273" t="s">
        <v>1317</v>
      </c>
      <c r="C25" s="262"/>
      <c r="D25" s="57"/>
      <c r="E25" s="120"/>
      <c r="F25" s="120"/>
    </row>
    <row r="26" spans="1:6" ht="21.75" customHeight="1" x14ac:dyDescent="0.25">
      <c r="A26" s="120"/>
      <c r="B26" s="273"/>
      <c r="C26" s="262"/>
      <c r="D26" s="57"/>
      <c r="E26" s="120"/>
      <c r="F26" s="120"/>
    </row>
    <row r="27" spans="1:6" ht="19.2" x14ac:dyDescent="0.25">
      <c r="A27" s="120"/>
      <c r="B27" s="273"/>
      <c r="C27" s="262"/>
      <c r="D27" s="57"/>
      <c r="E27" s="120"/>
      <c r="F27" s="120"/>
    </row>
    <row r="28" spans="1:6" ht="19.2" x14ac:dyDescent="0.25">
      <c r="A28" s="120"/>
      <c r="B28" s="73" t="s">
        <v>70</v>
      </c>
      <c r="C28" s="262"/>
      <c r="D28" s="57"/>
      <c r="E28" s="120"/>
      <c r="F28" s="120"/>
    </row>
    <row r="29" spans="1:6" ht="21" customHeight="1" x14ac:dyDescent="0.2">
      <c r="A29" s="120"/>
      <c r="B29" s="61" t="s">
        <v>1490</v>
      </c>
      <c r="C29" s="262"/>
      <c r="D29" s="57"/>
      <c r="E29" s="120"/>
      <c r="F29" s="120"/>
    </row>
    <row r="30" spans="1:6" ht="21" customHeight="1" x14ac:dyDescent="0.2">
      <c r="A30" s="263"/>
      <c r="B30" s="61" t="s">
        <v>71</v>
      </c>
      <c r="C30" s="262"/>
      <c r="D30" s="72"/>
      <c r="E30" s="120"/>
      <c r="F30" s="120"/>
    </row>
    <row r="31" spans="1:6" ht="21" customHeight="1" x14ac:dyDescent="0.2">
      <c r="A31" s="58"/>
      <c r="B31" s="61" t="s">
        <v>72</v>
      </c>
      <c r="C31" s="262"/>
      <c r="D31" s="262"/>
      <c r="E31" s="120"/>
      <c r="F31" s="120"/>
    </row>
    <row r="32" spans="1:6" ht="33.75" customHeight="1" thickBot="1" x14ac:dyDescent="0.25">
      <c r="A32" s="59"/>
      <c r="B32" s="262"/>
      <c r="C32" s="262"/>
      <c r="D32" s="262"/>
      <c r="E32" s="262"/>
      <c r="F32" s="262"/>
    </row>
    <row r="33" spans="1:6" ht="63.75" customHeight="1" thickBot="1" x14ac:dyDescent="0.25">
      <c r="A33" s="262"/>
      <c r="B33" s="548" t="s">
        <v>73</v>
      </c>
      <c r="C33" s="549"/>
      <c r="D33" s="916" t="e">
        <f>VLOOKUP(D34,B55:F483,2,FALSE)</f>
        <v>#N/A</v>
      </c>
      <c r="E33" s="917"/>
      <c r="F33" s="769"/>
    </row>
    <row r="34" spans="1:6" ht="42" customHeight="1" thickBot="1" x14ac:dyDescent="0.25">
      <c r="A34" s="262"/>
      <c r="B34" s="770" t="s">
        <v>1198</v>
      </c>
      <c r="C34" s="771"/>
      <c r="D34" s="904"/>
      <c r="E34" s="905"/>
      <c r="F34" s="769"/>
    </row>
    <row r="35" spans="1:6" ht="33" customHeight="1" x14ac:dyDescent="0.2">
      <c r="A35" s="262"/>
      <c r="B35" s="772" t="s">
        <v>74</v>
      </c>
      <c r="C35" s="63" t="s">
        <v>75</v>
      </c>
      <c r="D35" s="908"/>
      <c r="E35" s="909"/>
      <c r="F35" s="769"/>
    </row>
    <row r="36" spans="1:6" ht="16.2" x14ac:dyDescent="0.2">
      <c r="A36" s="262"/>
      <c r="B36" s="773"/>
      <c r="C36" s="774" t="s">
        <v>76</v>
      </c>
      <c r="D36" s="910"/>
      <c r="E36" s="911"/>
      <c r="F36" s="769"/>
    </row>
    <row r="37" spans="1:6" ht="16.2" x14ac:dyDescent="0.2">
      <c r="A37" s="262"/>
      <c r="B37" s="775"/>
      <c r="C37" s="776" t="s">
        <v>1318</v>
      </c>
      <c r="D37" s="912"/>
      <c r="E37" s="913"/>
      <c r="F37" s="777"/>
    </row>
    <row r="38" spans="1:6" ht="26.4" x14ac:dyDescent="0.2">
      <c r="A38" s="262"/>
      <c r="B38" s="778" t="s">
        <v>77</v>
      </c>
      <c r="C38" s="64"/>
      <c r="D38" s="910"/>
      <c r="E38" s="911"/>
      <c r="F38" s="779"/>
    </row>
    <row r="39" spans="1:6" ht="16.8" thickBot="1" x14ac:dyDescent="0.25">
      <c r="A39" s="262"/>
      <c r="B39" s="65"/>
      <c r="C39" s="66"/>
      <c r="D39" s="914"/>
      <c r="E39" s="915"/>
      <c r="F39" s="777"/>
    </row>
    <row r="40" spans="1:6" x14ac:dyDescent="0.2">
      <c r="A40" s="262"/>
      <c r="B40" s="262"/>
      <c r="C40" s="262"/>
      <c r="D40" s="262"/>
      <c r="E40" s="120"/>
      <c r="F40" s="120"/>
    </row>
    <row r="41" spans="1:6" x14ac:dyDescent="0.2">
      <c r="A41" s="262"/>
      <c r="B41" s="120"/>
      <c r="C41" s="262"/>
      <c r="D41" s="262"/>
      <c r="E41" s="262"/>
      <c r="F41" s="262"/>
    </row>
    <row r="42" spans="1:6" ht="19.2" x14ac:dyDescent="0.25">
      <c r="A42" s="906" t="s">
        <v>1319</v>
      </c>
      <c r="B42" s="906"/>
      <c r="C42" s="906"/>
      <c r="D42" s="906"/>
      <c r="E42" s="906"/>
      <c r="F42" s="906"/>
    </row>
    <row r="43" spans="1:6" ht="19.2" x14ac:dyDescent="0.25">
      <c r="A43" s="847"/>
      <c r="B43" s="262"/>
      <c r="C43" s="847"/>
      <c r="D43" s="847"/>
      <c r="E43" s="847"/>
      <c r="F43" s="847"/>
    </row>
    <row r="44" spans="1:6" ht="19.2" x14ac:dyDescent="0.25">
      <c r="A44" s="847"/>
      <c r="B44" s="262"/>
      <c r="C44" s="847"/>
      <c r="D44" s="847"/>
      <c r="E44" s="847"/>
      <c r="F44" s="847"/>
    </row>
    <row r="45" spans="1:6" ht="19.2" x14ac:dyDescent="0.25">
      <c r="A45" s="847"/>
      <c r="B45" s="262"/>
      <c r="C45" s="847"/>
      <c r="D45" s="847"/>
      <c r="E45" s="847"/>
      <c r="F45" s="847"/>
    </row>
    <row r="46" spans="1:6" ht="19.2" x14ac:dyDescent="0.25">
      <c r="A46" s="847"/>
      <c r="B46" s="262"/>
      <c r="C46" s="847"/>
      <c r="D46" s="847"/>
      <c r="E46" s="847"/>
      <c r="F46" s="847"/>
    </row>
    <row r="53" spans="2:6" x14ac:dyDescent="0.2">
      <c r="B53" s="262"/>
      <c r="C53" s="262"/>
      <c r="D53" s="262"/>
      <c r="E53" s="262"/>
      <c r="F53" s="262"/>
    </row>
    <row r="54" spans="2:6" hidden="1" x14ac:dyDescent="0.2">
      <c r="B54" s="74" t="s">
        <v>78</v>
      </c>
      <c r="C54" s="74" t="s">
        <v>79</v>
      </c>
      <c r="D54" s="74" t="s">
        <v>65</v>
      </c>
      <c r="E54" s="74" t="s">
        <v>80</v>
      </c>
      <c r="F54" s="74" t="s">
        <v>66</v>
      </c>
    </row>
    <row r="55" spans="2:6" hidden="1" x14ac:dyDescent="0.2">
      <c r="B55" s="75" t="s">
        <v>1323</v>
      </c>
      <c r="C55" s="75" t="s">
        <v>81</v>
      </c>
      <c r="D55" s="75">
        <v>203141</v>
      </c>
      <c r="E55" s="75" t="str">
        <f>LEFT(D55,LEN(D55)-3)</f>
        <v>203</v>
      </c>
      <c r="F55" s="75">
        <v>141</v>
      </c>
    </row>
    <row r="56" spans="2:6" ht="39.6" hidden="1" x14ac:dyDescent="0.2">
      <c r="B56" s="75" t="s">
        <v>82</v>
      </c>
      <c r="C56" s="75" t="s">
        <v>83</v>
      </c>
      <c r="D56" s="75">
        <v>360268</v>
      </c>
      <c r="E56" s="75" t="str">
        <f t="shared" ref="E56:E119" si="0">LEFT(D56,LEN(D56)-3)</f>
        <v>360</v>
      </c>
      <c r="F56" s="75">
        <v>268</v>
      </c>
    </row>
    <row r="57" spans="2:6" hidden="1" x14ac:dyDescent="0.2">
      <c r="B57" s="75" t="s">
        <v>1536</v>
      </c>
      <c r="C57" s="75" t="s">
        <v>84</v>
      </c>
      <c r="D57" s="75">
        <v>394298</v>
      </c>
      <c r="E57" s="75" t="str">
        <f t="shared" si="0"/>
        <v>394</v>
      </c>
      <c r="F57" s="75">
        <v>298</v>
      </c>
    </row>
    <row r="58" spans="2:6" ht="26.4" hidden="1" x14ac:dyDescent="0.2">
      <c r="B58" s="75" t="s">
        <v>1409</v>
      </c>
      <c r="C58" s="75" t="s">
        <v>85</v>
      </c>
      <c r="D58" s="76">
        <v>250183</v>
      </c>
      <c r="E58" s="75" t="str">
        <f t="shared" si="0"/>
        <v>250</v>
      </c>
      <c r="F58" s="75">
        <v>183</v>
      </c>
    </row>
    <row r="59" spans="2:6" ht="26.4" hidden="1" x14ac:dyDescent="0.2">
      <c r="B59" s="75" t="s">
        <v>1410</v>
      </c>
      <c r="C59" s="75" t="s">
        <v>86</v>
      </c>
      <c r="D59" s="76">
        <v>125064</v>
      </c>
      <c r="E59" s="75" t="str">
        <f t="shared" si="0"/>
        <v>125</v>
      </c>
      <c r="F59" s="75">
        <v>64</v>
      </c>
    </row>
    <row r="60" spans="2:6" ht="26.4" hidden="1" x14ac:dyDescent="0.2">
      <c r="B60" s="75" t="s">
        <v>1537</v>
      </c>
      <c r="C60" s="75" t="s">
        <v>90</v>
      </c>
      <c r="D60" s="76">
        <v>204142</v>
      </c>
      <c r="E60" s="75" t="str">
        <f t="shared" si="0"/>
        <v>204</v>
      </c>
      <c r="F60" s="75">
        <v>142</v>
      </c>
    </row>
    <row r="61" spans="2:6" ht="26.4" hidden="1" x14ac:dyDescent="0.2">
      <c r="B61" s="75" t="s">
        <v>1538</v>
      </c>
      <c r="C61" s="75" t="s">
        <v>87</v>
      </c>
      <c r="D61" s="76">
        <v>173003</v>
      </c>
      <c r="E61" s="75" t="str">
        <f t="shared" si="0"/>
        <v>173</v>
      </c>
      <c r="F61" s="75">
        <v>3</v>
      </c>
    </row>
    <row r="62" spans="2:6" ht="26.4" hidden="1" x14ac:dyDescent="0.2">
      <c r="B62" s="75" t="s">
        <v>88</v>
      </c>
      <c r="C62" s="75" t="s">
        <v>89</v>
      </c>
      <c r="D62" s="76">
        <v>286206</v>
      </c>
      <c r="E62" s="75" t="str">
        <f t="shared" si="0"/>
        <v>286</v>
      </c>
      <c r="F62" s="75">
        <v>206</v>
      </c>
    </row>
    <row r="63" spans="2:6" hidden="1" x14ac:dyDescent="0.2">
      <c r="B63" s="75" t="s">
        <v>1539</v>
      </c>
      <c r="C63" s="75" t="s">
        <v>91</v>
      </c>
      <c r="D63" s="76">
        <v>287207</v>
      </c>
      <c r="E63" s="75" t="str">
        <f t="shared" si="0"/>
        <v>287</v>
      </c>
      <c r="F63" s="75">
        <v>207</v>
      </c>
    </row>
    <row r="64" spans="2:6" ht="26.4" hidden="1" x14ac:dyDescent="0.2">
      <c r="B64" s="75" t="s">
        <v>92</v>
      </c>
      <c r="C64" s="75" t="s">
        <v>93</v>
      </c>
      <c r="D64" s="76">
        <v>82423</v>
      </c>
      <c r="E64" s="75" t="str">
        <f t="shared" si="0"/>
        <v>82</v>
      </c>
      <c r="F64" s="75">
        <v>423</v>
      </c>
    </row>
    <row r="65" spans="2:6" hidden="1" x14ac:dyDescent="0.2">
      <c r="B65" s="75" t="s">
        <v>94</v>
      </c>
      <c r="C65" s="75" t="s">
        <v>95</v>
      </c>
      <c r="D65" s="76">
        <v>245169</v>
      </c>
      <c r="E65" s="75" t="str">
        <f t="shared" si="0"/>
        <v>245</v>
      </c>
      <c r="F65" s="75">
        <v>169</v>
      </c>
    </row>
    <row r="66" spans="2:6" ht="26.4" hidden="1" x14ac:dyDescent="0.2">
      <c r="B66" s="75" t="s">
        <v>1540</v>
      </c>
      <c r="C66" s="75" t="s">
        <v>96</v>
      </c>
      <c r="D66" s="76">
        <v>202140</v>
      </c>
      <c r="E66" s="75" t="str">
        <f t="shared" si="0"/>
        <v>202</v>
      </c>
      <c r="F66" s="75">
        <v>140</v>
      </c>
    </row>
    <row r="67" spans="2:6" hidden="1" x14ac:dyDescent="0.2">
      <c r="B67" s="75" t="s">
        <v>1541</v>
      </c>
      <c r="C67" s="75" t="s">
        <v>97</v>
      </c>
      <c r="D67" s="76">
        <v>165016</v>
      </c>
      <c r="E67" s="75" t="str">
        <f t="shared" si="0"/>
        <v>165</v>
      </c>
      <c r="F67" s="75">
        <v>16</v>
      </c>
    </row>
    <row r="68" spans="2:6" hidden="1" x14ac:dyDescent="0.2">
      <c r="B68" s="75" t="s">
        <v>98</v>
      </c>
      <c r="C68" s="75" t="s">
        <v>99</v>
      </c>
      <c r="D68" s="76">
        <v>33004</v>
      </c>
      <c r="E68" s="75" t="str">
        <f t="shared" si="0"/>
        <v>33</v>
      </c>
      <c r="F68" s="75">
        <v>4</v>
      </c>
    </row>
    <row r="69" spans="2:6" ht="26.4" hidden="1" x14ac:dyDescent="0.2">
      <c r="B69" s="75" t="s">
        <v>1542</v>
      </c>
      <c r="C69" s="75" t="s">
        <v>100</v>
      </c>
      <c r="D69" s="76">
        <v>417280</v>
      </c>
      <c r="E69" s="75" t="str">
        <f t="shared" si="0"/>
        <v>417</v>
      </c>
      <c r="F69" s="75">
        <v>280</v>
      </c>
    </row>
    <row r="70" spans="2:6" ht="26.4" hidden="1" x14ac:dyDescent="0.2">
      <c r="B70" s="75" t="s">
        <v>1411</v>
      </c>
      <c r="C70" s="75" t="s">
        <v>101</v>
      </c>
      <c r="D70" s="76">
        <v>300221</v>
      </c>
      <c r="E70" s="75" t="str">
        <f t="shared" si="0"/>
        <v>300</v>
      </c>
      <c r="F70" s="75">
        <v>221</v>
      </c>
    </row>
    <row r="71" spans="2:6" ht="26.4" hidden="1" x14ac:dyDescent="0.2">
      <c r="B71" s="75" t="s">
        <v>1543</v>
      </c>
      <c r="C71" s="75" t="s">
        <v>101</v>
      </c>
      <c r="D71" s="76">
        <v>700001</v>
      </c>
      <c r="E71" s="75" t="str">
        <f t="shared" si="0"/>
        <v>700</v>
      </c>
      <c r="F71" s="75">
        <v>221</v>
      </c>
    </row>
    <row r="72" spans="2:6" hidden="1" x14ac:dyDescent="0.2">
      <c r="B72" s="75" t="s">
        <v>102</v>
      </c>
      <c r="C72" s="75" t="s">
        <v>103</v>
      </c>
      <c r="D72" s="76">
        <v>401303</v>
      </c>
      <c r="E72" s="75" t="str">
        <f t="shared" si="0"/>
        <v>401</v>
      </c>
      <c r="F72" s="75">
        <v>303</v>
      </c>
    </row>
    <row r="73" spans="2:6" hidden="1" x14ac:dyDescent="0.2">
      <c r="B73" s="75" t="s">
        <v>104</v>
      </c>
      <c r="C73" s="75" t="s">
        <v>1513</v>
      </c>
      <c r="D73" s="76">
        <v>73739</v>
      </c>
      <c r="E73" s="75" t="str">
        <f t="shared" si="0"/>
        <v>73</v>
      </c>
      <c r="F73" s="75">
        <v>739</v>
      </c>
    </row>
    <row r="74" spans="2:6" ht="26.4" hidden="1" x14ac:dyDescent="0.2">
      <c r="B74" s="75" t="s">
        <v>1544</v>
      </c>
      <c r="C74" s="75" t="s">
        <v>105</v>
      </c>
      <c r="D74" s="76">
        <v>136072</v>
      </c>
      <c r="E74" s="75" t="str">
        <f t="shared" si="0"/>
        <v>136</v>
      </c>
      <c r="F74" s="75">
        <v>72</v>
      </c>
    </row>
    <row r="75" spans="2:6" ht="26.4" hidden="1" x14ac:dyDescent="0.2">
      <c r="B75" s="75" t="s">
        <v>1545</v>
      </c>
      <c r="C75" s="75" t="s">
        <v>106</v>
      </c>
      <c r="D75" s="76">
        <v>113005</v>
      </c>
      <c r="E75" s="75" t="str">
        <f t="shared" si="0"/>
        <v>113</v>
      </c>
      <c r="F75" s="75">
        <v>5</v>
      </c>
    </row>
    <row r="76" spans="2:6" ht="26.4" hidden="1" x14ac:dyDescent="0.2">
      <c r="B76" s="75" t="s">
        <v>107</v>
      </c>
      <c r="C76" s="75" t="s">
        <v>108</v>
      </c>
      <c r="D76" s="76">
        <v>378283</v>
      </c>
      <c r="E76" s="75" t="str">
        <f t="shared" si="0"/>
        <v>378</v>
      </c>
      <c r="F76" s="75">
        <v>283</v>
      </c>
    </row>
    <row r="77" spans="2:6" ht="26.4" hidden="1" x14ac:dyDescent="0.2">
      <c r="B77" s="75" t="s">
        <v>1546</v>
      </c>
      <c r="C77" s="75" t="s">
        <v>337</v>
      </c>
      <c r="D77" s="76">
        <v>74421</v>
      </c>
      <c r="E77" s="75" t="str">
        <f t="shared" si="0"/>
        <v>74</v>
      </c>
      <c r="F77" s="75">
        <v>421</v>
      </c>
    </row>
    <row r="78" spans="2:6" hidden="1" x14ac:dyDescent="0.2">
      <c r="B78" s="75" t="s">
        <v>109</v>
      </c>
      <c r="C78" s="75" t="s">
        <v>110</v>
      </c>
      <c r="D78" s="76">
        <v>343253</v>
      </c>
      <c r="E78" s="75" t="str">
        <f t="shared" si="0"/>
        <v>343</v>
      </c>
      <c r="F78" s="75">
        <v>253</v>
      </c>
    </row>
    <row r="79" spans="2:6" ht="26.4" hidden="1" x14ac:dyDescent="0.2">
      <c r="B79" s="75" t="s">
        <v>1547</v>
      </c>
      <c r="C79" s="75" t="s">
        <v>111</v>
      </c>
      <c r="D79" s="76">
        <v>64001</v>
      </c>
      <c r="E79" s="75" t="str">
        <f t="shared" si="0"/>
        <v>64</v>
      </c>
      <c r="F79" s="75">
        <v>1</v>
      </c>
    </row>
    <row r="80" spans="2:6" ht="26.4" hidden="1" x14ac:dyDescent="0.2">
      <c r="B80" s="75" t="s">
        <v>112</v>
      </c>
      <c r="C80" s="75" t="s">
        <v>113</v>
      </c>
      <c r="D80" s="76">
        <v>44002</v>
      </c>
      <c r="E80" s="75" t="str">
        <f t="shared" si="0"/>
        <v>44</v>
      </c>
      <c r="F80" s="75">
        <v>2</v>
      </c>
    </row>
    <row r="81" spans="2:6" ht="26.4" hidden="1" x14ac:dyDescent="0.2">
      <c r="B81" s="75" t="s">
        <v>1548</v>
      </c>
      <c r="C81" s="75" t="s">
        <v>114</v>
      </c>
      <c r="D81" s="76">
        <v>266191</v>
      </c>
      <c r="E81" s="75" t="str">
        <f t="shared" si="0"/>
        <v>266</v>
      </c>
      <c r="F81" s="75">
        <v>191</v>
      </c>
    </row>
    <row r="82" spans="2:6" ht="26.4" hidden="1" x14ac:dyDescent="0.2">
      <c r="B82" s="75" t="s">
        <v>1327</v>
      </c>
      <c r="C82" s="75" t="s">
        <v>154</v>
      </c>
      <c r="D82" s="76">
        <v>32403</v>
      </c>
      <c r="E82" s="75" t="str">
        <f t="shared" si="0"/>
        <v>32</v>
      </c>
      <c r="F82" s="75">
        <v>403</v>
      </c>
    </row>
    <row r="83" spans="2:6" hidden="1" x14ac:dyDescent="0.2">
      <c r="B83" s="75" t="s">
        <v>115</v>
      </c>
      <c r="C83" s="75" t="s">
        <v>116</v>
      </c>
      <c r="D83" s="76">
        <v>89006</v>
      </c>
      <c r="E83" s="75" t="str">
        <f t="shared" si="0"/>
        <v>89</v>
      </c>
      <c r="F83" s="75">
        <v>6</v>
      </c>
    </row>
    <row r="84" spans="2:6" ht="26.4" hidden="1" x14ac:dyDescent="0.2">
      <c r="B84" s="75" t="s">
        <v>1549</v>
      </c>
      <c r="C84" s="75" t="s">
        <v>117</v>
      </c>
      <c r="D84" s="76">
        <v>206144</v>
      </c>
      <c r="E84" s="75" t="str">
        <f t="shared" si="0"/>
        <v>206</v>
      </c>
      <c r="F84" s="75">
        <v>144</v>
      </c>
    </row>
    <row r="85" spans="2:6" hidden="1" x14ac:dyDescent="0.2">
      <c r="B85" s="75" t="s">
        <v>1550</v>
      </c>
      <c r="C85" s="75" t="s">
        <v>118</v>
      </c>
      <c r="D85" s="76">
        <v>305225</v>
      </c>
      <c r="E85" s="75" t="str">
        <f t="shared" si="0"/>
        <v>305</v>
      </c>
      <c r="F85" s="75">
        <v>225</v>
      </c>
    </row>
    <row r="86" spans="2:6" ht="26.4" hidden="1" x14ac:dyDescent="0.2">
      <c r="B86" s="75" t="s">
        <v>1412</v>
      </c>
      <c r="C86" s="75" t="s">
        <v>119</v>
      </c>
      <c r="D86" s="76">
        <v>49010</v>
      </c>
      <c r="E86" s="75" t="str">
        <f t="shared" si="0"/>
        <v>49</v>
      </c>
      <c r="F86" s="75">
        <v>10</v>
      </c>
    </row>
    <row r="87" spans="2:6" ht="26.4" hidden="1" x14ac:dyDescent="0.2">
      <c r="B87" s="75" t="s">
        <v>1551</v>
      </c>
      <c r="C87" s="75" t="s">
        <v>119</v>
      </c>
      <c r="D87" s="76">
        <v>260010</v>
      </c>
      <c r="E87" s="75" t="str">
        <f t="shared" si="0"/>
        <v>260</v>
      </c>
      <c r="F87" s="75">
        <v>10</v>
      </c>
    </row>
    <row r="88" spans="2:6" ht="39.6" hidden="1" x14ac:dyDescent="0.2">
      <c r="B88" s="75" t="s">
        <v>1413</v>
      </c>
      <c r="C88" s="75" t="s">
        <v>120</v>
      </c>
      <c r="D88" s="76">
        <v>71011</v>
      </c>
      <c r="E88" s="75" t="str">
        <f t="shared" si="0"/>
        <v>71</v>
      </c>
      <c r="F88" s="75">
        <v>11</v>
      </c>
    </row>
    <row r="89" spans="2:6" ht="39.6" hidden="1" x14ac:dyDescent="0.2">
      <c r="B89" s="75" t="s">
        <v>121</v>
      </c>
      <c r="C89" s="75" t="s">
        <v>122</v>
      </c>
      <c r="D89" s="76">
        <v>290210</v>
      </c>
      <c r="E89" s="75" t="str">
        <f t="shared" si="0"/>
        <v>290</v>
      </c>
      <c r="F89" s="75">
        <v>210</v>
      </c>
    </row>
    <row r="90" spans="2:6" ht="26.4" hidden="1" x14ac:dyDescent="0.2">
      <c r="B90" s="75" t="s">
        <v>1414</v>
      </c>
      <c r="C90" s="75" t="s">
        <v>123</v>
      </c>
      <c r="D90" s="76">
        <v>347260</v>
      </c>
      <c r="E90" s="75" t="str">
        <f t="shared" si="0"/>
        <v>347</v>
      </c>
      <c r="F90" s="75">
        <v>260</v>
      </c>
    </row>
    <row r="91" spans="2:6" ht="26.4" hidden="1" x14ac:dyDescent="0.2">
      <c r="B91" s="75" t="s">
        <v>1552</v>
      </c>
      <c r="C91" s="75" t="s">
        <v>124</v>
      </c>
      <c r="D91" s="76">
        <v>324241</v>
      </c>
      <c r="E91" s="75" t="str">
        <f t="shared" si="0"/>
        <v>324</v>
      </c>
      <c r="F91" s="75">
        <v>241</v>
      </c>
    </row>
    <row r="92" spans="2:6" ht="26.4" hidden="1" x14ac:dyDescent="0.2">
      <c r="B92" s="75" t="s">
        <v>1553</v>
      </c>
      <c r="C92" s="75" t="s">
        <v>124</v>
      </c>
      <c r="D92" s="76">
        <v>700008</v>
      </c>
      <c r="E92" s="75" t="str">
        <f t="shared" si="0"/>
        <v>700</v>
      </c>
      <c r="F92" s="75">
        <v>241</v>
      </c>
    </row>
    <row r="93" spans="2:6" ht="26.4" hidden="1" x14ac:dyDescent="0.2">
      <c r="B93" s="75" t="s">
        <v>125</v>
      </c>
      <c r="C93" s="75" t="s">
        <v>126</v>
      </c>
      <c r="D93" s="76">
        <v>294216</v>
      </c>
      <c r="E93" s="75" t="str">
        <f t="shared" si="0"/>
        <v>294</v>
      </c>
      <c r="F93" s="75">
        <v>216</v>
      </c>
    </row>
    <row r="94" spans="2:6" ht="26.4" hidden="1" x14ac:dyDescent="0.2">
      <c r="B94" s="75" t="s">
        <v>127</v>
      </c>
      <c r="C94" s="75" t="s">
        <v>128</v>
      </c>
      <c r="D94" s="76">
        <v>175009</v>
      </c>
      <c r="E94" s="75" t="str">
        <f t="shared" si="0"/>
        <v>175</v>
      </c>
      <c r="F94" s="75">
        <v>9</v>
      </c>
    </row>
    <row r="95" spans="2:6" ht="26.4" hidden="1" x14ac:dyDescent="0.2">
      <c r="B95" s="75" t="s">
        <v>1415</v>
      </c>
      <c r="C95" s="75" t="s">
        <v>129</v>
      </c>
      <c r="D95" s="76">
        <v>176041</v>
      </c>
      <c r="E95" s="75" t="str">
        <f t="shared" si="0"/>
        <v>176</v>
      </c>
      <c r="F95" s="75">
        <v>41</v>
      </c>
    </row>
    <row r="96" spans="2:6" ht="26.4" hidden="1" x14ac:dyDescent="0.2">
      <c r="B96" s="75" t="s">
        <v>1508</v>
      </c>
      <c r="C96" s="75" t="s">
        <v>130</v>
      </c>
      <c r="D96" s="76">
        <v>256026</v>
      </c>
      <c r="E96" s="75" t="str">
        <f t="shared" si="0"/>
        <v>256</v>
      </c>
      <c r="F96" s="75">
        <v>26</v>
      </c>
    </row>
    <row r="97" spans="2:6" hidden="1" x14ac:dyDescent="0.2">
      <c r="B97" s="75" t="s">
        <v>131</v>
      </c>
      <c r="C97" s="75" t="s">
        <v>132</v>
      </c>
      <c r="D97" s="76">
        <v>88073</v>
      </c>
      <c r="E97" s="75" t="str">
        <f t="shared" si="0"/>
        <v>88</v>
      </c>
      <c r="F97" s="75">
        <v>73</v>
      </c>
    </row>
    <row r="98" spans="2:6" hidden="1" x14ac:dyDescent="0.2">
      <c r="B98" s="75" t="s">
        <v>133</v>
      </c>
      <c r="C98" s="75" t="s">
        <v>134</v>
      </c>
      <c r="D98" s="76">
        <v>193128</v>
      </c>
      <c r="E98" s="75" t="str">
        <f t="shared" si="0"/>
        <v>193</v>
      </c>
      <c r="F98" s="75">
        <v>128</v>
      </c>
    </row>
    <row r="99" spans="2:6" hidden="1" x14ac:dyDescent="0.2">
      <c r="B99" s="75" t="s">
        <v>1416</v>
      </c>
      <c r="C99" s="75" t="s">
        <v>135</v>
      </c>
      <c r="D99" s="76">
        <v>373278</v>
      </c>
      <c r="E99" s="75" t="str">
        <f t="shared" si="0"/>
        <v>373</v>
      </c>
      <c r="F99" s="75">
        <v>278</v>
      </c>
    </row>
    <row r="100" spans="2:6" ht="26.4" hidden="1" x14ac:dyDescent="0.2">
      <c r="B100" s="75" t="s">
        <v>1417</v>
      </c>
      <c r="C100" s="75" t="s">
        <v>367</v>
      </c>
      <c r="D100" s="76">
        <v>90015</v>
      </c>
      <c r="E100" s="75" t="str">
        <f t="shared" si="0"/>
        <v>90</v>
      </c>
      <c r="F100" s="75">
        <v>15</v>
      </c>
    </row>
    <row r="101" spans="2:6" hidden="1" x14ac:dyDescent="0.2">
      <c r="B101" s="75" t="s">
        <v>1418</v>
      </c>
      <c r="C101" s="75" t="s">
        <v>136</v>
      </c>
      <c r="D101" s="76">
        <v>278214</v>
      </c>
      <c r="E101" s="75" t="str">
        <f t="shared" si="0"/>
        <v>278</v>
      </c>
      <c r="F101" s="75">
        <v>214</v>
      </c>
    </row>
    <row r="102" spans="2:6" hidden="1" x14ac:dyDescent="0.2">
      <c r="B102" s="75" t="s">
        <v>137</v>
      </c>
      <c r="C102" s="75" t="s">
        <v>138</v>
      </c>
      <c r="D102" s="76">
        <v>112036</v>
      </c>
      <c r="E102" s="75" t="str">
        <f t="shared" si="0"/>
        <v>112</v>
      </c>
      <c r="F102" s="75">
        <v>36</v>
      </c>
    </row>
    <row r="103" spans="2:6" ht="26.4" hidden="1" x14ac:dyDescent="0.2">
      <c r="B103" s="75" t="s">
        <v>1419</v>
      </c>
      <c r="C103" s="75" t="s">
        <v>100</v>
      </c>
      <c r="D103" s="76">
        <v>375280</v>
      </c>
      <c r="E103" s="75" t="str">
        <f t="shared" si="0"/>
        <v>375</v>
      </c>
      <c r="F103" s="75">
        <v>280</v>
      </c>
    </row>
    <row r="104" spans="2:6" hidden="1" x14ac:dyDescent="0.2">
      <c r="B104" s="75" t="s">
        <v>1554</v>
      </c>
      <c r="C104" s="75" t="s">
        <v>139</v>
      </c>
      <c r="D104" s="76">
        <v>120057</v>
      </c>
      <c r="E104" s="75" t="str">
        <f t="shared" si="0"/>
        <v>120</v>
      </c>
      <c r="F104" s="75">
        <v>57</v>
      </c>
    </row>
    <row r="105" spans="2:6" ht="26.4" hidden="1" x14ac:dyDescent="0.2">
      <c r="B105" s="75" t="s">
        <v>1498</v>
      </c>
      <c r="C105" s="75" t="s">
        <v>175</v>
      </c>
      <c r="D105" s="76">
        <v>45055</v>
      </c>
      <c r="E105" s="75" t="str">
        <f t="shared" si="0"/>
        <v>45</v>
      </c>
      <c r="F105" s="75">
        <v>55</v>
      </c>
    </row>
    <row r="106" spans="2:6" ht="26.4" hidden="1" x14ac:dyDescent="0.2">
      <c r="B106" s="75" t="s">
        <v>1496</v>
      </c>
      <c r="C106" s="75" t="s">
        <v>175</v>
      </c>
      <c r="D106" s="76">
        <v>42055</v>
      </c>
      <c r="E106" s="75" t="str">
        <f t="shared" si="0"/>
        <v>42</v>
      </c>
      <c r="F106" s="75">
        <v>55</v>
      </c>
    </row>
    <row r="107" spans="2:6" ht="26.4" hidden="1" x14ac:dyDescent="0.2">
      <c r="B107" s="75" t="s">
        <v>1497</v>
      </c>
      <c r="C107" s="75" t="s">
        <v>175</v>
      </c>
      <c r="D107" s="76">
        <v>39055</v>
      </c>
      <c r="E107" s="75" t="str">
        <f t="shared" si="0"/>
        <v>39</v>
      </c>
      <c r="F107" s="75">
        <v>55</v>
      </c>
    </row>
    <row r="108" spans="2:6" ht="26.4" hidden="1" x14ac:dyDescent="0.2">
      <c r="B108" s="75" t="s">
        <v>1555</v>
      </c>
      <c r="C108" s="75" t="s">
        <v>140</v>
      </c>
      <c r="D108" s="76">
        <v>398135</v>
      </c>
      <c r="E108" s="75" t="str">
        <f t="shared" si="0"/>
        <v>398</v>
      </c>
      <c r="F108" s="75">
        <v>135</v>
      </c>
    </row>
    <row r="109" spans="2:6" ht="26.4" hidden="1" x14ac:dyDescent="0.2">
      <c r="B109" s="75" t="s">
        <v>1420</v>
      </c>
      <c r="C109" s="75" t="s">
        <v>174</v>
      </c>
      <c r="D109" s="76">
        <v>69420</v>
      </c>
      <c r="E109" s="75" t="str">
        <f t="shared" si="0"/>
        <v>69</v>
      </c>
      <c r="F109" s="75">
        <v>420</v>
      </c>
    </row>
    <row r="110" spans="2:6" ht="26.4" hidden="1" x14ac:dyDescent="0.2">
      <c r="B110" s="75" t="s">
        <v>141</v>
      </c>
      <c r="C110" s="75" t="s">
        <v>142</v>
      </c>
      <c r="D110" s="76">
        <v>283204</v>
      </c>
      <c r="E110" s="75" t="str">
        <f t="shared" si="0"/>
        <v>283</v>
      </c>
      <c r="F110" s="75">
        <v>204</v>
      </c>
    </row>
    <row r="111" spans="2:6" ht="26.4" hidden="1" x14ac:dyDescent="0.2">
      <c r="B111" s="75" t="s">
        <v>1556</v>
      </c>
      <c r="C111" s="75" t="s">
        <v>143</v>
      </c>
      <c r="D111" s="76">
        <v>381286</v>
      </c>
      <c r="E111" s="75" t="str">
        <f t="shared" si="0"/>
        <v>381</v>
      </c>
      <c r="F111" s="75">
        <v>286</v>
      </c>
    </row>
    <row r="112" spans="2:6" ht="26.4" hidden="1" x14ac:dyDescent="0.2">
      <c r="B112" s="75" t="s">
        <v>176</v>
      </c>
      <c r="C112" s="75" t="s">
        <v>177</v>
      </c>
      <c r="D112" s="76">
        <v>63419</v>
      </c>
      <c r="E112" s="75" t="str">
        <f t="shared" si="0"/>
        <v>63</v>
      </c>
      <c r="F112" s="75">
        <v>419</v>
      </c>
    </row>
    <row r="113" spans="2:6" hidden="1" x14ac:dyDescent="0.2">
      <c r="B113" s="75" t="s">
        <v>144</v>
      </c>
      <c r="C113" s="75" t="s">
        <v>145</v>
      </c>
      <c r="D113" s="76">
        <v>152411</v>
      </c>
      <c r="E113" s="75" t="str">
        <f t="shared" si="0"/>
        <v>152</v>
      </c>
      <c r="F113" s="75">
        <v>411</v>
      </c>
    </row>
    <row r="114" spans="2:6" hidden="1" x14ac:dyDescent="0.2">
      <c r="B114" s="75" t="s">
        <v>146</v>
      </c>
      <c r="C114" s="75" t="s">
        <v>145</v>
      </c>
      <c r="D114" s="76">
        <v>312411</v>
      </c>
      <c r="E114" s="75" t="str">
        <f t="shared" si="0"/>
        <v>312</v>
      </c>
      <c r="F114" s="75">
        <v>411</v>
      </c>
    </row>
    <row r="115" spans="2:6" hidden="1" x14ac:dyDescent="0.2">
      <c r="B115" s="75" t="s">
        <v>147</v>
      </c>
      <c r="C115" s="75" t="s">
        <v>145</v>
      </c>
      <c r="D115" s="76">
        <v>55411</v>
      </c>
      <c r="E115" s="75" t="str">
        <f t="shared" si="0"/>
        <v>55</v>
      </c>
      <c r="F115" s="75">
        <v>411</v>
      </c>
    </row>
    <row r="116" spans="2:6" hidden="1" x14ac:dyDescent="0.2">
      <c r="B116" s="75" t="s">
        <v>148</v>
      </c>
      <c r="C116" s="75" t="s">
        <v>145</v>
      </c>
      <c r="D116" s="76">
        <v>10411</v>
      </c>
      <c r="E116" s="75" t="str">
        <f t="shared" si="0"/>
        <v>10</v>
      </c>
      <c r="F116" s="75">
        <v>411</v>
      </c>
    </row>
    <row r="117" spans="2:6" ht="26.4" hidden="1" x14ac:dyDescent="0.2">
      <c r="B117" s="75" t="s">
        <v>1421</v>
      </c>
      <c r="C117" s="75" t="s">
        <v>149</v>
      </c>
      <c r="D117" s="76">
        <v>100426</v>
      </c>
      <c r="E117" s="75" t="str">
        <f t="shared" si="0"/>
        <v>100</v>
      </c>
      <c r="F117" s="75">
        <v>426</v>
      </c>
    </row>
    <row r="118" spans="2:6" hidden="1" x14ac:dyDescent="0.2">
      <c r="B118" s="75" t="s">
        <v>150</v>
      </c>
      <c r="C118" s="75" t="s">
        <v>151</v>
      </c>
      <c r="D118" s="76">
        <v>133430</v>
      </c>
      <c r="E118" s="75" t="str">
        <f t="shared" si="0"/>
        <v>133</v>
      </c>
      <c r="F118" s="75">
        <v>430</v>
      </c>
    </row>
    <row r="119" spans="2:6" hidden="1" x14ac:dyDescent="0.2">
      <c r="B119" s="75" t="s">
        <v>152</v>
      </c>
      <c r="C119" s="75" t="s">
        <v>153</v>
      </c>
      <c r="D119" s="76">
        <v>139432</v>
      </c>
      <c r="E119" s="75" t="str">
        <f t="shared" si="0"/>
        <v>139</v>
      </c>
      <c r="F119" s="75">
        <v>432</v>
      </c>
    </row>
    <row r="120" spans="2:6" ht="26.4" hidden="1" x14ac:dyDescent="0.2">
      <c r="B120" s="75" t="s">
        <v>1557</v>
      </c>
      <c r="C120" s="75" t="s">
        <v>155</v>
      </c>
      <c r="D120" s="76">
        <v>28413</v>
      </c>
      <c r="E120" s="75" t="str">
        <f t="shared" ref="E120:E183" si="1">LEFT(D120,LEN(D120)-3)</f>
        <v>28</v>
      </c>
      <c r="F120" s="75">
        <v>413</v>
      </c>
    </row>
    <row r="121" spans="2:6" ht="26.4" hidden="1" x14ac:dyDescent="0.2">
      <c r="B121" s="75" t="s">
        <v>156</v>
      </c>
      <c r="C121" s="75" t="s">
        <v>157</v>
      </c>
      <c r="D121" s="76">
        <v>12412</v>
      </c>
      <c r="E121" s="75" t="str">
        <f t="shared" si="1"/>
        <v>12</v>
      </c>
      <c r="F121" s="75">
        <v>412</v>
      </c>
    </row>
    <row r="122" spans="2:6" hidden="1" x14ac:dyDescent="0.2">
      <c r="B122" s="75" t="s">
        <v>158</v>
      </c>
      <c r="C122" s="75" t="s">
        <v>159</v>
      </c>
      <c r="D122" s="76">
        <v>87424</v>
      </c>
      <c r="E122" s="75" t="str">
        <f t="shared" si="1"/>
        <v>87</v>
      </c>
      <c r="F122" s="75">
        <v>424</v>
      </c>
    </row>
    <row r="123" spans="2:6" ht="26.4" hidden="1" x14ac:dyDescent="0.2">
      <c r="B123" s="75" t="s">
        <v>1558</v>
      </c>
      <c r="C123" s="75" t="s">
        <v>388</v>
      </c>
      <c r="D123" s="76">
        <v>154436</v>
      </c>
      <c r="E123" s="75" t="str">
        <f t="shared" si="1"/>
        <v>154</v>
      </c>
      <c r="F123" s="75">
        <v>436</v>
      </c>
    </row>
    <row r="124" spans="2:6" hidden="1" x14ac:dyDescent="0.2">
      <c r="B124" s="75" t="s">
        <v>160</v>
      </c>
      <c r="C124" s="75" t="s">
        <v>132</v>
      </c>
      <c r="D124" s="76">
        <v>13073</v>
      </c>
      <c r="E124" s="75" t="str">
        <f t="shared" si="1"/>
        <v>13</v>
      </c>
      <c r="F124" s="75">
        <v>73</v>
      </c>
    </row>
    <row r="125" spans="2:6" ht="26.4" hidden="1" x14ac:dyDescent="0.2">
      <c r="B125" s="75" t="s">
        <v>161</v>
      </c>
      <c r="C125" s="75" t="s">
        <v>162</v>
      </c>
      <c r="D125" s="76">
        <v>104022</v>
      </c>
      <c r="E125" s="75" t="str">
        <f t="shared" si="1"/>
        <v>104</v>
      </c>
      <c r="F125" s="75">
        <v>22</v>
      </c>
    </row>
    <row r="126" spans="2:6" ht="26.4" hidden="1" x14ac:dyDescent="0.2">
      <c r="B126" s="75" t="s">
        <v>1559</v>
      </c>
      <c r="C126" s="75" t="s">
        <v>163</v>
      </c>
      <c r="D126" s="76">
        <v>151435</v>
      </c>
      <c r="E126" s="75" t="str">
        <f t="shared" si="1"/>
        <v>151</v>
      </c>
      <c r="F126" s="75">
        <v>435</v>
      </c>
    </row>
    <row r="127" spans="2:6" hidden="1" x14ac:dyDescent="0.2">
      <c r="B127" s="75" t="s">
        <v>1324</v>
      </c>
      <c r="C127" s="75" t="s">
        <v>529</v>
      </c>
      <c r="D127" s="76">
        <v>429174</v>
      </c>
      <c r="E127" s="75" t="str">
        <f t="shared" si="1"/>
        <v>429</v>
      </c>
      <c r="F127" s="75">
        <v>174</v>
      </c>
    </row>
    <row r="128" spans="2:6" ht="26.4" hidden="1" x14ac:dyDescent="0.2">
      <c r="B128" s="75" t="s">
        <v>164</v>
      </c>
      <c r="C128" s="75" t="s">
        <v>165</v>
      </c>
      <c r="D128" s="76">
        <v>295217</v>
      </c>
      <c r="E128" s="75" t="str">
        <f t="shared" si="1"/>
        <v>295</v>
      </c>
      <c r="F128" s="75">
        <v>217</v>
      </c>
    </row>
    <row r="129" spans="2:6" ht="26.4" hidden="1" x14ac:dyDescent="0.2">
      <c r="B129" s="75" t="s">
        <v>1422</v>
      </c>
      <c r="C129" s="75" t="s">
        <v>166</v>
      </c>
      <c r="D129" s="76">
        <v>172024</v>
      </c>
      <c r="E129" s="75" t="str">
        <f t="shared" si="1"/>
        <v>172</v>
      </c>
      <c r="F129" s="75">
        <v>24</v>
      </c>
    </row>
    <row r="130" spans="2:6" hidden="1" x14ac:dyDescent="0.2">
      <c r="B130" s="75" t="s">
        <v>167</v>
      </c>
      <c r="C130" s="75" t="s">
        <v>168</v>
      </c>
      <c r="D130" s="76">
        <v>26025</v>
      </c>
      <c r="E130" s="75" t="str">
        <f t="shared" si="1"/>
        <v>26</v>
      </c>
      <c r="F130" s="75">
        <v>25</v>
      </c>
    </row>
    <row r="131" spans="2:6" ht="26.4" hidden="1" x14ac:dyDescent="0.2">
      <c r="B131" s="75" t="s">
        <v>169</v>
      </c>
      <c r="C131" s="75" t="s">
        <v>170</v>
      </c>
      <c r="D131" s="76">
        <v>359122</v>
      </c>
      <c r="E131" s="75" t="str">
        <f t="shared" si="1"/>
        <v>359</v>
      </c>
      <c r="F131" s="75">
        <v>122</v>
      </c>
    </row>
    <row r="132" spans="2:6" hidden="1" x14ac:dyDescent="0.2">
      <c r="B132" s="75" t="s">
        <v>1560</v>
      </c>
      <c r="C132" s="75" t="s">
        <v>171</v>
      </c>
      <c r="D132" s="76">
        <v>315230</v>
      </c>
      <c r="E132" s="75" t="str">
        <f t="shared" si="1"/>
        <v>315</v>
      </c>
      <c r="F132" s="75">
        <v>230</v>
      </c>
    </row>
    <row r="133" spans="2:6" ht="26.4" hidden="1" x14ac:dyDescent="0.2">
      <c r="B133" s="75" t="s">
        <v>172</v>
      </c>
      <c r="C133" s="75" t="s">
        <v>173</v>
      </c>
      <c r="D133" s="76">
        <v>65038</v>
      </c>
      <c r="E133" s="75" t="str">
        <f t="shared" si="1"/>
        <v>65</v>
      </c>
      <c r="F133" s="75">
        <v>38</v>
      </c>
    </row>
    <row r="134" spans="2:6" ht="26.4" hidden="1" x14ac:dyDescent="0.2">
      <c r="B134" s="75" t="s">
        <v>178</v>
      </c>
      <c r="C134" s="75" t="s">
        <v>179</v>
      </c>
      <c r="D134" s="76">
        <v>389293</v>
      </c>
      <c r="E134" s="75" t="str">
        <f t="shared" si="1"/>
        <v>389</v>
      </c>
      <c r="F134" s="75">
        <v>293</v>
      </c>
    </row>
    <row r="135" spans="2:6" ht="26.4" hidden="1" x14ac:dyDescent="0.2">
      <c r="B135" s="75" t="s">
        <v>180</v>
      </c>
      <c r="C135" s="75" t="s">
        <v>181</v>
      </c>
      <c r="D135" s="76">
        <v>351237</v>
      </c>
      <c r="E135" s="75" t="str">
        <f t="shared" si="1"/>
        <v>351</v>
      </c>
      <c r="F135" s="75">
        <v>237</v>
      </c>
    </row>
    <row r="136" spans="2:6" ht="26.4" hidden="1" x14ac:dyDescent="0.2">
      <c r="B136" s="75" t="s">
        <v>182</v>
      </c>
      <c r="C136" s="75" t="s">
        <v>183</v>
      </c>
      <c r="D136" s="76">
        <v>205143</v>
      </c>
      <c r="E136" s="75" t="str">
        <f t="shared" si="1"/>
        <v>205</v>
      </c>
      <c r="F136" s="75">
        <v>143</v>
      </c>
    </row>
    <row r="137" spans="2:6" ht="26.4" hidden="1" x14ac:dyDescent="0.2">
      <c r="B137" s="75" t="s">
        <v>184</v>
      </c>
      <c r="C137" s="75" t="s">
        <v>181</v>
      </c>
      <c r="D137" s="76">
        <v>349237</v>
      </c>
      <c r="E137" s="75" t="str">
        <f t="shared" si="1"/>
        <v>349</v>
      </c>
      <c r="F137" s="75">
        <v>237</v>
      </c>
    </row>
    <row r="138" spans="2:6" hidden="1" x14ac:dyDescent="0.2">
      <c r="B138" s="75" t="s">
        <v>185</v>
      </c>
      <c r="C138" s="75" t="s">
        <v>186</v>
      </c>
      <c r="D138" s="76">
        <v>95425</v>
      </c>
      <c r="E138" s="75" t="str">
        <f t="shared" si="1"/>
        <v>95</v>
      </c>
      <c r="F138" s="75">
        <v>425</v>
      </c>
    </row>
    <row r="139" spans="2:6" hidden="1" x14ac:dyDescent="0.2">
      <c r="B139" s="75" t="s">
        <v>187</v>
      </c>
      <c r="C139" s="75" t="s">
        <v>188</v>
      </c>
      <c r="D139" s="76">
        <v>183099</v>
      </c>
      <c r="E139" s="75" t="str">
        <f t="shared" si="1"/>
        <v>183</v>
      </c>
      <c r="F139" s="75">
        <v>99</v>
      </c>
    </row>
    <row r="140" spans="2:6" ht="26.4" hidden="1" x14ac:dyDescent="0.2">
      <c r="B140" s="75" t="s">
        <v>1561</v>
      </c>
      <c r="C140" s="75" t="s">
        <v>189</v>
      </c>
      <c r="D140" s="76">
        <v>118076</v>
      </c>
      <c r="E140" s="75" t="str">
        <f t="shared" si="1"/>
        <v>118</v>
      </c>
      <c r="F140" s="75">
        <v>76</v>
      </c>
    </row>
    <row r="141" spans="2:6" ht="26.4" hidden="1" x14ac:dyDescent="0.2">
      <c r="B141" s="75" t="s">
        <v>190</v>
      </c>
      <c r="C141" s="75" t="s">
        <v>191</v>
      </c>
      <c r="D141" s="76">
        <v>390294</v>
      </c>
      <c r="E141" s="75" t="str">
        <f t="shared" si="1"/>
        <v>390</v>
      </c>
      <c r="F141" s="75">
        <v>294</v>
      </c>
    </row>
    <row r="142" spans="2:6" ht="26.4" hidden="1" x14ac:dyDescent="0.2">
      <c r="B142" s="75" t="s">
        <v>192</v>
      </c>
      <c r="C142" s="75" t="s">
        <v>193</v>
      </c>
      <c r="D142" s="76">
        <v>379284</v>
      </c>
      <c r="E142" s="75" t="str">
        <f t="shared" si="1"/>
        <v>379</v>
      </c>
      <c r="F142" s="75">
        <v>284</v>
      </c>
    </row>
    <row r="143" spans="2:6" hidden="1" x14ac:dyDescent="0.2">
      <c r="B143" s="75" t="s">
        <v>194</v>
      </c>
      <c r="C143" s="75" t="s">
        <v>195</v>
      </c>
      <c r="D143" s="76">
        <v>199138</v>
      </c>
      <c r="E143" s="75" t="str">
        <f t="shared" si="1"/>
        <v>199</v>
      </c>
      <c r="F143" s="75">
        <v>138</v>
      </c>
    </row>
    <row r="144" spans="2:6" hidden="1" x14ac:dyDescent="0.2">
      <c r="B144" s="75" t="s">
        <v>196</v>
      </c>
      <c r="C144" s="75" t="s">
        <v>197</v>
      </c>
      <c r="D144" s="76">
        <v>126153</v>
      </c>
      <c r="E144" s="75" t="str">
        <f t="shared" si="1"/>
        <v>126</v>
      </c>
      <c r="F144" s="75">
        <v>153</v>
      </c>
    </row>
    <row r="145" spans="2:6" ht="26.4" hidden="1" x14ac:dyDescent="0.2">
      <c r="B145" s="75" t="s">
        <v>1423</v>
      </c>
      <c r="C145" s="75" t="s">
        <v>199</v>
      </c>
      <c r="D145" s="76">
        <v>21046</v>
      </c>
      <c r="E145" s="75" t="str">
        <f t="shared" si="1"/>
        <v>21</v>
      </c>
      <c r="F145" s="75">
        <v>46</v>
      </c>
    </row>
    <row r="146" spans="2:6" ht="26.4" hidden="1" x14ac:dyDescent="0.2">
      <c r="B146" s="75" t="s">
        <v>1562</v>
      </c>
      <c r="C146" s="75" t="s">
        <v>199</v>
      </c>
      <c r="D146" s="76">
        <v>224046</v>
      </c>
      <c r="E146" s="75" t="str">
        <f t="shared" si="1"/>
        <v>224</v>
      </c>
      <c r="F146" s="75">
        <v>46</v>
      </c>
    </row>
    <row r="147" spans="2:6" ht="26.4" hidden="1" x14ac:dyDescent="0.2">
      <c r="B147" s="75" t="s">
        <v>1424</v>
      </c>
      <c r="C147" s="75" t="s">
        <v>199</v>
      </c>
      <c r="D147" s="76">
        <v>117046</v>
      </c>
      <c r="E147" s="75" t="str">
        <f t="shared" si="1"/>
        <v>117</v>
      </c>
      <c r="F147" s="75">
        <v>46</v>
      </c>
    </row>
    <row r="148" spans="2:6" ht="26.4" hidden="1" x14ac:dyDescent="0.2">
      <c r="B148" s="75" t="s">
        <v>1425</v>
      </c>
      <c r="C148" s="75" t="s">
        <v>199</v>
      </c>
      <c r="D148" s="76">
        <v>23046</v>
      </c>
      <c r="E148" s="75" t="str">
        <f t="shared" si="1"/>
        <v>23</v>
      </c>
      <c r="F148" s="75">
        <v>46</v>
      </c>
    </row>
    <row r="149" spans="2:6" ht="26.4" hidden="1" x14ac:dyDescent="0.2">
      <c r="B149" s="75" t="s">
        <v>1426</v>
      </c>
      <c r="C149" s="75" t="s">
        <v>199</v>
      </c>
      <c r="D149" s="76">
        <v>22046</v>
      </c>
      <c r="E149" s="75" t="str">
        <f t="shared" si="1"/>
        <v>22</v>
      </c>
      <c r="F149" s="75">
        <v>46</v>
      </c>
    </row>
    <row r="150" spans="2:6" ht="26.4" hidden="1" x14ac:dyDescent="0.2">
      <c r="B150" s="75" t="s">
        <v>1427</v>
      </c>
      <c r="C150" s="75" t="s">
        <v>199</v>
      </c>
      <c r="D150" s="76">
        <v>53046</v>
      </c>
      <c r="E150" s="75" t="str">
        <f t="shared" si="1"/>
        <v>53</v>
      </c>
      <c r="F150" s="75">
        <v>46</v>
      </c>
    </row>
    <row r="151" spans="2:6" ht="26.4" hidden="1" x14ac:dyDescent="0.2">
      <c r="B151" s="75" t="s">
        <v>200</v>
      </c>
      <c r="C151" s="75" t="s">
        <v>201</v>
      </c>
      <c r="D151" s="76">
        <v>107027</v>
      </c>
      <c r="E151" s="75" t="str">
        <f t="shared" si="1"/>
        <v>107</v>
      </c>
      <c r="F151" s="75">
        <v>27</v>
      </c>
    </row>
    <row r="152" spans="2:6" ht="39.6" hidden="1" x14ac:dyDescent="0.2">
      <c r="B152" s="75" t="s">
        <v>202</v>
      </c>
      <c r="C152" s="75" t="s">
        <v>203</v>
      </c>
      <c r="D152" s="76">
        <v>84043</v>
      </c>
      <c r="E152" s="75" t="str">
        <f t="shared" si="1"/>
        <v>84</v>
      </c>
      <c r="F152" s="75">
        <v>43</v>
      </c>
    </row>
    <row r="153" spans="2:6" ht="39.6" hidden="1" x14ac:dyDescent="0.2">
      <c r="B153" s="75" t="s">
        <v>204</v>
      </c>
      <c r="C153" s="75" t="s">
        <v>205</v>
      </c>
      <c r="D153" s="76">
        <v>356265</v>
      </c>
      <c r="E153" s="75" t="str">
        <f t="shared" si="1"/>
        <v>356</v>
      </c>
      <c r="F153" s="75">
        <v>265</v>
      </c>
    </row>
    <row r="154" spans="2:6" ht="26.4" hidden="1" x14ac:dyDescent="0.2">
      <c r="B154" s="75" t="s">
        <v>206</v>
      </c>
      <c r="C154" s="75" t="s">
        <v>181</v>
      </c>
      <c r="D154" s="76">
        <v>350237</v>
      </c>
      <c r="E154" s="75" t="str">
        <f t="shared" si="1"/>
        <v>350</v>
      </c>
      <c r="F154" s="75">
        <v>237</v>
      </c>
    </row>
    <row r="155" spans="2:6" hidden="1" x14ac:dyDescent="0.2">
      <c r="B155" s="75" t="s">
        <v>207</v>
      </c>
      <c r="C155" s="75" t="s">
        <v>208</v>
      </c>
      <c r="D155" s="76">
        <v>156097</v>
      </c>
      <c r="E155" s="75" t="str">
        <f t="shared" si="1"/>
        <v>156</v>
      </c>
      <c r="F155" s="75">
        <v>97</v>
      </c>
    </row>
    <row r="156" spans="2:6" hidden="1" x14ac:dyDescent="0.2">
      <c r="B156" s="75" t="s">
        <v>1428</v>
      </c>
      <c r="C156" s="75" t="s">
        <v>209</v>
      </c>
      <c r="D156" s="76">
        <v>31028</v>
      </c>
      <c r="E156" s="75" t="str">
        <f t="shared" si="1"/>
        <v>31</v>
      </c>
      <c r="F156" s="75">
        <v>28</v>
      </c>
    </row>
    <row r="157" spans="2:6" ht="39.6" hidden="1" x14ac:dyDescent="0.2">
      <c r="B157" s="75" t="s">
        <v>1563</v>
      </c>
      <c r="C157" s="75" t="s">
        <v>210</v>
      </c>
      <c r="D157" s="76">
        <v>329246</v>
      </c>
      <c r="E157" s="75" t="str">
        <f t="shared" si="1"/>
        <v>329</v>
      </c>
      <c r="F157" s="75">
        <v>246</v>
      </c>
    </row>
    <row r="158" spans="2:6" hidden="1" x14ac:dyDescent="0.2">
      <c r="B158" s="75" t="s">
        <v>211</v>
      </c>
      <c r="C158" s="75" t="s">
        <v>212</v>
      </c>
      <c r="D158" s="76">
        <v>318235</v>
      </c>
      <c r="E158" s="75" t="str">
        <f t="shared" si="1"/>
        <v>318</v>
      </c>
      <c r="F158" s="75">
        <v>235</v>
      </c>
    </row>
    <row r="159" spans="2:6" ht="39.6" hidden="1" x14ac:dyDescent="0.2">
      <c r="B159" s="75" t="s">
        <v>213</v>
      </c>
      <c r="C159" s="75" t="s">
        <v>214</v>
      </c>
      <c r="D159" s="76">
        <v>5029</v>
      </c>
      <c r="E159" s="75" t="str">
        <f t="shared" si="1"/>
        <v>5</v>
      </c>
      <c r="F159" s="75">
        <v>29</v>
      </c>
    </row>
    <row r="160" spans="2:6" ht="26.4" hidden="1" x14ac:dyDescent="0.2">
      <c r="B160" s="75" t="s">
        <v>1564</v>
      </c>
      <c r="C160" s="75" t="s">
        <v>215</v>
      </c>
      <c r="D160" s="76">
        <v>145433</v>
      </c>
      <c r="E160" s="75" t="str">
        <f t="shared" si="1"/>
        <v>145</v>
      </c>
      <c r="F160" s="75">
        <v>433</v>
      </c>
    </row>
    <row r="161" spans="2:6" hidden="1" x14ac:dyDescent="0.2">
      <c r="B161" s="75" t="s">
        <v>216</v>
      </c>
      <c r="C161" s="75" t="s">
        <v>216</v>
      </c>
      <c r="D161" s="76">
        <v>76422</v>
      </c>
      <c r="E161" s="75" t="str">
        <f t="shared" si="1"/>
        <v>76</v>
      </c>
      <c r="F161" s="75">
        <v>422</v>
      </c>
    </row>
    <row r="162" spans="2:6" hidden="1" x14ac:dyDescent="0.2">
      <c r="B162" s="75" t="s">
        <v>217</v>
      </c>
      <c r="C162" s="75" t="s">
        <v>218</v>
      </c>
      <c r="D162" s="76">
        <v>325242</v>
      </c>
      <c r="E162" s="75" t="str">
        <f t="shared" si="1"/>
        <v>325</v>
      </c>
      <c r="F162" s="75">
        <v>242</v>
      </c>
    </row>
    <row r="163" spans="2:6" ht="26.4" hidden="1" x14ac:dyDescent="0.2">
      <c r="B163" s="75" t="s">
        <v>219</v>
      </c>
      <c r="C163" s="75" t="s">
        <v>1510</v>
      </c>
      <c r="D163" s="76">
        <v>59728</v>
      </c>
      <c r="E163" s="75" t="str">
        <f t="shared" si="1"/>
        <v>59</v>
      </c>
      <c r="F163" s="75">
        <v>728</v>
      </c>
    </row>
    <row r="164" spans="2:6" hidden="1" x14ac:dyDescent="0.2">
      <c r="B164" s="75" t="s">
        <v>220</v>
      </c>
      <c r="C164" s="75" t="s">
        <v>221</v>
      </c>
      <c r="D164" s="76">
        <v>366034</v>
      </c>
      <c r="E164" s="75" t="str">
        <f t="shared" si="1"/>
        <v>366</v>
      </c>
      <c r="F164" s="75">
        <v>34</v>
      </c>
    </row>
    <row r="165" spans="2:6" hidden="1" x14ac:dyDescent="0.2">
      <c r="B165" s="75" t="s">
        <v>1429</v>
      </c>
      <c r="C165" s="75" t="s">
        <v>222</v>
      </c>
      <c r="D165" s="76">
        <v>232159</v>
      </c>
      <c r="E165" s="75" t="str">
        <f t="shared" si="1"/>
        <v>232</v>
      </c>
      <c r="F165" s="75">
        <v>159</v>
      </c>
    </row>
    <row r="166" spans="2:6" hidden="1" x14ac:dyDescent="0.2">
      <c r="B166" s="75" t="s">
        <v>223</v>
      </c>
      <c r="C166" s="75" t="s">
        <v>224</v>
      </c>
      <c r="D166" s="76">
        <v>180008</v>
      </c>
      <c r="E166" s="75" t="str">
        <f t="shared" si="1"/>
        <v>180</v>
      </c>
      <c r="F166" s="75">
        <v>8</v>
      </c>
    </row>
    <row r="167" spans="2:6" ht="26.4" hidden="1" x14ac:dyDescent="0.2">
      <c r="B167" s="75" t="s">
        <v>225</v>
      </c>
      <c r="C167" s="75" t="s">
        <v>226</v>
      </c>
      <c r="D167" s="76">
        <v>414315</v>
      </c>
      <c r="E167" s="75" t="str">
        <f t="shared" si="1"/>
        <v>414</v>
      </c>
      <c r="F167" s="75">
        <v>315</v>
      </c>
    </row>
    <row r="168" spans="2:6" hidden="1" x14ac:dyDescent="0.2">
      <c r="B168" s="75" t="s">
        <v>1565</v>
      </c>
      <c r="C168" s="75" t="s">
        <v>1665</v>
      </c>
      <c r="D168" s="76">
        <v>700002</v>
      </c>
      <c r="E168" s="75" t="str">
        <f t="shared" si="1"/>
        <v>700</v>
      </c>
      <c r="F168" s="75">
        <v>118</v>
      </c>
    </row>
    <row r="169" spans="2:6" hidden="1" x14ac:dyDescent="0.2">
      <c r="B169" s="75" t="s">
        <v>1430</v>
      </c>
      <c r="C169" s="75" t="s">
        <v>227</v>
      </c>
      <c r="D169" s="76">
        <v>298219</v>
      </c>
      <c r="E169" s="75" t="str">
        <f t="shared" si="1"/>
        <v>298</v>
      </c>
      <c r="F169" s="75">
        <v>219</v>
      </c>
    </row>
    <row r="170" spans="2:6" hidden="1" x14ac:dyDescent="0.2">
      <c r="B170" s="75" t="s">
        <v>1566</v>
      </c>
      <c r="C170" s="75" t="s">
        <v>228</v>
      </c>
      <c r="D170" s="76">
        <v>218030</v>
      </c>
      <c r="E170" s="75" t="str">
        <f t="shared" si="1"/>
        <v>218</v>
      </c>
      <c r="F170" s="75">
        <v>30</v>
      </c>
    </row>
    <row r="171" spans="2:6" ht="26.4" hidden="1" x14ac:dyDescent="0.2">
      <c r="B171" s="75" t="s">
        <v>1567</v>
      </c>
      <c r="C171" s="75" t="s">
        <v>228</v>
      </c>
      <c r="D171" s="76">
        <v>52030</v>
      </c>
      <c r="E171" s="75" t="str">
        <f t="shared" si="1"/>
        <v>52</v>
      </c>
      <c r="F171" s="75">
        <v>30</v>
      </c>
    </row>
    <row r="172" spans="2:6" ht="26.4" hidden="1" x14ac:dyDescent="0.2">
      <c r="B172" s="75" t="s">
        <v>229</v>
      </c>
      <c r="C172" s="75" t="s">
        <v>230</v>
      </c>
      <c r="D172" s="76">
        <v>336256</v>
      </c>
      <c r="E172" s="75" t="str">
        <f t="shared" si="1"/>
        <v>336</v>
      </c>
      <c r="F172" s="75">
        <v>256</v>
      </c>
    </row>
    <row r="173" spans="2:6" hidden="1" x14ac:dyDescent="0.2">
      <c r="B173" s="75" t="s">
        <v>1568</v>
      </c>
      <c r="C173" s="75" t="s">
        <v>231</v>
      </c>
      <c r="D173" s="76">
        <v>103117</v>
      </c>
      <c r="E173" s="75" t="str">
        <f t="shared" si="1"/>
        <v>103</v>
      </c>
      <c r="F173" s="75">
        <v>117</v>
      </c>
    </row>
    <row r="174" spans="2:6" ht="26.4" hidden="1" x14ac:dyDescent="0.2">
      <c r="B174" s="75" t="s">
        <v>1569</v>
      </c>
      <c r="C174" s="75" t="s">
        <v>232</v>
      </c>
      <c r="D174" s="76">
        <v>217155</v>
      </c>
      <c r="E174" s="75" t="str">
        <f t="shared" si="1"/>
        <v>217</v>
      </c>
      <c r="F174" s="75">
        <v>155</v>
      </c>
    </row>
    <row r="175" spans="2:6" hidden="1" x14ac:dyDescent="0.2">
      <c r="B175" s="75" t="s">
        <v>233</v>
      </c>
      <c r="C175" s="75" t="s">
        <v>232</v>
      </c>
      <c r="D175" s="76">
        <v>230155</v>
      </c>
      <c r="E175" s="75" t="str">
        <f t="shared" si="1"/>
        <v>230</v>
      </c>
      <c r="F175" s="75">
        <v>155</v>
      </c>
    </row>
    <row r="176" spans="2:6" hidden="1" x14ac:dyDescent="0.2">
      <c r="B176" s="75" t="s">
        <v>234</v>
      </c>
      <c r="C176" s="75" t="s">
        <v>235</v>
      </c>
      <c r="D176" s="76">
        <v>225162</v>
      </c>
      <c r="E176" s="75" t="str">
        <f t="shared" si="1"/>
        <v>225</v>
      </c>
      <c r="F176" s="75">
        <v>162</v>
      </c>
    </row>
    <row r="177" spans="2:6" hidden="1" x14ac:dyDescent="0.2">
      <c r="B177" s="75" t="s">
        <v>236</v>
      </c>
      <c r="C177" s="75" t="s">
        <v>237</v>
      </c>
      <c r="D177" s="76">
        <v>119031</v>
      </c>
      <c r="E177" s="75" t="str">
        <f t="shared" si="1"/>
        <v>119</v>
      </c>
      <c r="F177" s="75">
        <v>31</v>
      </c>
    </row>
    <row r="178" spans="2:6" hidden="1" x14ac:dyDescent="0.2">
      <c r="B178" s="75" t="s">
        <v>238</v>
      </c>
      <c r="C178" s="75" t="s">
        <v>239</v>
      </c>
      <c r="D178" s="76">
        <v>259190</v>
      </c>
      <c r="E178" s="75" t="str">
        <f t="shared" si="1"/>
        <v>259</v>
      </c>
      <c r="F178" s="75">
        <v>190</v>
      </c>
    </row>
    <row r="179" spans="2:6" hidden="1" x14ac:dyDescent="0.2">
      <c r="B179" s="75" t="s">
        <v>240</v>
      </c>
      <c r="C179" s="75" t="s">
        <v>241</v>
      </c>
      <c r="D179" s="76">
        <v>20085</v>
      </c>
      <c r="E179" s="75" t="str">
        <f t="shared" si="1"/>
        <v>20</v>
      </c>
      <c r="F179" s="75">
        <v>85</v>
      </c>
    </row>
    <row r="180" spans="2:6" ht="26.4" hidden="1" x14ac:dyDescent="0.2">
      <c r="B180" s="75" t="s">
        <v>1570</v>
      </c>
      <c r="C180" s="75" t="s">
        <v>242</v>
      </c>
      <c r="D180" s="76">
        <v>700007</v>
      </c>
      <c r="E180" s="75" t="str">
        <f t="shared" si="1"/>
        <v>700</v>
      </c>
      <c r="F180" s="75">
        <v>272</v>
      </c>
    </row>
    <row r="181" spans="2:6" ht="26.4" hidden="1" x14ac:dyDescent="0.2">
      <c r="B181" s="75" t="s">
        <v>1571</v>
      </c>
      <c r="C181" s="75" t="s">
        <v>242</v>
      </c>
      <c r="D181" s="76">
        <v>367272</v>
      </c>
      <c r="E181" s="75" t="str">
        <f t="shared" si="1"/>
        <v>367</v>
      </c>
      <c r="F181" s="75">
        <v>272</v>
      </c>
    </row>
    <row r="182" spans="2:6" ht="26.4" hidden="1" x14ac:dyDescent="0.2">
      <c r="B182" s="75" t="s">
        <v>1572</v>
      </c>
      <c r="C182" s="75" t="s">
        <v>243</v>
      </c>
      <c r="D182" s="76">
        <v>67069</v>
      </c>
      <c r="E182" s="75" t="str">
        <f t="shared" si="1"/>
        <v>67</v>
      </c>
      <c r="F182" s="75">
        <v>69</v>
      </c>
    </row>
    <row r="183" spans="2:6" ht="26.4" hidden="1" x14ac:dyDescent="0.2">
      <c r="B183" s="75" t="s">
        <v>1573</v>
      </c>
      <c r="C183" s="75" t="s">
        <v>1521</v>
      </c>
      <c r="D183" s="76">
        <v>247414</v>
      </c>
      <c r="E183" s="75" t="str">
        <f t="shared" si="1"/>
        <v>247</v>
      </c>
      <c r="F183" s="75">
        <v>414</v>
      </c>
    </row>
    <row r="184" spans="2:6" hidden="1" x14ac:dyDescent="0.2">
      <c r="B184" s="75" t="s">
        <v>244</v>
      </c>
      <c r="C184" s="75" t="s">
        <v>1500</v>
      </c>
      <c r="D184" s="76">
        <v>111044</v>
      </c>
      <c r="E184" s="75" t="str">
        <f t="shared" ref="E184:E247" si="2">LEFT(D184,LEN(D184)-3)</f>
        <v>111</v>
      </c>
      <c r="F184" s="75">
        <v>44</v>
      </c>
    </row>
    <row r="185" spans="2:6" hidden="1" x14ac:dyDescent="0.2">
      <c r="B185" s="75" t="s">
        <v>245</v>
      </c>
      <c r="C185" s="75" t="s">
        <v>245</v>
      </c>
      <c r="D185" s="76">
        <v>121035</v>
      </c>
      <c r="E185" s="75" t="str">
        <f t="shared" si="2"/>
        <v>121</v>
      </c>
      <c r="F185" s="75">
        <v>35</v>
      </c>
    </row>
    <row r="186" spans="2:6" hidden="1" x14ac:dyDescent="0.2">
      <c r="B186" s="75" t="s">
        <v>1431</v>
      </c>
      <c r="C186" s="75" t="s">
        <v>246</v>
      </c>
      <c r="D186" s="76">
        <v>235167</v>
      </c>
      <c r="E186" s="75" t="str">
        <f t="shared" si="2"/>
        <v>235</v>
      </c>
      <c r="F186" s="75">
        <v>167</v>
      </c>
    </row>
    <row r="187" spans="2:6" hidden="1" x14ac:dyDescent="0.2">
      <c r="B187" s="75" t="s">
        <v>1574</v>
      </c>
      <c r="C187" s="75" t="s">
        <v>247</v>
      </c>
      <c r="D187" s="76">
        <v>413439</v>
      </c>
      <c r="E187" s="75" t="str">
        <f t="shared" si="2"/>
        <v>413</v>
      </c>
      <c r="F187" s="75">
        <v>439</v>
      </c>
    </row>
    <row r="188" spans="2:6" ht="26.4" hidden="1" x14ac:dyDescent="0.2">
      <c r="B188" s="75" t="s">
        <v>1575</v>
      </c>
      <c r="C188" s="75" t="s">
        <v>248</v>
      </c>
      <c r="D188" s="76">
        <v>267192</v>
      </c>
      <c r="E188" s="75" t="str">
        <f t="shared" si="2"/>
        <v>267</v>
      </c>
      <c r="F188" s="75">
        <v>192</v>
      </c>
    </row>
    <row r="189" spans="2:6" ht="26.4" hidden="1" x14ac:dyDescent="0.2">
      <c r="B189" s="75" t="s">
        <v>1576</v>
      </c>
      <c r="C189" s="75" t="s">
        <v>249</v>
      </c>
      <c r="D189" s="76">
        <v>163404</v>
      </c>
      <c r="E189" s="75" t="str">
        <f t="shared" si="2"/>
        <v>163</v>
      </c>
      <c r="F189" s="75">
        <v>404</v>
      </c>
    </row>
    <row r="190" spans="2:6" ht="26.4" hidden="1" x14ac:dyDescent="0.2">
      <c r="B190" s="75" t="s">
        <v>1577</v>
      </c>
      <c r="C190" s="75" t="s">
        <v>250</v>
      </c>
      <c r="D190" s="76">
        <v>322239</v>
      </c>
      <c r="E190" s="75" t="str">
        <f t="shared" si="2"/>
        <v>322</v>
      </c>
      <c r="F190" s="75">
        <v>239</v>
      </c>
    </row>
    <row r="191" spans="2:6" ht="26.4" hidden="1" x14ac:dyDescent="0.2">
      <c r="B191" s="75" t="s">
        <v>251</v>
      </c>
      <c r="C191" s="75" t="s">
        <v>252</v>
      </c>
      <c r="D191" s="76">
        <v>400302</v>
      </c>
      <c r="E191" s="75" t="str">
        <f t="shared" si="2"/>
        <v>400</v>
      </c>
      <c r="F191" s="75">
        <v>302</v>
      </c>
    </row>
    <row r="192" spans="2:6" ht="26.4" hidden="1" x14ac:dyDescent="0.2">
      <c r="B192" s="75" t="s">
        <v>1578</v>
      </c>
      <c r="C192" s="75" t="s">
        <v>253</v>
      </c>
      <c r="D192" s="76">
        <v>141042</v>
      </c>
      <c r="E192" s="75" t="str">
        <f t="shared" si="2"/>
        <v>141</v>
      </c>
      <c r="F192" s="75">
        <v>42</v>
      </c>
    </row>
    <row r="193" spans="2:6" ht="39.6" hidden="1" x14ac:dyDescent="0.2">
      <c r="B193" s="75" t="s">
        <v>1579</v>
      </c>
      <c r="C193" s="75" t="s">
        <v>253</v>
      </c>
      <c r="D193" s="76">
        <v>341042</v>
      </c>
      <c r="E193" s="75" t="str">
        <f t="shared" si="2"/>
        <v>341</v>
      </c>
      <c r="F193" s="75">
        <v>42</v>
      </c>
    </row>
    <row r="194" spans="2:6" ht="26.4" hidden="1" x14ac:dyDescent="0.2">
      <c r="B194" s="75" t="s">
        <v>1432</v>
      </c>
      <c r="C194" s="75" t="s">
        <v>253</v>
      </c>
      <c r="D194" s="76">
        <v>116042</v>
      </c>
      <c r="E194" s="75" t="str">
        <f t="shared" si="2"/>
        <v>116</v>
      </c>
      <c r="F194" s="75">
        <v>42</v>
      </c>
    </row>
    <row r="195" spans="2:6" hidden="1" x14ac:dyDescent="0.2">
      <c r="B195" s="75" t="s">
        <v>254</v>
      </c>
      <c r="C195" s="75" t="s">
        <v>255</v>
      </c>
      <c r="D195" s="76">
        <v>200400</v>
      </c>
      <c r="E195" s="75" t="str">
        <f t="shared" si="2"/>
        <v>200</v>
      </c>
      <c r="F195" s="75">
        <v>400</v>
      </c>
    </row>
    <row r="196" spans="2:6" ht="26.4" hidden="1" x14ac:dyDescent="0.2">
      <c r="B196" s="75" t="s">
        <v>1433</v>
      </c>
      <c r="C196" s="75" t="s">
        <v>256</v>
      </c>
      <c r="D196" s="76">
        <v>239171</v>
      </c>
      <c r="E196" s="75" t="str">
        <f t="shared" si="2"/>
        <v>239</v>
      </c>
      <c r="F196" s="75">
        <v>171</v>
      </c>
    </row>
    <row r="197" spans="2:6" ht="26.4" hidden="1" x14ac:dyDescent="0.2">
      <c r="B197" s="75" t="s">
        <v>1580</v>
      </c>
      <c r="C197" s="75" t="s">
        <v>257</v>
      </c>
      <c r="D197" s="76">
        <v>352261</v>
      </c>
      <c r="E197" s="75" t="str">
        <f t="shared" si="2"/>
        <v>352</v>
      </c>
      <c r="F197" s="75">
        <v>261</v>
      </c>
    </row>
    <row r="198" spans="2:6" hidden="1" x14ac:dyDescent="0.2">
      <c r="B198" s="75" t="s">
        <v>258</v>
      </c>
      <c r="C198" s="75" t="s">
        <v>259</v>
      </c>
      <c r="D198" s="76">
        <v>190129</v>
      </c>
      <c r="E198" s="75" t="str">
        <f t="shared" si="2"/>
        <v>190</v>
      </c>
      <c r="F198" s="75">
        <v>129</v>
      </c>
    </row>
    <row r="199" spans="2:6" ht="26.4" hidden="1" x14ac:dyDescent="0.2">
      <c r="B199" s="75" t="s">
        <v>1581</v>
      </c>
      <c r="C199" s="75" t="s">
        <v>260</v>
      </c>
      <c r="D199" s="76">
        <v>353262</v>
      </c>
      <c r="E199" s="75" t="str">
        <f t="shared" si="2"/>
        <v>353</v>
      </c>
      <c r="F199" s="75">
        <v>262</v>
      </c>
    </row>
    <row r="200" spans="2:6" hidden="1" x14ac:dyDescent="0.2">
      <c r="B200" s="75" t="s">
        <v>261</v>
      </c>
      <c r="C200" s="75" t="s">
        <v>262</v>
      </c>
      <c r="D200" s="76">
        <v>191130</v>
      </c>
      <c r="E200" s="75" t="str">
        <f t="shared" si="2"/>
        <v>191</v>
      </c>
      <c r="F200" s="75">
        <v>130</v>
      </c>
    </row>
    <row r="201" spans="2:6" hidden="1" x14ac:dyDescent="0.2">
      <c r="B201" s="75" t="s">
        <v>263</v>
      </c>
      <c r="C201" s="75" t="s">
        <v>264</v>
      </c>
      <c r="D201" s="76">
        <v>147014</v>
      </c>
      <c r="E201" s="75" t="str">
        <f t="shared" si="2"/>
        <v>147</v>
      </c>
      <c r="F201" s="75">
        <v>14</v>
      </c>
    </row>
    <row r="202" spans="2:6" ht="26.4" hidden="1" x14ac:dyDescent="0.2">
      <c r="B202" s="75" t="s">
        <v>1434</v>
      </c>
      <c r="C202" s="75" t="s">
        <v>265</v>
      </c>
      <c r="D202" s="76">
        <v>396300</v>
      </c>
      <c r="E202" s="75" t="str">
        <f t="shared" si="2"/>
        <v>396</v>
      </c>
      <c r="F202" s="75">
        <v>300</v>
      </c>
    </row>
    <row r="203" spans="2:6" ht="26.4" hidden="1" x14ac:dyDescent="0.2">
      <c r="B203" s="75" t="s">
        <v>1504</v>
      </c>
      <c r="C203" s="75" t="s">
        <v>259</v>
      </c>
      <c r="D203" s="76">
        <v>425129</v>
      </c>
      <c r="E203" s="75" t="str">
        <f t="shared" si="2"/>
        <v>425</v>
      </c>
      <c r="F203" s="75">
        <v>129</v>
      </c>
    </row>
    <row r="204" spans="2:6" ht="39.6" hidden="1" x14ac:dyDescent="0.2">
      <c r="B204" s="75" t="s">
        <v>266</v>
      </c>
      <c r="C204" s="75" t="s">
        <v>267</v>
      </c>
      <c r="D204" s="76">
        <v>81649</v>
      </c>
      <c r="E204" s="75" t="str">
        <f t="shared" si="2"/>
        <v>81</v>
      </c>
      <c r="F204" s="75">
        <v>649</v>
      </c>
    </row>
    <row r="205" spans="2:6" hidden="1" x14ac:dyDescent="0.2">
      <c r="B205" s="75" t="s">
        <v>1435</v>
      </c>
      <c r="C205" s="75" t="s">
        <v>268</v>
      </c>
      <c r="D205" s="76">
        <v>307227</v>
      </c>
      <c r="E205" s="75" t="str">
        <f t="shared" si="2"/>
        <v>307</v>
      </c>
      <c r="F205" s="75">
        <v>227</v>
      </c>
    </row>
    <row r="206" spans="2:6" hidden="1" x14ac:dyDescent="0.2">
      <c r="B206" s="75" t="s">
        <v>269</v>
      </c>
      <c r="C206" s="75" t="s">
        <v>270</v>
      </c>
      <c r="D206" s="76">
        <v>157045</v>
      </c>
      <c r="E206" s="75" t="str">
        <f t="shared" si="2"/>
        <v>157</v>
      </c>
      <c r="F206" s="75">
        <v>45</v>
      </c>
    </row>
    <row r="207" spans="2:6" hidden="1" x14ac:dyDescent="0.2">
      <c r="B207" s="75" t="s">
        <v>271</v>
      </c>
      <c r="C207" s="75" t="s">
        <v>272</v>
      </c>
      <c r="D207" s="76">
        <v>105018</v>
      </c>
      <c r="E207" s="75" t="str">
        <f t="shared" si="2"/>
        <v>105</v>
      </c>
      <c r="F207" s="75">
        <v>18</v>
      </c>
    </row>
    <row r="208" spans="2:6" hidden="1" x14ac:dyDescent="0.2">
      <c r="B208" s="75" t="s">
        <v>273</v>
      </c>
      <c r="C208" s="75" t="s">
        <v>274</v>
      </c>
      <c r="D208" s="76">
        <v>369274</v>
      </c>
      <c r="E208" s="75" t="str">
        <f t="shared" si="2"/>
        <v>369</v>
      </c>
      <c r="F208" s="75">
        <v>274</v>
      </c>
    </row>
    <row r="209" spans="2:6" ht="26.4" hidden="1" x14ac:dyDescent="0.2">
      <c r="B209" s="75" t="s">
        <v>1582</v>
      </c>
      <c r="C209" s="75" t="s">
        <v>275</v>
      </c>
      <c r="D209" s="76">
        <v>244168</v>
      </c>
      <c r="E209" s="75" t="str">
        <f t="shared" si="2"/>
        <v>244</v>
      </c>
      <c r="F209" s="75">
        <v>168</v>
      </c>
    </row>
    <row r="210" spans="2:6" ht="26.4" hidden="1" x14ac:dyDescent="0.2">
      <c r="B210" s="75" t="s">
        <v>276</v>
      </c>
      <c r="C210" s="75" t="s">
        <v>277</v>
      </c>
      <c r="D210" s="76">
        <v>424007</v>
      </c>
      <c r="E210" s="75" t="str">
        <f t="shared" si="2"/>
        <v>424</v>
      </c>
      <c r="F210" s="75">
        <v>7</v>
      </c>
    </row>
    <row r="211" spans="2:6" hidden="1" x14ac:dyDescent="0.2">
      <c r="B211" s="75" t="s">
        <v>1436</v>
      </c>
      <c r="C211" s="75" t="s">
        <v>278</v>
      </c>
      <c r="D211" s="76">
        <v>98119</v>
      </c>
      <c r="E211" s="75" t="str">
        <f t="shared" si="2"/>
        <v>98</v>
      </c>
      <c r="F211" s="75">
        <v>119</v>
      </c>
    </row>
    <row r="212" spans="2:6" ht="26.4" hidden="1" x14ac:dyDescent="0.2">
      <c r="B212" s="75" t="s">
        <v>279</v>
      </c>
      <c r="C212" s="75" t="s">
        <v>280</v>
      </c>
      <c r="D212" s="76">
        <v>238170</v>
      </c>
      <c r="E212" s="75" t="str">
        <f t="shared" si="2"/>
        <v>238</v>
      </c>
      <c r="F212" s="75">
        <v>170</v>
      </c>
    </row>
    <row r="213" spans="2:6" hidden="1" x14ac:dyDescent="0.2">
      <c r="B213" s="75" t="s">
        <v>1583</v>
      </c>
      <c r="C213" s="75" t="s">
        <v>281</v>
      </c>
      <c r="D213" s="76">
        <v>243177</v>
      </c>
      <c r="E213" s="75" t="str">
        <f t="shared" si="2"/>
        <v>243</v>
      </c>
      <c r="F213" s="75">
        <v>177</v>
      </c>
    </row>
    <row r="214" spans="2:6" ht="26.4" hidden="1" x14ac:dyDescent="0.2">
      <c r="B214" s="75" t="s">
        <v>1584</v>
      </c>
      <c r="C214" s="75" t="s">
        <v>282</v>
      </c>
      <c r="D214" s="76">
        <v>372277</v>
      </c>
      <c r="E214" s="75" t="str">
        <f t="shared" si="2"/>
        <v>372</v>
      </c>
      <c r="F214" s="75">
        <v>277</v>
      </c>
    </row>
    <row r="215" spans="2:6" hidden="1" x14ac:dyDescent="0.2">
      <c r="B215" s="75" t="s">
        <v>283</v>
      </c>
      <c r="C215" s="75" t="s">
        <v>284</v>
      </c>
      <c r="D215" s="76">
        <v>387291</v>
      </c>
      <c r="E215" s="75" t="str">
        <f t="shared" si="2"/>
        <v>387</v>
      </c>
      <c r="F215" s="75">
        <v>291</v>
      </c>
    </row>
    <row r="216" spans="2:6" ht="26.4" hidden="1" x14ac:dyDescent="0.2">
      <c r="B216" s="75" t="s">
        <v>1437</v>
      </c>
      <c r="C216" s="75" t="s">
        <v>285</v>
      </c>
      <c r="D216" s="76">
        <v>207145</v>
      </c>
      <c r="E216" s="75" t="str">
        <f t="shared" si="2"/>
        <v>207</v>
      </c>
      <c r="F216" s="75">
        <v>145</v>
      </c>
    </row>
    <row r="217" spans="2:6" ht="26.4" hidden="1" x14ac:dyDescent="0.2">
      <c r="B217" s="75" t="s">
        <v>1505</v>
      </c>
      <c r="C217" s="75" t="s">
        <v>286</v>
      </c>
      <c r="D217" s="76">
        <v>122428</v>
      </c>
      <c r="E217" s="75" t="str">
        <f t="shared" si="2"/>
        <v>122</v>
      </c>
      <c r="F217" s="75">
        <v>428</v>
      </c>
    </row>
    <row r="218" spans="2:6" ht="26.4" hidden="1" x14ac:dyDescent="0.2">
      <c r="B218" s="75" t="s">
        <v>287</v>
      </c>
      <c r="C218" s="75" t="s">
        <v>288</v>
      </c>
      <c r="D218" s="76">
        <v>293212</v>
      </c>
      <c r="E218" s="75" t="str">
        <f t="shared" si="2"/>
        <v>293</v>
      </c>
      <c r="F218" s="75">
        <v>212</v>
      </c>
    </row>
    <row r="219" spans="2:6" ht="26.4" hidden="1" x14ac:dyDescent="0.2">
      <c r="B219" s="75" t="s">
        <v>1438</v>
      </c>
      <c r="C219" s="75" t="s">
        <v>289</v>
      </c>
      <c r="D219" s="76">
        <v>213151</v>
      </c>
      <c r="E219" s="75" t="str">
        <f t="shared" si="2"/>
        <v>213</v>
      </c>
      <c r="F219" s="75">
        <v>151</v>
      </c>
    </row>
    <row r="220" spans="2:6" hidden="1" x14ac:dyDescent="0.2">
      <c r="B220" s="75" t="s">
        <v>290</v>
      </c>
      <c r="C220" s="75" t="s">
        <v>291</v>
      </c>
      <c r="D220" s="76">
        <v>410311</v>
      </c>
      <c r="E220" s="75" t="str">
        <f t="shared" si="2"/>
        <v>410</v>
      </c>
      <c r="F220" s="75">
        <v>311</v>
      </c>
    </row>
    <row r="221" spans="2:6" ht="26.4" hidden="1" x14ac:dyDescent="0.2">
      <c r="B221" s="75" t="s">
        <v>1520</v>
      </c>
      <c r="C221" s="75" t="s">
        <v>341</v>
      </c>
      <c r="D221" s="76">
        <v>700014</v>
      </c>
      <c r="E221" s="75" t="str">
        <f t="shared" si="2"/>
        <v>700</v>
      </c>
      <c r="F221" s="75">
        <v>156</v>
      </c>
    </row>
    <row r="222" spans="2:6" hidden="1" x14ac:dyDescent="0.2">
      <c r="B222" s="75" t="s">
        <v>292</v>
      </c>
      <c r="C222" s="75" t="s">
        <v>292</v>
      </c>
      <c r="D222" s="76">
        <v>3402</v>
      </c>
      <c r="E222" s="75" t="str">
        <f t="shared" si="2"/>
        <v>3</v>
      </c>
      <c r="F222" s="75">
        <v>402</v>
      </c>
    </row>
    <row r="223" spans="2:6" ht="26.4" hidden="1" x14ac:dyDescent="0.2">
      <c r="B223" s="75" t="s">
        <v>1439</v>
      </c>
      <c r="C223" s="75" t="s">
        <v>293</v>
      </c>
      <c r="D223" s="76">
        <v>328245</v>
      </c>
      <c r="E223" s="75" t="str">
        <f t="shared" si="2"/>
        <v>328</v>
      </c>
      <c r="F223" s="75">
        <v>245</v>
      </c>
    </row>
    <row r="224" spans="2:6" hidden="1" x14ac:dyDescent="0.2">
      <c r="B224" s="75" t="s">
        <v>294</v>
      </c>
      <c r="C224" s="75" t="s">
        <v>294</v>
      </c>
      <c r="D224" s="76">
        <v>54417</v>
      </c>
      <c r="E224" s="75" t="str">
        <f t="shared" si="2"/>
        <v>54</v>
      </c>
      <c r="F224" s="75">
        <v>417</v>
      </c>
    </row>
    <row r="225" spans="2:6" hidden="1" x14ac:dyDescent="0.2">
      <c r="B225" s="75" t="s">
        <v>295</v>
      </c>
      <c r="C225" s="75" t="s">
        <v>296</v>
      </c>
      <c r="D225" s="76">
        <v>299220</v>
      </c>
      <c r="E225" s="75" t="str">
        <f t="shared" si="2"/>
        <v>299</v>
      </c>
      <c r="F225" s="75">
        <v>220</v>
      </c>
    </row>
    <row r="226" spans="2:6" ht="26.4" hidden="1" x14ac:dyDescent="0.2">
      <c r="B226" s="75" t="s">
        <v>1440</v>
      </c>
      <c r="C226" s="75" t="s">
        <v>297</v>
      </c>
      <c r="D226" s="76">
        <v>8047</v>
      </c>
      <c r="E226" s="75" t="str">
        <f t="shared" si="2"/>
        <v>8</v>
      </c>
      <c r="F226" s="75">
        <v>47</v>
      </c>
    </row>
    <row r="227" spans="2:6" hidden="1" x14ac:dyDescent="0.2">
      <c r="B227" s="75" t="s">
        <v>298</v>
      </c>
      <c r="C227" s="75" t="s">
        <v>299</v>
      </c>
      <c r="D227" s="76">
        <v>393297</v>
      </c>
      <c r="E227" s="75" t="str">
        <f t="shared" si="2"/>
        <v>393</v>
      </c>
      <c r="F227" s="75">
        <v>297</v>
      </c>
    </row>
    <row r="228" spans="2:6" ht="26.4" hidden="1" x14ac:dyDescent="0.2">
      <c r="B228" s="75" t="s">
        <v>1441</v>
      </c>
      <c r="C228" s="75" t="s">
        <v>300</v>
      </c>
      <c r="D228" s="76">
        <v>421318</v>
      </c>
      <c r="E228" s="75" t="str">
        <f t="shared" si="2"/>
        <v>421</v>
      </c>
      <c r="F228" s="75">
        <v>318</v>
      </c>
    </row>
    <row r="229" spans="2:6" ht="52.8" hidden="1" x14ac:dyDescent="0.2">
      <c r="B229" s="75" t="s">
        <v>301</v>
      </c>
      <c r="C229" s="75" t="s">
        <v>1522</v>
      </c>
      <c r="D229" s="76">
        <v>254186</v>
      </c>
      <c r="E229" s="75" t="str">
        <f t="shared" si="2"/>
        <v>254</v>
      </c>
      <c r="F229" s="75">
        <v>186</v>
      </c>
    </row>
    <row r="230" spans="2:6" ht="26.4" hidden="1" x14ac:dyDescent="0.2">
      <c r="B230" s="75" t="s">
        <v>302</v>
      </c>
      <c r="C230" s="75" t="s">
        <v>303</v>
      </c>
      <c r="D230" s="76">
        <v>143037</v>
      </c>
      <c r="E230" s="75" t="str">
        <f t="shared" si="2"/>
        <v>143</v>
      </c>
      <c r="F230" s="75">
        <v>37</v>
      </c>
    </row>
    <row r="231" spans="2:6" ht="26.4" hidden="1" x14ac:dyDescent="0.2">
      <c r="B231" s="75" t="s">
        <v>304</v>
      </c>
      <c r="C231" s="75" t="s">
        <v>303</v>
      </c>
      <c r="D231" s="76">
        <v>149037</v>
      </c>
      <c r="E231" s="75" t="str">
        <f t="shared" si="2"/>
        <v>149</v>
      </c>
      <c r="F231" s="75">
        <v>37</v>
      </c>
    </row>
    <row r="232" spans="2:6" hidden="1" x14ac:dyDescent="0.2">
      <c r="B232" s="75" t="s">
        <v>305</v>
      </c>
      <c r="C232" s="75" t="s">
        <v>306</v>
      </c>
      <c r="D232" s="76">
        <v>91112</v>
      </c>
      <c r="E232" s="75" t="str">
        <f t="shared" si="2"/>
        <v>91</v>
      </c>
      <c r="F232" s="75">
        <v>112</v>
      </c>
    </row>
    <row r="233" spans="2:6" hidden="1" x14ac:dyDescent="0.2">
      <c r="B233" s="75" t="s">
        <v>307</v>
      </c>
      <c r="C233" s="75" t="s">
        <v>308</v>
      </c>
      <c r="D233" s="76">
        <v>159053</v>
      </c>
      <c r="E233" s="75" t="str">
        <f t="shared" si="2"/>
        <v>159</v>
      </c>
      <c r="F233" s="75">
        <v>53</v>
      </c>
    </row>
    <row r="234" spans="2:6" ht="26.4" hidden="1" x14ac:dyDescent="0.2">
      <c r="B234" s="75" t="s">
        <v>1442</v>
      </c>
      <c r="C234" s="75" t="s">
        <v>309</v>
      </c>
      <c r="D234" s="76">
        <v>178032</v>
      </c>
      <c r="E234" s="75" t="str">
        <f t="shared" si="2"/>
        <v>178</v>
      </c>
      <c r="F234" s="75">
        <v>32</v>
      </c>
    </row>
    <row r="235" spans="2:6" ht="26.4" hidden="1" x14ac:dyDescent="0.2">
      <c r="B235" s="75" t="s">
        <v>1443</v>
      </c>
      <c r="C235" s="75" t="s">
        <v>310</v>
      </c>
      <c r="D235" s="76">
        <v>131048</v>
      </c>
      <c r="E235" s="75" t="str">
        <f t="shared" si="2"/>
        <v>131</v>
      </c>
      <c r="F235" s="75">
        <v>48</v>
      </c>
    </row>
    <row r="236" spans="2:6" hidden="1" x14ac:dyDescent="0.2">
      <c r="B236" s="75" t="s">
        <v>311</v>
      </c>
      <c r="C236" s="75" t="s">
        <v>310</v>
      </c>
      <c r="D236" s="76">
        <v>138048</v>
      </c>
      <c r="E236" s="75" t="str">
        <f t="shared" si="2"/>
        <v>138</v>
      </c>
      <c r="F236" s="75">
        <v>48</v>
      </c>
    </row>
    <row r="237" spans="2:6" ht="39.6" hidden="1" x14ac:dyDescent="0.2">
      <c r="B237" s="75" t="s">
        <v>312</v>
      </c>
      <c r="C237" s="75" t="s">
        <v>313</v>
      </c>
      <c r="D237" s="76">
        <v>7604</v>
      </c>
      <c r="E237" s="75" t="str">
        <f t="shared" si="2"/>
        <v>7</v>
      </c>
      <c r="F237" s="75">
        <v>604</v>
      </c>
    </row>
    <row r="238" spans="2:6" ht="26.4" hidden="1" x14ac:dyDescent="0.2">
      <c r="B238" s="75" t="s">
        <v>1444</v>
      </c>
      <c r="C238" s="75" t="s">
        <v>314</v>
      </c>
      <c r="D238" s="76">
        <v>60049</v>
      </c>
      <c r="E238" s="75" t="str">
        <f t="shared" si="2"/>
        <v>60</v>
      </c>
      <c r="F238" s="75">
        <v>49</v>
      </c>
    </row>
    <row r="239" spans="2:6" hidden="1" x14ac:dyDescent="0.2">
      <c r="B239" s="75" t="s">
        <v>315</v>
      </c>
      <c r="C239" s="75" t="s">
        <v>316</v>
      </c>
      <c r="D239" s="76">
        <v>253185</v>
      </c>
      <c r="E239" s="75" t="str">
        <f t="shared" si="2"/>
        <v>253</v>
      </c>
      <c r="F239" s="75">
        <v>185</v>
      </c>
    </row>
    <row r="240" spans="2:6" ht="26.4" hidden="1" x14ac:dyDescent="0.2">
      <c r="B240" s="75" t="s">
        <v>1445</v>
      </c>
      <c r="C240" s="75" t="s">
        <v>317</v>
      </c>
      <c r="D240" s="76">
        <v>194133</v>
      </c>
      <c r="E240" s="75" t="str">
        <f t="shared" si="2"/>
        <v>194</v>
      </c>
      <c r="F240" s="75">
        <v>133</v>
      </c>
    </row>
    <row r="241" spans="2:6" ht="26.4" hidden="1" x14ac:dyDescent="0.2">
      <c r="B241" s="75" t="s">
        <v>318</v>
      </c>
      <c r="C241" s="75" t="s">
        <v>319</v>
      </c>
      <c r="D241" s="76">
        <v>24050</v>
      </c>
      <c r="E241" s="75" t="str">
        <f t="shared" si="2"/>
        <v>24</v>
      </c>
      <c r="F241" s="75">
        <v>50</v>
      </c>
    </row>
    <row r="242" spans="2:6" hidden="1" x14ac:dyDescent="0.2">
      <c r="B242" s="75" t="s">
        <v>320</v>
      </c>
      <c r="C242" s="75" t="s">
        <v>321</v>
      </c>
      <c r="D242" s="76">
        <v>418316</v>
      </c>
      <c r="E242" s="75" t="str">
        <f t="shared" si="2"/>
        <v>418</v>
      </c>
      <c r="F242" s="75">
        <v>316</v>
      </c>
    </row>
    <row r="243" spans="2:6" hidden="1" x14ac:dyDescent="0.2">
      <c r="B243" s="75" t="s">
        <v>322</v>
      </c>
      <c r="C243" s="75" t="s">
        <v>321</v>
      </c>
      <c r="D243" s="76">
        <v>419316</v>
      </c>
      <c r="E243" s="75" t="str">
        <f t="shared" si="2"/>
        <v>419</v>
      </c>
      <c r="F243" s="75">
        <v>316</v>
      </c>
    </row>
    <row r="244" spans="2:6" ht="26.4" hidden="1" x14ac:dyDescent="0.2">
      <c r="B244" s="75" t="s">
        <v>1446</v>
      </c>
      <c r="C244" s="75" t="s">
        <v>323</v>
      </c>
      <c r="D244" s="76">
        <v>368273</v>
      </c>
      <c r="E244" s="75" t="str">
        <f t="shared" si="2"/>
        <v>368</v>
      </c>
      <c r="F244" s="75">
        <v>273</v>
      </c>
    </row>
    <row r="245" spans="2:6" ht="26.4" hidden="1" x14ac:dyDescent="0.2">
      <c r="B245" s="75" t="s">
        <v>1518</v>
      </c>
      <c r="C245" s="75" t="s">
        <v>1523</v>
      </c>
      <c r="D245" s="76">
        <v>700011</v>
      </c>
      <c r="E245" s="75" t="str">
        <f t="shared" si="2"/>
        <v>700</v>
      </c>
      <c r="F245" s="75">
        <v>999</v>
      </c>
    </row>
    <row r="246" spans="2:6" ht="26.4" hidden="1" x14ac:dyDescent="0.2">
      <c r="B246" s="75" t="s">
        <v>1585</v>
      </c>
      <c r="C246" s="75" t="s">
        <v>324</v>
      </c>
      <c r="D246" s="76">
        <v>222157</v>
      </c>
      <c r="E246" s="75" t="str">
        <f t="shared" si="2"/>
        <v>222</v>
      </c>
      <c r="F246" s="75">
        <v>157</v>
      </c>
    </row>
    <row r="247" spans="2:6" hidden="1" x14ac:dyDescent="0.2">
      <c r="B247" s="75" t="s">
        <v>325</v>
      </c>
      <c r="C247" s="75" t="s">
        <v>272</v>
      </c>
      <c r="D247" s="76">
        <v>309018</v>
      </c>
      <c r="E247" s="75" t="str">
        <f t="shared" si="2"/>
        <v>309</v>
      </c>
      <c r="F247" s="75">
        <v>18</v>
      </c>
    </row>
    <row r="248" spans="2:6" ht="26.4" hidden="1" x14ac:dyDescent="0.2">
      <c r="B248" s="75" t="s">
        <v>1586</v>
      </c>
      <c r="C248" s="75" t="s">
        <v>277</v>
      </c>
      <c r="D248" s="76">
        <v>181007</v>
      </c>
      <c r="E248" s="75" t="str">
        <f t="shared" ref="E248:E311" si="3">LEFT(D248,LEN(D248)-3)</f>
        <v>181</v>
      </c>
      <c r="F248" s="75">
        <v>7</v>
      </c>
    </row>
    <row r="249" spans="2:6" ht="26.4" hidden="1" x14ac:dyDescent="0.2">
      <c r="B249" s="75" t="s">
        <v>326</v>
      </c>
      <c r="C249" s="75" t="s">
        <v>277</v>
      </c>
      <c r="D249" s="76">
        <v>342007</v>
      </c>
      <c r="E249" s="75" t="str">
        <f t="shared" si="3"/>
        <v>342</v>
      </c>
      <c r="F249" s="75">
        <v>7</v>
      </c>
    </row>
    <row r="250" spans="2:6" ht="26.4" hidden="1" x14ac:dyDescent="0.2">
      <c r="B250" s="75" t="s">
        <v>1447</v>
      </c>
      <c r="C250" s="75" t="s">
        <v>327</v>
      </c>
      <c r="D250" s="76">
        <v>57111</v>
      </c>
      <c r="E250" s="75" t="str">
        <f t="shared" si="3"/>
        <v>57</v>
      </c>
      <c r="F250" s="75">
        <v>111</v>
      </c>
    </row>
    <row r="251" spans="2:6" hidden="1" x14ac:dyDescent="0.2">
      <c r="B251" s="75" t="s">
        <v>1587</v>
      </c>
      <c r="C251" s="75" t="s">
        <v>1666</v>
      </c>
      <c r="D251" s="76">
        <v>123054</v>
      </c>
      <c r="E251" s="75" t="str">
        <f t="shared" si="3"/>
        <v>123</v>
      </c>
      <c r="F251" s="75" t="s">
        <v>1677</v>
      </c>
    </row>
    <row r="252" spans="2:6" ht="26.4" hidden="1" x14ac:dyDescent="0.2">
      <c r="B252" s="75" t="s">
        <v>1588</v>
      </c>
      <c r="C252" s="75" t="s">
        <v>357</v>
      </c>
      <c r="D252" s="76">
        <v>291211</v>
      </c>
      <c r="E252" s="75" t="str">
        <f t="shared" si="3"/>
        <v>291</v>
      </c>
      <c r="F252" s="75">
        <v>211</v>
      </c>
    </row>
    <row r="253" spans="2:6" ht="26.4" hidden="1" x14ac:dyDescent="0.2">
      <c r="B253" s="75" t="s">
        <v>1448</v>
      </c>
      <c r="C253" s="75" t="s">
        <v>328</v>
      </c>
      <c r="D253" s="76">
        <v>282203</v>
      </c>
      <c r="E253" s="75" t="str">
        <f t="shared" si="3"/>
        <v>282</v>
      </c>
      <c r="F253" s="75">
        <v>203</v>
      </c>
    </row>
    <row r="254" spans="2:6" hidden="1" x14ac:dyDescent="0.2">
      <c r="B254" s="75" t="s">
        <v>1589</v>
      </c>
      <c r="C254" s="75" t="s">
        <v>1521</v>
      </c>
      <c r="D254" s="76">
        <v>35414</v>
      </c>
      <c r="E254" s="75" t="str">
        <f t="shared" si="3"/>
        <v>35</v>
      </c>
      <c r="F254" s="75">
        <v>414</v>
      </c>
    </row>
    <row r="255" spans="2:6" hidden="1" x14ac:dyDescent="0.2">
      <c r="B255" s="75" t="s">
        <v>1590</v>
      </c>
      <c r="C255" s="75" t="s">
        <v>329</v>
      </c>
      <c r="D255" s="76">
        <v>171056</v>
      </c>
      <c r="E255" s="75" t="str">
        <f t="shared" si="3"/>
        <v>171</v>
      </c>
      <c r="F255" s="75">
        <v>56</v>
      </c>
    </row>
    <row r="256" spans="2:6" ht="26.4" hidden="1" x14ac:dyDescent="0.2">
      <c r="B256" s="75" t="s">
        <v>1449</v>
      </c>
      <c r="C256" s="75" t="s">
        <v>329</v>
      </c>
      <c r="D256" s="76">
        <v>240056</v>
      </c>
      <c r="E256" s="75" t="str">
        <f t="shared" si="3"/>
        <v>240</v>
      </c>
      <c r="F256" s="75">
        <v>56</v>
      </c>
    </row>
    <row r="257" spans="2:6" ht="26.4" hidden="1" x14ac:dyDescent="0.2">
      <c r="B257" s="75" t="s">
        <v>1591</v>
      </c>
      <c r="C257" s="75" t="s">
        <v>330</v>
      </c>
      <c r="D257" s="76">
        <v>153409</v>
      </c>
      <c r="E257" s="75" t="str">
        <f t="shared" si="3"/>
        <v>153</v>
      </c>
      <c r="F257" s="75">
        <v>409</v>
      </c>
    </row>
    <row r="258" spans="2:6" hidden="1" x14ac:dyDescent="0.2">
      <c r="B258" s="75" t="s">
        <v>1451</v>
      </c>
      <c r="C258" s="75" t="s">
        <v>331</v>
      </c>
      <c r="D258" s="76">
        <v>422118</v>
      </c>
      <c r="E258" s="75" t="str">
        <f t="shared" si="3"/>
        <v>422</v>
      </c>
      <c r="F258" s="75">
        <v>118</v>
      </c>
    </row>
    <row r="259" spans="2:6" ht="26.4" hidden="1" x14ac:dyDescent="0.2">
      <c r="B259" s="75" t="s">
        <v>1450</v>
      </c>
      <c r="C259" s="75" t="s">
        <v>332</v>
      </c>
      <c r="D259" s="76">
        <v>383287</v>
      </c>
      <c r="E259" s="75" t="str">
        <f t="shared" si="3"/>
        <v>383</v>
      </c>
      <c r="F259" s="75">
        <v>287</v>
      </c>
    </row>
    <row r="260" spans="2:6" ht="26.4" hidden="1" x14ac:dyDescent="0.2">
      <c r="B260" s="75" t="s">
        <v>1592</v>
      </c>
      <c r="C260" s="75" t="s">
        <v>139</v>
      </c>
      <c r="D260" s="76">
        <v>382057</v>
      </c>
      <c r="E260" s="75" t="str">
        <f t="shared" si="3"/>
        <v>382</v>
      </c>
      <c r="F260" s="75">
        <v>57</v>
      </c>
    </row>
    <row r="261" spans="2:6" ht="26.4" hidden="1" x14ac:dyDescent="0.2">
      <c r="B261" s="75" t="s">
        <v>1593</v>
      </c>
      <c r="C261" s="75" t="s">
        <v>333</v>
      </c>
      <c r="D261" s="76">
        <v>310229</v>
      </c>
      <c r="E261" s="75" t="str">
        <f t="shared" si="3"/>
        <v>310</v>
      </c>
      <c r="F261" s="75">
        <v>229</v>
      </c>
    </row>
    <row r="262" spans="2:6" hidden="1" x14ac:dyDescent="0.2">
      <c r="B262" s="75" t="s">
        <v>334</v>
      </c>
      <c r="C262" s="75" t="s">
        <v>335</v>
      </c>
      <c r="D262" s="76">
        <v>19033</v>
      </c>
      <c r="E262" s="75" t="str">
        <f t="shared" si="3"/>
        <v>19</v>
      </c>
      <c r="F262" s="75">
        <v>33</v>
      </c>
    </row>
    <row r="263" spans="2:6" ht="26.4" hidden="1" x14ac:dyDescent="0.2">
      <c r="B263" s="75" t="s">
        <v>336</v>
      </c>
      <c r="C263" s="75" t="s">
        <v>181</v>
      </c>
      <c r="D263" s="76">
        <v>348237</v>
      </c>
      <c r="E263" s="75" t="str">
        <f t="shared" si="3"/>
        <v>348</v>
      </c>
      <c r="F263" s="75">
        <v>237</v>
      </c>
    </row>
    <row r="264" spans="2:6" hidden="1" x14ac:dyDescent="0.2">
      <c r="B264" s="75" t="s">
        <v>1594</v>
      </c>
      <c r="C264" s="75" t="s">
        <v>338</v>
      </c>
      <c r="D264" s="76">
        <v>144060</v>
      </c>
      <c r="E264" s="75" t="str">
        <f t="shared" si="3"/>
        <v>144</v>
      </c>
      <c r="F264" s="75">
        <v>60</v>
      </c>
    </row>
    <row r="265" spans="2:6" hidden="1" x14ac:dyDescent="0.2">
      <c r="B265" s="75" t="s">
        <v>1595</v>
      </c>
      <c r="C265" s="75" t="s">
        <v>474</v>
      </c>
      <c r="D265" s="76">
        <v>700004</v>
      </c>
      <c r="E265" s="75" t="str">
        <f t="shared" si="3"/>
        <v>700</v>
      </c>
      <c r="F265" s="75">
        <v>213</v>
      </c>
    </row>
    <row r="266" spans="2:6" ht="26.4" hidden="1" x14ac:dyDescent="0.2">
      <c r="B266" s="75" t="s">
        <v>1452</v>
      </c>
      <c r="C266" s="75" t="s">
        <v>339</v>
      </c>
      <c r="D266" s="76">
        <v>273196</v>
      </c>
      <c r="E266" s="75" t="str">
        <f t="shared" si="3"/>
        <v>273</v>
      </c>
      <c r="F266" s="75">
        <v>196</v>
      </c>
    </row>
    <row r="267" spans="2:6" hidden="1" x14ac:dyDescent="0.2">
      <c r="B267" s="75" t="s">
        <v>340</v>
      </c>
      <c r="C267" s="75" t="s">
        <v>341</v>
      </c>
      <c r="D267" s="76">
        <v>221156</v>
      </c>
      <c r="E267" s="75" t="str">
        <f t="shared" si="3"/>
        <v>221</v>
      </c>
      <c r="F267" s="75">
        <v>156</v>
      </c>
    </row>
    <row r="268" spans="2:6" hidden="1" x14ac:dyDescent="0.2">
      <c r="B268" s="75" t="s">
        <v>342</v>
      </c>
      <c r="C268" s="75" t="s">
        <v>343</v>
      </c>
      <c r="D268" s="76">
        <v>399301</v>
      </c>
      <c r="E268" s="75" t="str">
        <f t="shared" si="3"/>
        <v>399</v>
      </c>
      <c r="F268" s="75">
        <v>301</v>
      </c>
    </row>
    <row r="269" spans="2:6" ht="26.4" hidden="1" x14ac:dyDescent="0.2">
      <c r="B269" s="75" t="s">
        <v>1453</v>
      </c>
      <c r="C269" s="75" t="s">
        <v>344</v>
      </c>
      <c r="D269" s="76">
        <v>192131</v>
      </c>
      <c r="E269" s="75" t="str">
        <f t="shared" si="3"/>
        <v>192</v>
      </c>
      <c r="F269" s="75">
        <v>131</v>
      </c>
    </row>
    <row r="270" spans="2:6" hidden="1" x14ac:dyDescent="0.2">
      <c r="B270" s="75" t="s">
        <v>345</v>
      </c>
      <c r="C270" s="75" t="s">
        <v>346</v>
      </c>
      <c r="D270" s="76">
        <v>385289</v>
      </c>
      <c r="E270" s="75" t="str">
        <f t="shared" si="3"/>
        <v>385</v>
      </c>
      <c r="F270" s="75">
        <v>289</v>
      </c>
    </row>
    <row r="271" spans="2:6" hidden="1" x14ac:dyDescent="0.2">
      <c r="B271" s="75" t="s">
        <v>1454</v>
      </c>
      <c r="C271" s="75" t="s">
        <v>347</v>
      </c>
      <c r="D271" s="76">
        <v>70407</v>
      </c>
      <c r="E271" s="75" t="str">
        <f t="shared" si="3"/>
        <v>70</v>
      </c>
      <c r="F271" s="75">
        <v>407</v>
      </c>
    </row>
    <row r="272" spans="2:6" hidden="1" x14ac:dyDescent="0.2">
      <c r="B272" s="75" t="s">
        <v>349</v>
      </c>
      <c r="C272" s="75" t="s">
        <v>350</v>
      </c>
      <c r="D272" s="76">
        <v>83123</v>
      </c>
      <c r="E272" s="75" t="str">
        <f t="shared" si="3"/>
        <v>83</v>
      </c>
      <c r="F272" s="75">
        <v>123</v>
      </c>
    </row>
    <row r="273" spans="2:6" ht="26.4" hidden="1" x14ac:dyDescent="0.2">
      <c r="B273" s="75" t="s">
        <v>351</v>
      </c>
      <c r="C273" s="75" t="s">
        <v>351</v>
      </c>
      <c r="D273" s="76">
        <v>80061</v>
      </c>
      <c r="E273" s="75" t="str">
        <f t="shared" si="3"/>
        <v>80</v>
      </c>
      <c r="F273" s="75">
        <v>61</v>
      </c>
    </row>
    <row r="274" spans="2:6" hidden="1" x14ac:dyDescent="0.2">
      <c r="B274" s="75" t="s">
        <v>352</v>
      </c>
      <c r="C274" s="75" t="s">
        <v>221</v>
      </c>
      <c r="D274" s="76">
        <v>85034</v>
      </c>
      <c r="E274" s="75" t="str">
        <f t="shared" si="3"/>
        <v>85</v>
      </c>
      <c r="F274" s="75">
        <v>34</v>
      </c>
    </row>
    <row r="275" spans="2:6" ht="39.6" hidden="1" x14ac:dyDescent="0.2">
      <c r="B275" s="75" t="s">
        <v>1455</v>
      </c>
      <c r="C275" s="75" t="s">
        <v>353</v>
      </c>
      <c r="D275" s="76">
        <v>61090</v>
      </c>
      <c r="E275" s="75" t="str">
        <f t="shared" si="3"/>
        <v>61</v>
      </c>
      <c r="F275" s="75">
        <v>90</v>
      </c>
    </row>
    <row r="276" spans="2:6" ht="26.4" hidden="1" x14ac:dyDescent="0.2">
      <c r="B276" s="75" t="s">
        <v>1596</v>
      </c>
      <c r="C276" s="75" t="s">
        <v>354</v>
      </c>
      <c r="D276" s="76">
        <v>75062</v>
      </c>
      <c r="E276" s="75" t="str">
        <f t="shared" si="3"/>
        <v>75</v>
      </c>
      <c r="F276" s="75">
        <v>62</v>
      </c>
    </row>
    <row r="277" spans="2:6" hidden="1" x14ac:dyDescent="0.2">
      <c r="B277" s="75" t="s">
        <v>355</v>
      </c>
      <c r="C277" s="75" t="s">
        <v>1667</v>
      </c>
      <c r="D277" s="76">
        <v>231158</v>
      </c>
      <c r="E277" s="75" t="str">
        <f t="shared" si="3"/>
        <v>231</v>
      </c>
      <c r="F277" s="75">
        <v>158</v>
      </c>
    </row>
    <row r="278" spans="2:6" hidden="1" x14ac:dyDescent="0.2">
      <c r="B278" s="75" t="s">
        <v>356</v>
      </c>
      <c r="C278" s="75" t="s">
        <v>1512</v>
      </c>
      <c r="D278" s="76">
        <v>65734</v>
      </c>
      <c r="E278" s="75" t="str">
        <f t="shared" si="3"/>
        <v>65</v>
      </c>
      <c r="F278" s="75">
        <v>734</v>
      </c>
    </row>
    <row r="279" spans="2:6" ht="26.4" hidden="1" x14ac:dyDescent="0.2">
      <c r="B279" s="75" t="s">
        <v>1597</v>
      </c>
      <c r="C279" s="75" t="s">
        <v>359</v>
      </c>
      <c r="D279" s="76">
        <v>1401</v>
      </c>
      <c r="E279" s="75" t="str">
        <f t="shared" si="3"/>
        <v>1</v>
      </c>
      <c r="F279" s="75">
        <v>401</v>
      </c>
    </row>
    <row r="280" spans="2:6" hidden="1" x14ac:dyDescent="0.2">
      <c r="B280" s="75" t="s">
        <v>1456</v>
      </c>
      <c r="C280" s="75" t="s">
        <v>360</v>
      </c>
      <c r="D280" s="76">
        <v>335252</v>
      </c>
      <c r="E280" s="75" t="str">
        <f t="shared" si="3"/>
        <v>335</v>
      </c>
      <c r="F280" s="75">
        <v>252</v>
      </c>
    </row>
    <row r="281" spans="2:6" ht="26.4" hidden="1" x14ac:dyDescent="0.2">
      <c r="B281" s="75" t="s">
        <v>361</v>
      </c>
      <c r="C281" s="75" t="s">
        <v>362</v>
      </c>
      <c r="D281" s="76">
        <v>124065</v>
      </c>
      <c r="E281" s="75" t="str">
        <f t="shared" si="3"/>
        <v>124</v>
      </c>
      <c r="F281" s="75">
        <v>65</v>
      </c>
    </row>
    <row r="282" spans="2:6" ht="26.4" hidden="1" x14ac:dyDescent="0.2">
      <c r="B282" s="75" t="s">
        <v>358</v>
      </c>
      <c r="C282" s="75" t="s">
        <v>303</v>
      </c>
      <c r="D282" s="76">
        <v>340037</v>
      </c>
      <c r="E282" s="75" t="str">
        <f t="shared" si="3"/>
        <v>340</v>
      </c>
      <c r="F282" s="75">
        <v>37</v>
      </c>
    </row>
    <row r="283" spans="2:6" ht="26.4" hidden="1" x14ac:dyDescent="0.2">
      <c r="B283" s="75" t="s">
        <v>1507</v>
      </c>
      <c r="C283" s="75" t="s">
        <v>363</v>
      </c>
      <c r="D283" s="76">
        <v>241175</v>
      </c>
      <c r="E283" s="75" t="str">
        <f t="shared" si="3"/>
        <v>241</v>
      </c>
      <c r="F283" s="75">
        <v>175</v>
      </c>
    </row>
    <row r="284" spans="2:6" hidden="1" x14ac:dyDescent="0.2">
      <c r="B284" s="75" t="s">
        <v>1598</v>
      </c>
      <c r="C284" s="75" t="s">
        <v>364</v>
      </c>
      <c r="D284" s="76">
        <v>198137</v>
      </c>
      <c r="E284" s="75" t="str">
        <f t="shared" si="3"/>
        <v>198</v>
      </c>
      <c r="F284" s="75">
        <v>137</v>
      </c>
    </row>
    <row r="285" spans="2:6" ht="26.4" hidden="1" x14ac:dyDescent="0.2">
      <c r="B285" s="75" t="s">
        <v>365</v>
      </c>
      <c r="C285" s="75" t="s">
        <v>366</v>
      </c>
      <c r="D285" s="76">
        <v>2067</v>
      </c>
      <c r="E285" s="75" t="str">
        <f t="shared" si="3"/>
        <v>2</v>
      </c>
      <c r="F285" s="75">
        <v>67</v>
      </c>
    </row>
    <row r="286" spans="2:6" ht="26.4" hidden="1" x14ac:dyDescent="0.2">
      <c r="B286" s="75" t="s">
        <v>1599</v>
      </c>
      <c r="C286" s="75" t="s">
        <v>368</v>
      </c>
      <c r="D286" s="76">
        <v>94066</v>
      </c>
      <c r="E286" s="75" t="str">
        <f t="shared" si="3"/>
        <v>94</v>
      </c>
      <c r="F286" s="75">
        <v>66</v>
      </c>
    </row>
    <row r="287" spans="2:6" ht="26.4" hidden="1" x14ac:dyDescent="0.2">
      <c r="B287" s="75" t="s">
        <v>369</v>
      </c>
      <c r="C287" s="75" t="s">
        <v>370</v>
      </c>
      <c r="D287" s="76">
        <v>402304</v>
      </c>
      <c r="E287" s="75" t="str">
        <f t="shared" si="3"/>
        <v>402</v>
      </c>
      <c r="F287" s="75">
        <v>304</v>
      </c>
    </row>
    <row r="288" spans="2:6" ht="26.4" hidden="1" x14ac:dyDescent="0.2">
      <c r="B288" s="75" t="s">
        <v>371</v>
      </c>
      <c r="C288" s="75" t="s">
        <v>170</v>
      </c>
      <c r="D288" s="76">
        <v>92122</v>
      </c>
      <c r="E288" s="75" t="str">
        <f t="shared" si="3"/>
        <v>92</v>
      </c>
      <c r="F288" s="75">
        <v>122</v>
      </c>
    </row>
    <row r="289" spans="2:6" ht="26.4" hidden="1" x14ac:dyDescent="0.2">
      <c r="B289" s="75" t="s">
        <v>1501</v>
      </c>
      <c r="C289" s="75" t="s">
        <v>331</v>
      </c>
      <c r="D289" s="76">
        <v>167118</v>
      </c>
      <c r="E289" s="75" t="str">
        <f t="shared" si="3"/>
        <v>167</v>
      </c>
      <c r="F289" s="75">
        <v>118</v>
      </c>
    </row>
    <row r="290" spans="2:6" hidden="1" x14ac:dyDescent="0.2">
      <c r="B290" s="75" t="s">
        <v>1457</v>
      </c>
      <c r="C290" s="75" t="s">
        <v>372</v>
      </c>
      <c r="D290" s="76">
        <v>395299</v>
      </c>
      <c r="E290" s="75" t="str">
        <f t="shared" si="3"/>
        <v>395</v>
      </c>
      <c r="F290" s="75">
        <v>299</v>
      </c>
    </row>
    <row r="291" spans="2:6" ht="26.4" hidden="1" x14ac:dyDescent="0.2">
      <c r="B291" s="75" t="s">
        <v>1458</v>
      </c>
      <c r="C291" s="75" t="s">
        <v>373</v>
      </c>
      <c r="D291" s="76">
        <v>108108</v>
      </c>
      <c r="E291" s="75" t="str">
        <f t="shared" si="3"/>
        <v>108</v>
      </c>
      <c r="F291" s="75">
        <v>108</v>
      </c>
    </row>
    <row r="292" spans="2:6" hidden="1" x14ac:dyDescent="0.2">
      <c r="B292" s="75" t="s">
        <v>374</v>
      </c>
      <c r="C292" s="75" t="s">
        <v>375</v>
      </c>
      <c r="D292" s="76">
        <v>363271</v>
      </c>
      <c r="E292" s="75" t="str">
        <f t="shared" si="3"/>
        <v>363</v>
      </c>
      <c r="F292" s="75">
        <v>271</v>
      </c>
    </row>
    <row r="293" spans="2:6" hidden="1" x14ac:dyDescent="0.2">
      <c r="B293" s="75" t="s">
        <v>376</v>
      </c>
      <c r="C293" s="75" t="s">
        <v>377</v>
      </c>
      <c r="D293" s="76">
        <v>78019</v>
      </c>
      <c r="E293" s="75" t="str">
        <f t="shared" si="3"/>
        <v>78</v>
      </c>
      <c r="F293" s="75">
        <v>19</v>
      </c>
    </row>
    <row r="294" spans="2:6" hidden="1" x14ac:dyDescent="0.2">
      <c r="B294" s="75" t="s">
        <v>378</v>
      </c>
      <c r="C294" s="75" t="s">
        <v>379</v>
      </c>
      <c r="D294" s="76">
        <v>169068</v>
      </c>
      <c r="E294" s="75" t="str">
        <f t="shared" si="3"/>
        <v>169</v>
      </c>
      <c r="F294" s="75">
        <v>68</v>
      </c>
    </row>
    <row r="295" spans="2:6" hidden="1" x14ac:dyDescent="0.2">
      <c r="B295" s="75" t="s">
        <v>380</v>
      </c>
      <c r="C295" s="75" t="s">
        <v>381</v>
      </c>
      <c r="D295" s="76">
        <v>160039</v>
      </c>
      <c r="E295" s="75" t="str">
        <f t="shared" si="3"/>
        <v>160</v>
      </c>
      <c r="F295" s="75">
        <v>39</v>
      </c>
    </row>
    <row r="296" spans="2:6" ht="26.4" hidden="1" x14ac:dyDescent="0.2">
      <c r="B296" s="75" t="s">
        <v>382</v>
      </c>
      <c r="C296" s="75" t="s">
        <v>383</v>
      </c>
      <c r="D296" s="76">
        <v>4070</v>
      </c>
      <c r="E296" s="75" t="str">
        <f t="shared" si="3"/>
        <v>4</v>
      </c>
      <c r="F296" s="75">
        <v>70</v>
      </c>
    </row>
    <row r="297" spans="2:6" hidden="1" x14ac:dyDescent="0.2">
      <c r="B297" s="75" t="s">
        <v>1600</v>
      </c>
      <c r="C297" s="75" t="s">
        <v>384</v>
      </c>
      <c r="D297" s="76">
        <v>248178</v>
      </c>
      <c r="E297" s="75" t="str">
        <f t="shared" si="3"/>
        <v>248</v>
      </c>
      <c r="F297" s="75">
        <v>178</v>
      </c>
    </row>
    <row r="298" spans="2:6" ht="26.4" hidden="1" x14ac:dyDescent="0.2">
      <c r="B298" s="75" t="s">
        <v>385</v>
      </c>
      <c r="C298" s="75" t="s">
        <v>386</v>
      </c>
      <c r="D298" s="76">
        <v>406308</v>
      </c>
      <c r="E298" s="75" t="str">
        <f t="shared" si="3"/>
        <v>406</v>
      </c>
      <c r="F298" s="75">
        <v>308</v>
      </c>
    </row>
    <row r="299" spans="2:6" hidden="1" x14ac:dyDescent="0.2">
      <c r="B299" s="75" t="s">
        <v>387</v>
      </c>
      <c r="C299" s="75" t="s">
        <v>154</v>
      </c>
      <c r="D299" s="76">
        <v>34403</v>
      </c>
      <c r="E299" s="75" t="str">
        <f t="shared" si="3"/>
        <v>34</v>
      </c>
      <c r="F299" s="75">
        <v>403</v>
      </c>
    </row>
    <row r="300" spans="2:6" hidden="1" x14ac:dyDescent="0.2">
      <c r="B300" s="75" t="s">
        <v>389</v>
      </c>
      <c r="C300" s="75" t="s">
        <v>390</v>
      </c>
      <c r="D300" s="76">
        <v>268193</v>
      </c>
      <c r="E300" s="75" t="str">
        <f t="shared" si="3"/>
        <v>268</v>
      </c>
      <c r="F300" s="75">
        <v>193</v>
      </c>
    </row>
    <row r="301" spans="2:6" hidden="1" x14ac:dyDescent="0.2">
      <c r="B301" s="75" t="s">
        <v>391</v>
      </c>
      <c r="C301" s="75" t="s">
        <v>392</v>
      </c>
      <c r="D301" s="76">
        <v>270195</v>
      </c>
      <c r="E301" s="75" t="str">
        <f t="shared" si="3"/>
        <v>270</v>
      </c>
      <c r="F301" s="75">
        <v>195</v>
      </c>
    </row>
    <row r="302" spans="2:6" ht="26.4" hidden="1" x14ac:dyDescent="0.2">
      <c r="B302" s="75" t="s">
        <v>393</v>
      </c>
      <c r="C302" s="75" t="s">
        <v>1668</v>
      </c>
      <c r="D302" s="76">
        <v>276201</v>
      </c>
      <c r="E302" s="75" t="str">
        <f t="shared" si="3"/>
        <v>276</v>
      </c>
      <c r="F302" s="75">
        <v>201</v>
      </c>
    </row>
    <row r="303" spans="2:6" hidden="1" x14ac:dyDescent="0.2">
      <c r="B303" s="75" t="s">
        <v>394</v>
      </c>
      <c r="C303" s="75" t="s">
        <v>1669</v>
      </c>
      <c r="D303" s="76">
        <v>361269</v>
      </c>
      <c r="E303" s="75" t="str">
        <f t="shared" si="3"/>
        <v>361</v>
      </c>
      <c r="F303" s="75">
        <v>269</v>
      </c>
    </row>
    <row r="304" spans="2:6" ht="26.4" hidden="1" x14ac:dyDescent="0.2">
      <c r="B304" s="75" t="s">
        <v>1601</v>
      </c>
      <c r="C304" s="75" t="s">
        <v>395</v>
      </c>
      <c r="D304" s="76">
        <v>188127</v>
      </c>
      <c r="E304" s="75" t="str">
        <f t="shared" si="3"/>
        <v>188</v>
      </c>
      <c r="F304" s="75">
        <v>127</v>
      </c>
    </row>
    <row r="305" spans="2:6" ht="26.4" hidden="1" x14ac:dyDescent="0.2">
      <c r="B305" s="75" t="s">
        <v>1602</v>
      </c>
      <c r="C305" s="75" t="s">
        <v>395</v>
      </c>
      <c r="D305" s="76">
        <v>257127</v>
      </c>
      <c r="E305" s="75" t="str">
        <f t="shared" si="3"/>
        <v>257</v>
      </c>
      <c r="F305" s="75">
        <v>127</v>
      </c>
    </row>
    <row r="306" spans="2:6" ht="26.4" hidden="1" x14ac:dyDescent="0.2">
      <c r="B306" s="75" t="s">
        <v>396</v>
      </c>
      <c r="C306" s="75" t="s">
        <v>396</v>
      </c>
      <c r="D306" s="76">
        <v>37415</v>
      </c>
      <c r="E306" s="75" t="str">
        <f t="shared" si="3"/>
        <v>37</v>
      </c>
      <c r="F306" s="75">
        <v>415</v>
      </c>
    </row>
    <row r="307" spans="2:6" ht="26.4" hidden="1" x14ac:dyDescent="0.2">
      <c r="B307" s="75" t="s">
        <v>1603</v>
      </c>
      <c r="C307" s="75" t="s">
        <v>397</v>
      </c>
      <c r="D307" s="76">
        <v>339255</v>
      </c>
      <c r="E307" s="75" t="str">
        <f t="shared" si="3"/>
        <v>339</v>
      </c>
      <c r="F307" s="75">
        <v>255</v>
      </c>
    </row>
    <row r="308" spans="2:6" ht="26.4" hidden="1" x14ac:dyDescent="0.2">
      <c r="B308" s="75" t="s">
        <v>1604</v>
      </c>
      <c r="C308" s="75" t="s">
        <v>210</v>
      </c>
      <c r="D308" s="76">
        <v>700009</v>
      </c>
      <c r="E308" s="75" t="str">
        <f t="shared" si="3"/>
        <v>700</v>
      </c>
      <c r="F308" s="75">
        <v>246</v>
      </c>
    </row>
    <row r="309" spans="2:6" ht="26.4" hidden="1" x14ac:dyDescent="0.2">
      <c r="B309" s="75" t="s">
        <v>1605</v>
      </c>
      <c r="C309" s="75" t="s">
        <v>198</v>
      </c>
      <c r="D309" s="76">
        <v>316233</v>
      </c>
      <c r="E309" s="75" t="str">
        <f t="shared" si="3"/>
        <v>316</v>
      </c>
      <c r="F309" s="75">
        <v>233</v>
      </c>
    </row>
    <row r="310" spans="2:6" hidden="1" x14ac:dyDescent="0.2">
      <c r="B310" s="75" t="s">
        <v>398</v>
      </c>
      <c r="C310" s="75" t="s">
        <v>399</v>
      </c>
      <c r="D310" s="76">
        <v>9120</v>
      </c>
      <c r="E310" s="75" t="str">
        <f t="shared" si="3"/>
        <v>9</v>
      </c>
      <c r="F310" s="75">
        <v>120</v>
      </c>
    </row>
    <row r="311" spans="2:6" ht="26.4" hidden="1" x14ac:dyDescent="0.2">
      <c r="B311" s="75" t="s">
        <v>1606</v>
      </c>
      <c r="C311" s="75" t="s">
        <v>400</v>
      </c>
      <c r="D311" s="76">
        <v>59074</v>
      </c>
      <c r="E311" s="75" t="str">
        <f t="shared" si="3"/>
        <v>59</v>
      </c>
      <c r="F311" s="75">
        <v>74</v>
      </c>
    </row>
    <row r="312" spans="2:6" ht="39.6" hidden="1" x14ac:dyDescent="0.2">
      <c r="B312" s="75" t="s">
        <v>1607</v>
      </c>
      <c r="C312" s="75" t="s">
        <v>401</v>
      </c>
      <c r="D312" s="76">
        <v>170416</v>
      </c>
      <c r="E312" s="75" t="str">
        <f t="shared" ref="E312:E375" si="4">LEFT(D312,LEN(D312)-3)</f>
        <v>170</v>
      </c>
      <c r="F312" s="75">
        <v>416</v>
      </c>
    </row>
    <row r="313" spans="2:6" ht="26.4" hidden="1" x14ac:dyDescent="0.2">
      <c r="B313" s="75" t="s">
        <v>1608</v>
      </c>
      <c r="C313" s="75" t="s">
        <v>401</v>
      </c>
      <c r="D313" s="76">
        <v>345416</v>
      </c>
      <c r="E313" s="75" t="str">
        <f t="shared" si="4"/>
        <v>345</v>
      </c>
      <c r="F313" s="75">
        <v>416</v>
      </c>
    </row>
    <row r="314" spans="2:6" ht="39.6" hidden="1" x14ac:dyDescent="0.2">
      <c r="B314" s="75" t="s">
        <v>1459</v>
      </c>
      <c r="C314" s="75" t="s">
        <v>401</v>
      </c>
      <c r="D314" s="76">
        <v>51416</v>
      </c>
      <c r="E314" s="75" t="str">
        <f t="shared" si="4"/>
        <v>51</v>
      </c>
      <c r="F314" s="75">
        <v>416</v>
      </c>
    </row>
    <row r="315" spans="2:6" ht="26.4" hidden="1" x14ac:dyDescent="0.2">
      <c r="B315" s="75" t="s">
        <v>1506</v>
      </c>
      <c r="C315" s="75" t="s">
        <v>402</v>
      </c>
      <c r="D315" s="76">
        <v>130075</v>
      </c>
      <c r="E315" s="75" t="str">
        <f t="shared" si="4"/>
        <v>130</v>
      </c>
      <c r="F315" s="75">
        <v>75</v>
      </c>
    </row>
    <row r="316" spans="2:6" hidden="1" x14ac:dyDescent="0.2">
      <c r="B316" s="75" t="s">
        <v>403</v>
      </c>
      <c r="C316" s="75" t="s">
        <v>404</v>
      </c>
      <c r="D316" s="76">
        <v>212150</v>
      </c>
      <c r="E316" s="75" t="str">
        <f t="shared" si="4"/>
        <v>212</v>
      </c>
      <c r="F316" s="75">
        <v>150</v>
      </c>
    </row>
    <row r="317" spans="2:6" hidden="1" x14ac:dyDescent="0.2">
      <c r="B317" s="75" t="s">
        <v>405</v>
      </c>
      <c r="C317" s="75" t="s">
        <v>1511</v>
      </c>
      <c r="D317" s="76">
        <v>62731</v>
      </c>
      <c r="E317" s="75" t="str">
        <f t="shared" si="4"/>
        <v>62</v>
      </c>
      <c r="F317" s="75">
        <v>731</v>
      </c>
    </row>
    <row r="318" spans="2:6" ht="39.6" hidden="1" x14ac:dyDescent="0.2">
      <c r="B318" s="75" t="s">
        <v>1460</v>
      </c>
      <c r="C318" s="75" t="s">
        <v>406</v>
      </c>
      <c r="D318" s="76">
        <v>403305</v>
      </c>
      <c r="E318" s="75" t="str">
        <f t="shared" si="4"/>
        <v>403</v>
      </c>
      <c r="F318" s="75">
        <v>305</v>
      </c>
    </row>
    <row r="319" spans="2:6" ht="26.4" hidden="1" x14ac:dyDescent="0.2">
      <c r="B319" s="75" t="s">
        <v>1503</v>
      </c>
      <c r="C319" s="75" t="s">
        <v>407</v>
      </c>
      <c r="D319" s="76">
        <v>377282</v>
      </c>
      <c r="E319" s="75" t="str">
        <f t="shared" si="4"/>
        <v>377</v>
      </c>
      <c r="F319" s="75">
        <v>282</v>
      </c>
    </row>
    <row r="320" spans="2:6" ht="26.4" hidden="1" x14ac:dyDescent="0.2">
      <c r="B320" s="75" t="s">
        <v>1609</v>
      </c>
      <c r="C320" s="75" t="s">
        <v>408</v>
      </c>
      <c r="D320" s="76">
        <v>412313</v>
      </c>
      <c r="E320" s="75" t="str">
        <f t="shared" si="4"/>
        <v>412</v>
      </c>
      <c r="F320" s="75">
        <v>313</v>
      </c>
    </row>
    <row r="321" spans="2:6" hidden="1" x14ac:dyDescent="0.2">
      <c r="B321" s="75" t="s">
        <v>1610</v>
      </c>
      <c r="C321" s="75" t="s">
        <v>1670</v>
      </c>
      <c r="D321" s="76">
        <v>427502</v>
      </c>
      <c r="E321" s="75" t="str">
        <f t="shared" si="4"/>
        <v>427</v>
      </c>
      <c r="F321" s="75" t="s">
        <v>1678</v>
      </c>
    </row>
    <row r="322" spans="2:6" ht="26.4" hidden="1" x14ac:dyDescent="0.2">
      <c r="B322" s="75" t="s">
        <v>409</v>
      </c>
      <c r="C322" s="75" t="s">
        <v>410</v>
      </c>
      <c r="D322" s="76">
        <v>48079</v>
      </c>
      <c r="E322" s="75" t="str">
        <f t="shared" si="4"/>
        <v>48</v>
      </c>
      <c r="F322" s="75">
        <v>79</v>
      </c>
    </row>
    <row r="323" spans="2:6" ht="26.4" hidden="1" x14ac:dyDescent="0.2">
      <c r="B323" s="75" t="s">
        <v>1461</v>
      </c>
      <c r="C323" s="75" t="s">
        <v>411</v>
      </c>
      <c r="D323" s="76">
        <v>261181</v>
      </c>
      <c r="E323" s="75" t="str">
        <f t="shared" si="4"/>
        <v>261</v>
      </c>
      <c r="F323" s="75">
        <v>181</v>
      </c>
    </row>
    <row r="324" spans="2:6" hidden="1" x14ac:dyDescent="0.2">
      <c r="B324" s="75" t="s">
        <v>412</v>
      </c>
      <c r="C324" s="75" t="s">
        <v>413</v>
      </c>
      <c r="D324" s="76">
        <v>38017</v>
      </c>
      <c r="E324" s="75" t="str">
        <f t="shared" si="4"/>
        <v>38</v>
      </c>
      <c r="F324" s="75">
        <v>17</v>
      </c>
    </row>
    <row r="325" spans="2:6" hidden="1" x14ac:dyDescent="0.2">
      <c r="B325" s="75" t="s">
        <v>414</v>
      </c>
      <c r="C325" s="75" t="s">
        <v>413</v>
      </c>
      <c r="D325" s="76">
        <v>284017</v>
      </c>
      <c r="E325" s="75" t="str">
        <f t="shared" si="4"/>
        <v>284</v>
      </c>
      <c r="F325" s="75">
        <v>17</v>
      </c>
    </row>
    <row r="326" spans="2:6" hidden="1" x14ac:dyDescent="0.2">
      <c r="B326" s="75" t="s">
        <v>415</v>
      </c>
      <c r="C326" s="75" t="s">
        <v>416</v>
      </c>
      <c r="D326" s="76">
        <v>229165</v>
      </c>
      <c r="E326" s="75" t="str">
        <f t="shared" si="4"/>
        <v>229</v>
      </c>
      <c r="F326" s="75">
        <v>165</v>
      </c>
    </row>
    <row r="327" spans="2:6" hidden="1" x14ac:dyDescent="0.2">
      <c r="B327" s="75" t="s">
        <v>1611</v>
      </c>
      <c r="C327" s="75" t="s">
        <v>417</v>
      </c>
      <c r="D327" s="76">
        <v>262182</v>
      </c>
      <c r="E327" s="75" t="str">
        <f t="shared" si="4"/>
        <v>262</v>
      </c>
      <c r="F327" s="75">
        <v>182</v>
      </c>
    </row>
    <row r="328" spans="2:6" ht="26.4" hidden="1" x14ac:dyDescent="0.2">
      <c r="B328" s="75" t="s">
        <v>418</v>
      </c>
      <c r="C328" s="75" t="s">
        <v>419</v>
      </c>
      <c r="D328" s="76">
        <v>405307</v>
      </c>
      <c r="E328" s="75" t="str">
        <f t="shared" si="4"/>
        <v>405</v>
      </c>
      <c r="F328" s="75">
        <v>307</v>
      </c>
    </row>
    <row r="329" spans="2:6" ht="26.4" hidden="1" x14ac:dyDescent="0.2">
      <c r="B329" s="75" t="s">
        <v>420</v>
      </c>
      <c r="C329" s="75" t="s">
        <v>421</v>
      </c>
      <c r="D329" s="76">
        <v>388292</v>
      </c>
      <c r="E329" s="75" t="str">
        <f t="shared" si="4"/>
        <v>388</v>
      </c>
      <c r="F329" s="75">
        <v>292</v>
      </c>
    </row>
    <row r="330" spans="2:6" ht="26.4" hidden="1" x14ac:dyDescent="0.2">
      <c r="B330" s="75" t="s">
        <v>1612</v>
      </c>
      <c r="C330" s="75" t="s">
        <v>422</v>
      </c>
      <c r="D330" s="76">
        <v>355264</v>
      </c>
      <c r="E330" s="75" t="str">
        <f t="shared" si="4"/>
        <v>355</v>
      </c>
      <c r="F330" s="75">
        <v>264</v>
      </c>
    </row>
    <row r="331" spans="2:6" ht="26.4" hidden="1" x14ac:dyDescent="0.2">
      <c r="B331" s="75" t="s">
        <v>1462</v>
      </c>
      <c r="C331" s="75" t="s">
        <v>140</v>
      </c>
      <c r="D331" s="76">
        <v>196135</v>
      </c>
      <c r="E331" s="75" t="str">
        <f t="shared" si="4"/>
        <v>196</v>
      </c>
      <c r="F331" s="75">
        <v>135</v>
      </c>
    </row>
    <row r="332" spans="2:6" hidden="1" x14ac:dyDescent="0.2">
      <c r="B332" s="75" t="s">
        <v>423</v>
      </c>
      <c r="C332" s="75" t="s">
        <v>241</v>
      </c>
      <c r="D332" s="76">
        <v>297085</v>
      </c>
      <c r="E332" s="75" t="str">
        <f t="shared" si="4"/>
        <v>297</v>
      </c>
      <c r="F332" s="75">
        <v>85</v>
      </c>
    </row>
    <row r="333" spans="2:6" ht="26.4" hidden="1" x14ac:dyDescent="0.2">
      <c r="B333" s="75" t="s">
        <v>1613</v>
      </c>
      <c r="C333" s="75" t="s">
        <v>1320</v>
      </c>
      <c r="D333" s="76">
        <v>162063</v>
      </c>
      <c r="E333" s="75" t="str">
        <f t="shared" si="4"/>
        <v>162</v>
      </c>
      <c r="F333" s="75">
        <v>63</v>
      </c>
    </row>
    <row r="334" spans="2:6" ht="39.6" hidden="1" x14ac:dyDescent="0.2">
      <c r="B334" s="75" t="s">
        <v>1463</v>
      </c>
      <c r="C334" s="75" t="s">
        <v>424</v>
      </c>
      <c r="D334" s="76">
        <v>197437</v>
      </c>
      <c r="E334" s="75" t="str">
        <f t="shared" si="4"/>
        <v>197</v>
      </c>
      <c r="F334" s="75">
        <v>437</v>
      </c>
    </row>
    <row r="335" spans="2:6" ht="26.4" hidden="1" x14ac:dyDescent="0.2">
      <c r="B335" s="75" t="s">
        <v>425</v>
      </c>
      <c r="C335" s="75" t="s">
        <v>426</v>
      </c>
      <c r="D335" s="76">
        <v>234166</v>
      </c>
      <c r="E335" s="75" t="str">
        <f t="shared" si="4"/>
        <v>234</v>
      </c>
      <c r="F335" s="75">
        <v>166</v>
      </c>
    </row>
    <row r="336" spans="2:6" ht="26.4" hidden="1" x14ac:dyDescent="0.2">
      <c r="B336" s="75" t="s">
        <v>1614</v>
      </c>
      <c r="C336" s="75" t="s">
        <v>427</v>
      </c>
      <c r="D336" s="76">
        <v>246172</v>
      </c>
      <c r="E336" s="75" t="str">
        <f t="shared" si="4"/>
        <v>246</v>
      </c>
      <c r="F336" s="75">
        <v>172</v>
      </c>
    </row>
    <row r="337" spans="2:6" hidden="1" x14ac:dyDescent="0.2">
      <c r="B337" s="75" t="s">
        <v>428</v>
      </c>
      <c r="C337" s="75" t="s">
        <v>417</v>
      </c>
      <c r="D337" s="76">
        <v>251182</v>
      </c>
      <c r="E337" s="75" t="str">
        <f t="shared" si="4"/>
        <v>251</v>
      </c>
      <c r="F337" s="75">
        <v>182</v>
      </c>
    </row>
    <row r="338" spans="2:6" hidden="1" x14ac:dyDescent="0.2">
      <c r="B338" s="75" t="s">
        <v>429</v>
      </c>
      <c r="C338" s="75" t="s">
        <v>430</v>
      </c>
      <c r="D338" s="76">
        <v>308228</v>
      </c>
      <c r="E338" s="75" t="str">
        <f t="shared" si="4"/>
        <v>308</v>
      </c>
      <c r="F338" s="75">
        <v>228</v>
      </c>
    </row>
    <row r="339" spans="2:6" hidden="1" x14ac:dyDescent="0.2">
      <c r="B339" s="75" t="s">
        <v>431</v>
      </c>
      <c r="C339" s="75" t="s">
        <v>432</v>
      </c>
      <c r="D339" s="76">
        <v>79077</v>
      </c>
      <c r="E339" s="75" t="str">
        <f t="shared" si="4"/>
        <v>79</v>
      </c>
      <c r="F339" s="75">
        <v>77</v>
      </c>
    </row>
    <row r="340" spans="2:6" hidden="1" x14ac:dyDescent="0.2">
      <c r="B340" s="75" t="s">
        <v>433</v>
      </c>
      <c r="C340" s="75" t="s">
        <v>434</v>
      </c>
      <c r="D340" s="76">
        <v>249179</v>
      </c>
      <c r="E340" s="75" t="str">
        <f t="shared" si="4"/>
        <v>249</v>
      </c>
      <c r="F340" s="75">
        <v>179</v>
      </c>
    </row>
    <row r="341" spans="2:6" ht="26.4" hidden="1" x14ac:dyDescent="0.2">
      <c r="B341" s="75" t="s">
        <v>1464</v>
      </c>
      <c r="C341" s="75" t="s">
        <v>435</v>
      </c>
      <c r="D341" s="76">
        <v>306226</v>
      </c>
      <c r="E341" s="75" t="str">
        <f t="shared" si="4"/>
        <v>306</v>
      </c>
      <c r="F341" s="75">
        <v>226</v>
      </c>
    </row>
    <row r="342" spans="2:6" ht="26.4" hidden="1" x14ac:dyDescent="0.2">
      <c r="B342" s="75" t="s">
        <v>436</v>
      </c>
      <c r="C342" s="75" t="s">
        <v>437</v>
      </c>
      <c r="D342" s="76">
        <v>392296</v>
      </c>
      <c r="E342" s="75" t="str">
        <f t="shared" si="4"/>
        <v>392</v>
      </c>
      <c r="F342" s="75">
        <v>296</v>
      </c>
    </row>
    <row r="343" spans="2:6" ht="39.6" hidden="1" x14ac:dyDescent="0.2">
      <c r="B343" s="75" t="s">
        <v>1325</v>
      </c>
      <c r="C343" s="75" t="s">
        <v>567</v>
      </c>
      <c r="D343" s="76">
        <v>65641</v>
      </c>
      <c r="E343" s="75" t="str">
        <f t="shared" si="4"/>
        <v>65</v>
      </c>
      <c r="F343" s="75">
        <v>641</v>
      </c>
    </row>
    <row r="344" spans="2:6" hidden="1" x14ac:dyDescent="0.2">
      <c r="B344" s="75" t="s">
        <v>438</v>
      </c>
      <c r="C344" s="75" t="s">
        <v>439</v>
      </c>
      <c r="D344" s="76">
        <v>110012</v>
      </c>
      <c r="E344" s="75" t="str">
        <f t="shared" si="4"/>
        <v>110</v>
      </c>
      <c r="F344" s="75">
        <v>12</v>
      </c>
    </row>
    <row r="345" spans="2:6" ht="26.4" hidden="1" x14ac:dyDescent="0.2">
      <c r="B345" s="75" t="s">
        <v>1615</v>
      </c>
      <c r="C345" s="75" t="s">
        <v>440</v>
      </c>
      <c r="D345" s="76">
        <v>29083</v>
      </c>
      <c r="E345" s="75" t="str">
        <f t="shared" si="4"/>
        <v>29</v>
      </c>
      <c r="F345" s="75">
        <v>83</v>
      </c>
    </row>
    <row r="346" spans="2:6" hidden="1" x14ac:dyDescent="0.2">
      <c r="B346" s="75" t="s">
        <v>441</v>
      </c>
      <c r="C346" s="75" t="s">
        <v>442</v>
      </c>
      <c r="D346" s="76">
        <v>269194</v>
      </c>
      <c r="E346" s="75" t="str">
        <f t="shared" si="4"/>
        <v>269</v>
      </c>
      <c r="F346" s="75">
        <v>194</v>
      </c>
    </row>
    <row r="347" spans="2:6" hidden="1" x14ac:dyDescent="0.2">
      <c r="B347" s="75" t="s">
        <v>443</v>
      </c>
      <c r="C347" s="75" t="s">
        <v>444</v>
      </c>
      <c r="D347" s="76">
        <v>313232</v>
      </c>
      <c r="E347" s="75" t="str">
        <f t="shared" si="4"/>
        <v>313</v>
      </c>
      <c r="F347" s="75">
        <v>232</v>
      </c>
    </row>
    <row r="348" spans="2:6" hidden="1" x14ac:dyDescent="0.2">
      <c r="B348" s="75" t="s">
        <v>445</v>
      </c>
      <c r="C348" s="75" t="s">
        <v>446</v>
      </c>
      <c r="D348" s="76">
        <v>58418</v>
      </c>
      <c r="E348" s="75" t="str">
        <f t="shared" si="4"/>
        <v>58</v>
      </c>
      <c r="F348" s="75">
        <v>418</v>
      </c>
    </row>
    <row r="349" spans="2:6" hidden="1" x14ac:dyDescent="0.2">
      <c r="B349" s="75" t="s">
        <v>447</v>
      </c>
      <c r="C349" s="75" t="s">
        <v>1509</v>
      </c>
      <c r="D349" s="76">
        <v>8704</v>
      </c>
      <c r="E349" s="75" t="str">
        <f t="shared" si="4"/>
        <v>8</v>
      </c>
      <c r="F349" s="75">
        <v>704</v>
      </c>
    </row>
    <row r="350" spans="2:6" ht="26.4" hidden="1" x14ac:dyDescent="0.2">
      <c r="B350" s="75" t="s">
        <v>1616</v>
      </c>
      <c r="C350" s="75" t="s">
        <v>1671</v>
      </c>
      <c r="D350" s="76">
        <v>16084</v>
      </c>
      <c r="E350" s="75" t="str">
        <f t="shared" si="4"/>
        <v>16</v>
      </c>
      <c r="F350" s="75" t="s">
        <v>1679</v>
      </c>
    </row>
    <row r="351" spans="2:6" ht="26.4" hidden="1" x14ac:dyDescent="0.2">
      <c r="B351" s="75" t="s">
        <v>1326</v>
      </c>
      <c r="C351" s="75" t="s">
        <v>448</v>
      </c>
      <c r="D351" s="76">
        <v>164410</v>
      </c>
      <c r="E351" s="75" t="str">
        <f t="shared" si="4"/>
        <v>164</v>
      </c>
      <c r="F351" s="75">
        <v>410</v>
      </c>
    </row>
    <row r="352" spans="2:6" ht="26.4" hidden="1" x14ac:dyDescent="0.2">
      <c r="B352" s="75" t="s">
        <v>1617</v>
      </c>
      <c r="C352" s="75" t="s">
        <v>449</v>
      </c>
      <c r="D352" s="76">
        <v>323240</v>
      </c>
      <c r="E352" s="75" t="str">
        <f t="shared" si="4"/>
        <v>323</v>
      </c>
      <c r="F352" s="75">
        <v>240</v>
      </c>
    </row>
    <row r="353" spans="2:6" ht="26.4" hidden="1" x14ac:dyDescent="0.2">
      <c r="B353" s="75" t="s">
        <v>1618</v>
      </c>
      <c r="C353" s="75" t="s">
        <v>450</v>
      </c>
      <c r="D353" s="76">
        <v>404306</v>
      </c>
      <c r="E353" s="75" t="str">
        <f t="shared" si="4"/>
        <v>404</v>
      </c>
      <c r="F353" s="75">
        <v>306</v>
      </c>
    </row>
    <row r="354" spans="2:6" hidden="1" x14ac:dyDescent="0.2">
      <c r="B354" s="75" t="s">
        <v>451</v>
      </c>
      <c r="C354" s="75" t="s">
        <v>1321</v>
      </c>
      <c r="D354" s="76">
        <v>430320</v>
      </c>
      <c r="E354" s="75" t="str">
        <f t="shared" si="4"/>
        <v>430</v>
      </c>
      <c r="F354" s="75">
        <v>320</v>
      </c>
    </row>
    <row r="355" spans="2:6" ht="26.4" hidden="1" x14ac:dyDescent="0.2">
      <c r="B355" s="75" t="s">
        <v>1619</v>
      </c>
      <c r="C355" s="75" t="s">
        <v>452</v>
      </c>
      <c r="D355" s="76">
        <v>289209</v>
      </c>
      <c r="E355" s="75" t="str">
        <f t="shared" si="4"/>
        <v>289</v>
      </c>
      <c r="F355" s="75">
        <v>209</v>
      </c>
    </row>
    <row r="356" spans="2:6" ht="39.6" hidden="1" x14ac:dyDescent="0.2">
      <c r="B356" s="75" t="s">
        <v>453</v>
      </c>
      <c r="C356" s="75" t="s">
        <v>454</v>
      </c>
      <c r="D356" s="76">
        <v>79648</v>
      </c>
      <c r="E356" s="75" t="str">
        <f t="shared" si="4"/>
        <v>79</v>
      </c>
      <c r="F356" s="75">
        <v>648</v>
      </c>
    </row>
    <row r="357" spans="2:6" hidden="1" x14ac:dyDescent="0.2">
      <c r="B357" s="75" t="s">
        <v>455</v>
      </c>
      <c r="C357" s="75" t="s">
        <v>456</v>
      </c>
      <c r="D357" s="76">
        <v>32619</v>
      </c>
      <c r="E357" s="75" t="str">
        <f t="shared" si="4"/>
        <v>32</v>
      </c>
      <c r="F357" s="75">
        <v>619</v>
      </c>
    </row>
    <row r="358" spans="2:6" ht="26.4" hidden="1" x14ac:dyDescent="0.2">
      <c r="B358" s="75" t="s">
        <v>1465</v>
      </c>
      <c r="C358" s="75" t="s">
        <v>457</v>
      </c>
      <c r="D358" s="76">
        <v>179088</v>
      </c>
      <c r="E358" s="75" t="str">
        <f t="shared" si="4"/>
        <v>179</v>
      </c>
      <c r="F358" s="75">
        <v>88</v>
      </c>
    </row>
    <row r="359" spans="2:6" ht="26.4" hidden="1" x14ac:dyDescent="0.2">
      <c r="B359" s="75" t="s">
        <v>458</v>
      </c>
      <c r="C359" s="75" t="s">
        <v>459</v>
      </c>
      <c r="D359" s="76">
        <v>83651</v>
      </c>
      <c r="E359" s="75" t="str">
        <f t="shared" si="4"/>
        <v>83</v>
      </c>
      <c r="F359" s="75">
        <v>651</v>
      </c>
    </row>
    <row r="360" spans="2:6" ht="26.4" hidden="1" x14ac:dyDescent="0.2">
      <c r="B360" s="75" t="s">
        <v>1620</v>
      </c>
      <c r="C360" s="75" t="s">
        <v>460</v>
      </c>
      <c r="D360" s="76">
        <v>275200</v>
      </c>
      <c r="E360" s="75" t="str">
        <f t="shared" si="4"/>
        <v>275</v>
      </c>
      <c r="F360" s="75">
        <v>200</v>
      </c>
    </row>
    <row r="361" spans="2:6" hidden="1" x14ac:dyDescent="0.2">
      <c r="B361" s="75" t="s">
        <v>461</v>
      </c>
      <c r="C361" s="75" t="s">
        <v>462</v>
      </c>
      <c r="D361" s="76">
        <v>195134</v>
      </c>
      <c r="E361" s="75" t="str">
        <f t="shared" si="4"/>
        <v>195</v>
      </c>
      <c r="F361" s="75">
        <v>134</v>
      </c>
    </row>
    <row r="362" spans="2:6" ht="26.4" hidden="1" x14ac:dyDescent="0.2">
      <c r="B362" s="75" t="s">
        <v>1621</v>
      </c>
      <c r="C362" s="75" t="s">
        <v>181</v>
      </c>
      <c r="D362" s="76">
        <v>320237</v>
      </c>
      <c r="E362" s="75" t="str">
        <f t="shared" si="4"/>
        <v>320</v>
      </c>
      <c r="F362" s="75">
        <v>237</v>
      </c>
    </row>
    <row r="363" spans="2:6" ht="26.4" hidden="1" x14ac:dyDescent="0.2">
      <c r="B363" s="75" t="s">
        <v>1466</v>
      </c>
      <c r="C363" s="75" t="s">
        <v>463</v>
      </c>
      <c r="D363" s="76">
        <v>185126</v>
      </c>
      <c r="E363" s="75" t="str">
        <f t="shared" si="4"/>
        <v>185</v>
      </c>
      <c r="F363" s="75">
        <v>126</v>
      </c>
    </row>
    <row r="364" spans="2:6" ht="26.4" hidden="1" x14ac:dyDescent="0.2">
      <c r="B364" s="75" t="s">
        <v>464</v>
      </c>
      <c r="C364" s="75" t="s">
        <v>464</v>
      </c>
      <c r="D364" s="76">
        <v>150434</v>
      </c>
      <c r="E364" s="75" t="str">
        <f t="shared" si="4"/>
        <v>150</v>
      </c>
      <c r="F364" s="75">
        <v>434</v>
      </c>
    </row>
    <row r="365" spans="2:6" hidden="1" x14ac:dyDescent="0.2">
      <c r="B365" s="75" t="s">
        <v>465</v>
      </c>
      <c r="C365" s="75" t="s">
        <v>466</v>
      </c>
      <c r="D365" s="76">
        <v>137431</v>
      </c>
      <c r="E365" s="75" t="str">
        <f t="shared" si="4"/>
        <v>137</v>
      </c>
      <c r="F365" s="75">
        <v>431</v>
      </c>
    </row>
    <row r="366" spans="2:6" hidden="1" x14ac:dyDescent="0.2">
      <c r="B366" s="75" t="s">
        <v>467</v>
      </c>
      <c r="C366" s="75" t="s">
        <v>197</v>
      </c>
      <c r="D366" s="76">
        <v>215153</v>
      </c>
      <c r="E366" s="75" t="str">
        <f t="shared" si="4"/>
        <v>215</v>
      </c>
      <c r="F366" s="75">
        <v>153</v>
      </c>
    </row>
    <row r="367" spans="2:6" ht="26.4" hidden="1" x14ac:dyDescent="0.2">
      <c r="B367" s="75" t="s">
        <v>1622</v>
      </c>
      <c r="C367" s="75" t="s">
        <v>468</v>
      </c>
      <c r="D367" s="76">
        <v>40092</v>
      </c>
      <c r="E367" s="75" t="str">
        <f t="shared" si="4"/>
        <v>40</v>
      </c>
      <c r="F367" s="75">
        <v>92</v>
      </c>
    </row>
    <row r="368" spans="2:6" hidden="1" x14ac:dyDescent="0.2">
      <c r="B368" s="75" t="s">
        <v>469</v>
      </c>
      <c r="C368" s="75" t="s">
        <v>379</v>
      </c>
      <c r="D368" s="76">
        <v>311068</v>
      </c>
      <c r="E368" s="75" t="str">
        <f t="shared" si="4"/>
        <v>311</v>
      </c>
      <c r="F368" s="75">
        <v>68</v>
      </c>
    </row>
    <row r="369" spans="2:6" ht="26.4" hidden="1" x14ac:dyDescent="0.2">
      <c r="B369" s="75" t="s">
        <v>470</v>
      </c>
      <c r="C369" s="75" t="s">
        <v>471</v>
      </c>
      <c r="D369" s="76">
        <v>27093</v>
      </c>
      <c r="E369" s="75" t="str">
        <f t="shared" si="4"/>
        <v>27</v>
      </c>
      <c r="F369" s="75">
        <v>93</v>
      </c>
    </row>
    <row r="370" spans="2:6" ht="26.4" hidden="1" x14ac:dyDescent="0.2">
      <c r="B370" s="75" t="s">
        <v>1623</v>
      </c>
      <c r="C370" s="75" t="s">
        <v>1672</v>
      </c>
      <c r="D370" s="76">
        <v>354263</v>
      </c>
      <c r="E370" s="75" t="str">
        <f t="shared" si="4"/>
        <v>354</v>
      </c>
      <c r="F370" s="75">
        <v>263</v>
      </c>
    </row>
    <row r="371" spans="2:6" ht="26.4" hidden="1" x14ac:dyDescent="0.2">
      <c r="B371" s="75" t="s">
        <v>1467</v>
      </c>
      <c r="C371" s="75" t="s">
        <v>472</v>
      </c>
      <c r="D371" s="76">
        <v>50094</v>
      </c>
      <c r="E371" s="75" t="str">
        <f t="shared" si="4"/>
        <v>50</v>
      </c>
      <c r="F371" s="75">
        <v>94</v>
      </c>
    </row>
    <row r="372" spans="2:6" hidden="1" x14ac:dyDescent="0.2">
      <c r="B372" s="75" t="s">
        <v>473</v>
      </c>
      <c r="C372" s="75" t="s">
        <v>474</v>
      </c>
      <c r="D372" s="76">
        <v>277213</v>
      </c>
      <c r="E372" s="75" t="str">
        <f t="shared" si="4"/>
        <v>277</v>
      </c>
      <c r="F372" s="75">
        <v>213</v>
      </c>
    </row>
    <row r="373" spans="2:6" ht="26.4" hidden="1" x14ac:dyDescent="0.2">
      <c r="B373" s="75" t="s">
        <v>1468</v>
      </c>
      <c r="C373" s="75" t="s">
        <v>475</v>
      </c>
      <c r="D373" s="76">
        <v>47095</v>
      </c>
      <c r="E373" s="75" t="str">
        <f t="shared" si="4"/>
        <v>47</v>
      </c>
      <c r="F373" s="75">
        <v>95</v>
      </c>
    </row>
    <row r="374" spans="2:6" hidden="1" x14ac:dyDescent="0.2">
      <c r="B374" s="75" t="s">
        <v>476</v>
      </c>
      <c r="C374" s="75" t="s">
        <v>477</v>
      </c>
      <c r="D374" s="76">
        <v>281202</v>
      </c>
      <c r="E374" s="75" t="str">
        <f t="shared" si="4"/>
        <v>281</v>
      </c>
      <c r="F374" s="75">
        <v>202</v>
      </c>
    </row>
    <row r="375" spans="2:6" hidden="1" x14ac:dyDescent="0.2">
      <c r="B375" s="75" t="s">
        <v>478</v>
      </c>
      <c r="C375" s="75" t="s">
        <v>348</v>
      </c>
      <c r="D375" s="76">
        <v>161040</v>
      </c>
      <c r="E375" s="75" t="str">
        <f t="shared" si="4"/>
        <v>161</v>
      </c>
      <c r="F375" s="75">
        <v>40</v>
      </c>
    </row>
    <row r="376" spans="2:6" ht="26.4" hidden="1" x14ac:dyDescent="0.2">
      <c r="B376" s="75" t="s">
        <v>1624</v>
      </c>
      <c r="C376" s="75" t="s">
        <v>479</v>
      </c>
      <c r="D376" s="76">
        <v>128089</v>
      </c>
      <c r="E376" s="75" t="str">
        <f t="shared" ref="E376:E439" si="5">LEFT(D376,LEN(D376)-3)</f>
        <v>128</v>
      </c>
      <c r="F376" s="75">
        <v>89</v>
      </c>
    </row>
    <row r="377" spans="2:6" ht="26.4" hidden="1" x14ac:dyDescent="0.2">
      <c r="B377" s="75" t="s">
        <v>1469</v>
      </c>
      <c r="C377" s="75" t="s">
        <v>480</v>
      </c>
      <c r="D377" s="76">
        <v>233160</v>
      </c>
      <c r="E377" s="75" t="str">
        <f t="shared" si="5"/>
        <v>233</v>
      </c>
      <c r="F377" s="75">
        <v>160</v>
      </c>
    </row>
    <row r="378" spans="2:6" ht="26.4" hidden="1" x14ac:dyDescent="0.2">
      <c r="B378" s="75" t="s">
        <v>1470</v>
      </c>
      <c r="C378" s="75" t="s">
        <v>481</v>
      </c>
      <c r="D378" s="76">
        <v>317234</v>
      </c>
      <c r="E378" s="75" t="str">
        <f t="shared" si="5"/>
        <v>317</v>
      </c>
      <c r="F378" s="75">
        <v>234</v>
      </c>
    </row>
    <row r="379" spans="2:6" hidden="1" x14ac:dyDescent="0.2">
      <c r="B379" s="75" t="s">
        <v>482</v>
      </c>
      <c r="C379" s="75" t="s">
        <v>483</v>
      </c>
      <c r="D379" s="76">
        <v>211149</v>
      </c>
      <c r="E379" s="75" t="str">
        <f t="shared" si="5"/>
        <v>211</v>
      </c>
      <c r="F379" s="75">
        <v>149</v>
      </c>
    </row>
    <row r="380" spans="2:6" ht="26.4" hidden="1" x14ac:dyDescent="0.2">
      <c r="B380" s="75" t="s">
        <v>1471</v>
      </c>
      <c r="C380" s="75" t="s">
        <v>353</v>
      </c>
      <c r="D380" s="76">
        <v>432090</v>
      </c>
      <c r="E380" s="75" t="str">
        <f t="shared" si="5"/>
        <v>432</v>
      </c>
      <c r="F380" s="75">
        <v>90</v>
      </c>
    </row>
    <row r="381" spans="2:6" ht="26.4" hidden="1" x14ac:dyDescent="0.2">
      <c r="B381" s="75" t="s">
        <v>1472</v>
      </c>
      <c r="C381" s="75" t="s">
        <v>484</v>
      </c>
      <c r="D381" s="76">
        <v>285205</v>
      </c>
      <c r="E381" s="75" t="str">
        <f t="shared" si="5"/>
        <v>285</v>
      </c>
      <c r="F381" s="75">
        <v>205</v>
      </c>
    </row>
    <row r="382" spans="2:6" ht="26.4" hidden="1" x14ac:dyDescent="0.2">
      <c r="B382" s="75" t="s">
        <v>1625</v>
      </c>
      <c r="C382" s="75" t="s">
        <v>485</v>
      </c>
      <c r="D382" s="76">
        <v>174058</v>
      </c>
      <c r="E382" s="75" t="str">
        <f t="shared" si="5"/>
        <v>174</v>
      </c>
      <c r="F382" s="75">
        <v>58</v>
      </c>
    </row>
    <row r="383" spans="2:6" hidden="1" x14ac:dyDescent="0.2">
      <c r="B383" s="75" t="s">
        <v>1626</v>
      </c>
      <c r="C383" s="75" t="s">
        <v>486</v>
      </c>
      <c r="D383" s="76">
        <v>46082</v>
      </c>
      <c r="E383" s="75" t="str">
        <f t="shared" si="5"/>
        <v>46</v>
      </c>
      <c r="F383" s="75">
        <v>82</v>
      </c>
    </row>
    <row r="384" spans="2:6" hidden="1" x14ac:dyDescent="0.2">
      <c r="B384" s="75" t="s">
        <v>1627</v>
      </c>
      <c r="C384" s="75" t="s">
        <v>584</v>
      </c>
      <c r="D384" s="76">
        <v>700010</v>
      </c>
      <c r="E384" s="75" t="str">
        <f t="shared" si="5"/>
        <v>700</v>
      </c>
      <c r="F384" s="75">
        <v>148</v>
      </c>
    </row>
    <row r="385" spans="2:6" ht="26.4" hidden="1" x14ac:dyDescent="0.2">
      <c r="B385" s="75" t="s">
        <v>1473</v>
      </c>
      <c r="C385" s="75" t="s">
        <v>487</v>
      </c>
      <c r="D385" s="76">
        <v>93059</v>
      </c>
      <c r="E385" s="75" t="str">
        <f t="shared" si="5"/>
        <v>93</v>
      </c>
      <c r="F385" s="75">
        <v>59</v>
      </c>
    </row>
    <row r="386" spans="2:6" ht="26.4" hidden="1" x14ac:dyDescent="0.2">
      <c r="B386" s="75" t="s">
        <v>1628</v>
      </c>
      <c r="C386" s="75" t="s">
        <v>339</v>
      </c>
      <c r="D386" s="76">
        <v>431196</v>
      </c>
      <c r="E386" s="75" t="str">
        <f t="shared" si="5"/>
        <v>431</v>
      </c>
      <c r="F386" s="75">
        <v>196</v>
      </c>
    </row>
    <row r="387" spans="2:6" hidden="1" x14ac:dyDescent="0.2">
      <c r="B387" s="75" t="s">
        <v>1474</v>
      </c>
      <c r="C387" s="75" t="s">
        <v>488</v>
      </c>
      <c r="D387" s="76">
        <v>17096</v>
      </c>
      <c r="E387" s="75" t="str">
        <f t="shared" si="5"/>
        <v>17</v>
      </c>
      <c r="F387" s="75">
        <v>96</v>
      </c>
    </row>
    <row r="388" spans="2:6" ht="39.6" hidden="1" x14ac:dyDescent="0.2">
      <c r="B388" s="75" t="s">
        <v>489</v>
      </c>
      <c r="C388" s="75" t="s">
        <v>490</v>
      </c>
      <c r="D388" s="76">
        <v>321238</v>
      </c>
      <c r="E388" s="75" t="str">
        <f t="shared" si="5"/>
        <v>321</v>
      </c>
      <c r="F388" s="75">
        <v>238</v>
      </c>
    </row>
    <row r="389" spans="2:6" hidden="1" x14ac:dyDescent="0.2">
      <c r="B389" s="75" t="s">
        <v>491</v>
      </c>
      <c r="C389" s="75" t="s">
        <v>492</v>
      </c>
      <c r="D389" s="76">
        <v>374279</v>
      </c>
      <c r="E389" s="75" t="str">
        <f t="shared" si="5"/>
        <v>374</v>
      </c>
      <c r="F389" s="75">
        <v>279</v>
      </c>
    </row>
    <row r="390" spans="2:6" hidden="1" x14ac:dyDescent="0.2">
      <c r="B390" s="75" t="s">
        <v>1475</v>
      </c>
      <c r="C390" s="75" t="s">
        <v>493</v>
      </c>
      <c r="D390" s="76">
        <v>106091</v>
      </c>
      <c r="E390" s="75" t="str">
        <f t="shared" si="5"/>
        <v>106</v>
      </c>
      <c r="F390" s="75">
        <v>91</v>
      </c>
    </row>
    <row r="391" spans="2:6" ht="26.4" hidden="1" x14ac:dyDescent="0.2">
      <c r="B391" s="75" t="s">
        <v>1629</v>
      </c>
      <c r="C391" s="75" t="s">
        <v>339</v>
      </c>
      <c r="D391" s="76">
        <v>415196</v>
      </c>
      <c r="E391" s="75" t="str">
        <f t="shared" si="5"/>
        <v>415</v>
      </c>
      <c r="F391" s="75">
        <v>196</v>
      </c>
    </row>
    <row r="392" spans="2:6" hidden="1" x14ac:dyDescent="0.2">
      <c r="B392" s="75" t="s">
        <v>1476</v>
      </c>
      <c r="C392" s="75" t="s">
        <v>493</v>
      </c>
      <c r="D392" s="76">
        <v>220091</v>
      </c>
      <c r="E392" s="75" t="str">
        <f t="shared" si="5"/>
        <v>220</v>
      </c>
      <c r="F392" s="75">
        <v>91</v>
      </c>
    </row>
    <row r="393" spans="2:6" ht="26.4" hidden="1" x14ac:dyDescent="0.2">
      <c r="B393" s="75" t="s">
        <v>494</v>
      </c>
      <c r="C393" s="75" t="s">
        <v>495</v>
      </c>
      <c r="D393" s="76">
        <v>362270</v>
      </c>
      <c r="E393" s="75" t="str">
        <f t="shared" si="5"/>
        <v>362</v>
      </c>
      <c r="F393" s="75">
        <v>270</v>
      </c>
    </row>
    <row r="394" spans="2:6" hidden="1" x14ac:dyDescent="0.2">
      <c r="B394" s="75" t="s">
        <v>496</v>
      </c>
      <c r="C394" s="75" t="s">
        <v>497</v>
      </c>
      <c r="D394" s="76">
        <v>81051</v>
      </c>
      <c r="E394" s="75" t="str">
        <f t="shared" si="5"/>
        <v>81</v>
      </c>
      <c r="F394" s="75">
        <v>51</v>
      </c>
    </row>
    <row r="395" spans="2:6" hidden="1" x14ac:dyDescent="0.2">
      <c r="B395" s="75" t="s">
        <v>1502</v>
      </c>
      <c r="C395" s="75" t="s">
        <v>208</v>
      </c>
      <c r="D395" s="76">
        <v>364097</v>
      </c>
      <c r="E395" s="75" t="str">
        <f t="shared" si="5"/>
        <v>364</v>
      </c>
      <c r="F395" s="75">
        <v>97</v>
      </c>
    </row>
    <row r="396" spans="2:6" ht="26.4" hidden="1" x14ac:dyDescent="0.2">
      <c r="B396" s="75" t="s">
        <v>1630</v>
      </c>
      <c r="C396" s="75" t="s">
        <v>498</v>
      </c>
      <c r="D396" s="76">
        <v>177052</v>
      </c>
      <c r="E396" s="75" t="str">
        <f t="shared" si="5"/>
        <v>177</v>
      </c>
      <c r="F396" s="75">
        <v>52</v>
      </c>
    </row>
    <row r="397" spans="2:6" ht="26.4" hidden="1" x14ac:dyDescent="0.2">
      <c r="B397" s="75" t="s">
        <v>1477</v>
      </c>
      <c r="C397" s="75" t="s">
        <v>499</v>
      </c>
      <c r="D397" s="76">
        <v>337257</v>
      </c>
      <c r="E397" s="75" t="str">
        <f t="shared" si="5"/>
        <v>337</v>
      </c>
      <c r="F397" s="75">
        <v>257</v>
      </c>
    </row>
    <row r="398" spans="2:6" ht="26.4" hidden="1" x14ac:dyDescent="0.2">
      <c r="B398" s="75" t="s">
        <v>1631</v>
      </c>
      <c r="C398" s="75" t="s">
        <v>500</v>
      </c>
      <c r="D398" s="76">
        <v>264188</v>
      </c>
      <c r="E398" s="75" t="str">
        <f t="shared" si="5"/>
        <v>264</v>
      </c>
      <c r="F398" s="75">
        <v>188</v>
      </c>
    </row>
    <row r="399" spans="2:6" ht="26.4" hidden="1" x14ac:dyDescent="0.2">
      <c r="B399" s="75" t="s">
        <v>1632</v>
      </c>
      <c r="C399" s="75" t="s">
        <v>501</v>
      </c>
      <c r="D399" s="76">
        <v>182125</v>
      </c>
      <c r="E399" s="75" t="str">
        <f t="shared" si="5"/>
        <v>182</v>
      </c>
      <c r="F399" s="75">
        <v>125</v>
      </c>
    </row>
    <row r="400" spans="2:6" ht="39.6" hidden="1" x14ac:dyDescent="0.2">
      <c r="B400" s="75" t="s">
        <v>1633</v>
      </c>
      <c r="C400" s="75" t="s">
        <v>502</v>
      </c>
      <c r="D400" s="76">
        <v>56071</v>
      </c>
      <c r="E400" s="75" t="str">
        <f t="shared" si="5"/>
        <v>56</v>
      </c>
      <c r="F400" s="75">
        <v>71</v>
      </c>
    </row>
    <row r="401" spans="2:6" ht="26.4" hidden="1" x14ac:dyDescent="0.2">
      <c r="B401" s="75" t="s">
        <v>1634</v>
      </c>
      <c r="C401" s="75" t="s">
        <v>1322</v>
      </c>
      <c r="D401" s="76">
        <v>258132</v>
      </c>
      <c r="E401" s="75" t="str">
        <f t="shared" si="5"/>
        <v>258</v>
      </c>
      <c r="F401" s="75">
        <v>132</v>
      </c>
    </row>
    <row r="402" spans="2:6" ht="26.4" hidden="1" x14ac:dyDescent="0.2">
      <c r="B402" s="75" t="s">
        <v>503</v>
      </c>
      <c r="C402" s="75" t="s">
        <v>504</v>
      </c>
      <c r="D402" s="76">
        <v>7098</v>
      </c>
      <c r="E402" s="75" t="str">
        <f t="shared" si="5"/>
        <v>7</v>
      </c>
      <c r="F402" s="75">
        <v>98</v>
      </c>
    </row>
    <row r="403" spans="2:6" ht="26.4" hidden="1" x14ac:dyDescent="0.2">
      <c r="B403" s="75" t="s">
        <v>1635</v>
      </c>
      <c r="C403" s="75" t="s">
        <v>505</v>
      </c>
      <c r="D403" s="76">
        <v>397438</v>
      </c>
      <c r="E403" s="75" t="str">
        <f t="shared" si="5"/>
        <v>397</v>
      </c>
      <c r="F403" s="75">
        <v>438</v>
      </c>
    </row>
    <row r="404" spans="2:6" hidden="1" x14ac:dyDescent="0.2">
      <c r="B404" s="75" t="s">
        <v>506</v>
      </c>
      <c r="C404" s="75" t="s">
        <v>404</v>
      </c>
      <c r="D404" s="76">
        <v>407150</v>
      </c>
      <c r="E404" s="75" t="str">
        <f t="shared" si="5"/>
        <v>407</v>
      </c>
      <c r="F404" s="75">
        <v>150</v>
      </c>
    </row>
    <row r="405" spans="2:6" ht="26.4" hidden="1" x14ac:dyDescent="0.2">
      <c r="B405" s="75" t="s">
        <v>507</v>
      </c>
      <c r="C405" s="75" t="s">
        <v>508</v>
      </c>
      <c r="D405" s="76">
        <v>319236</v>
      </c>
      <c r="E405" s="75" t="str">
        <f t="shared" si="5"/>
        <v>319</v>
      </c>
      <c r="F405" s="75">
        <v>236</v>
      </c>
    </row>
    <row r="406" spans="2:6" hidden="1" x14ac:dyDescent="0.2">
      <c r="B406" s="75" t="s">
        <v>509</v>
      </c>
      <c r="C406" s="75" t="s">
        <v>509</v>
      </c>
      <c r="D406" s="76">
        <v>334251</v>
      </c>
      <c r="E406" s="75" t="str">
        <f t="shared" si="5"/>
        <v>334</v>
      </c>
      <c r="F406" s="75">
        <v>251</v>
      </c>
    </row>
    <row r="407" spans="2:6" hidden="1" x14ac:dyDescent="0.2">
      <c r="B407" s="75" t="s">
        <v>1478</v>
      </c>
      <c r="C407" s="75" t="s">
        <v>189</v>
      </c>
      <c r="D407" s="76">
        <v>219076</v>
      </c>
      <c r="E407" s="75" t="str">
        <f t="shared" si="5"/>
        <v>219</v>
      </c>
      <c r="F407" s="75">
        <v>76</v>
      </c>
    </row>
    <row r="408" spans="2:6" ht="26.4" hidden="1" x14ac:dyDescent="0.2">
      <c r="B408" s="75" t="s">
        <v>1479</v>
      </c>
      <c r="C408" s="75" t="s">
        <v>510</v>
      </c>
      <c r="D408" s="76">
        <v>327244</v>
      </c>
      <c r="E408" s="75" t="str">
        <f t="shared" si="5"/>
        <v>327</v>
      </c>
      <c r="F408" s="75">
        <v>244</v>
      </c>
    </row>
    <row r="409" spans="2:6" hidden="1" x14ac:dyDescent="0.2">
      <c r="B409" s="75" t="s">
        <v>1636</v>
      </c>
      <c r="C409" s="75" t="s">
        <v>511</v>
      </c>
      <c r="D409" s="76">
        <v>272198</v>
      </c>
      <c r="E409" s="75" t="str">
        <f t="shared" si="5"/>
        <v>272</v>
      </c>
      <c r="F409" s="75">
        <v>198</v>
      </c>
    </row>
    <row r="410" spans="2:6" ht="26.4" hidden="1" x14ac:dyDescent="0.2">
      <c r="B410" s="75" t="s">
        <v>513</v>
      </c>
      <c r="C410" s="75" t="s">
        <v>319</v>
      </c>
      <c r="D410" s="76">
        <v>255050</v>
      </c>
      <c r="E410" s="75" t="str">
        <f t="shared" si="5"/>
        <v>255</v>
      </c>
      <c r="F410" s="75">
        <v>50</v>
      </c>
    </row>
    <row r="411" spans="2:6" ht="26.4" hidden="1" x14ac:dyDescent="0.2">
      <c r="B411" s="75" t="s">
        <v>1637</v>
      </c>
      <c r="C411" s="75" t="s">
        <v>514</v>
      </c>
      <c r="D411" s="76">
        <v>236173</v>
      </c>
      <c r="E411" s="75" t="str">
        <f t="shared" si="5"/>
        <v>236</v>
      </c>
      <c r="F411" s="75">
        <v>173</v>
      </c>
    </row>
    <row r="412" spans="2:6" ht="26.4" hidden="1" x14ac:dyDescent="0.2">
      <c r="B412" s="75" t="s">
        <v>1638</v>
      </c>
      <c r="C412" s="75" t="s">
        <v>514</v>
      </c>
      <c r="D412" s="76">
        <v>700005</v>
      </c>
      <c r="E412" s="75" t="str">
        <f t="shared" si="5"/>
        <v>700</v>
      </c>
      <c r="F412" s="75">
        <v>173</v>
      </c>
    </row>
    <row r="413" spans="2:6" ht="26.4" hidden="1" x14ac:dyDescent="0.2">
      <c r="B413" s="75" t="s">
        <v>1639</v>
      </c>
      <c r="C413" s="75" t="s">
        <v>515</v>
      </c>
      <c r="D413" s="76">
        <v>331248</v>
      </c>
      <c r="E413" s="75" t="str">
        <f t="shared" si="5"/>
        <v>331</v>
      </c>
      <c r="F413" s="75">
        <v>248</v>
      </c>
    </row>
    <row r="414" spans="2:6" ht="26.4" hidden="1" x14ac:dyDescent="0.2">
      <c r="B414" s="75" t="s">
        <v>1640</v>
      </c>
      <c r="C414" s="75" t="s">
        <v>516</v>
      </c>
      <c r="D414" s="76">
        <v>380285</v>
      </c>
      <c r="E414" s="75" t="str">
        <f t="shared" si="5"/>
        <v>380</v>
      </c>
      <c r="F414" s="75">
        <v>285</v>
      </c>
    </row>
    <row r="415" spans="2:6" ht="26.4" hidden="1" x14ac:dyDescent="0.2">
      <c r="B415" s="75" t="s">
        <v>1480</v>
      </c>
      <c r="C415" s="75" t="s">
        <v>517</v>
      </c>
      <c r="D415" s="76">
        <v>330247</v>
      </c>
      <c r="E415" s="75" t="str">
        <f t="shared" si="5"/>
        <v>330</v>
      </c>
      <c r="F415" s="75">
        <v>247</v>
      </c>
    </row>
    <row r="416" spans="2:6" hidden="1" x14ac:dyDescent="0.2">
      <c r="B416" s="75" t="s">
        <v>1641</v>
      </c>
      <c r="C416" s="75" t="s">
        <v>278</v>
      </c>
      <c r="D416" s="76">
        <v>187119</v>
      </c>
      <c r="E416" s="75" t="str">
        <f t="shared" si="5"/>
        <v>187</v>
      </c>
      <c r="F416" s="75">
        <v>119</v>
      </c>
    </row>
    <row r="417" spans="2:6" hidden="1" x14ac:dyDescent="0.2">
      <c r="B417" s="75" t="s">
        <v>518</v>
      </c>
      <c r="C417" s="75" t="s">
        <v>519</v>
      </c>
      <c r="D417" s="76">
        <v>409310</v>
      </c>
      <c r="E417" s="75" t="str">
        <f t="shared" si="5"/>
        <v>409</v>
      </c>
      <c r="F417" s="75">
        <v>310</v>
      </c>
    </row>
    <row r="418" spans="2:6" hidden="1" x14ac:dyDescent="0.2">
      <c r="B418" s="75" t="s">
        <v>520</v>
      </c>
      <c r="C418" s="75" t="s">
        <v>521</v>
      </c>
      <c r="D418" s="76">
        <v>77013</v>
      </c>
      <c r="E418" s="75" t="str">
        <f t="shared" si="5"/>
        <v>77</v>
      </c>
      <c r="F418" s="75">
        <v>13</v>
      </c>
    </row>
    <row r="419" spans="2:6" hidden="1" x14ac:dyDescent="0.2">
      <c r="B419" s="75" t="s">
        <v>1481</v>
      </c>
      <c r="C419" s="75" t="s">
        <v>522</v>
      </c>
      <c r="D419" s="76">
        <v>216154</v>
      </c>
      <c r="E419" s="75" t="str">
        <f t="shared" si="5"/>
        <v>216</v>
      </c>
      <c r="F419" s="75">
        <v>154</v>
      </c>
    </row>
    <row r="420" spans="2:6" ht="26.4" hidden="1" x14ac:dyDescent="0.2">
      <c r="B420" s="75" t="s">
        <v>1642</v>
      </c>
      <c r="C420" s="75" t="s">
        <v>523</v>
      </c>
      <c r="D420" s="76">
        <v>148100</v>
      </c>
      <c r="E420" s="75" t="str">
        <f t="shared" si="5"/>
        <v>148</v>
      </c>
      <c r="F420" s="75">
        <v>100</v>
      </c>
    </row>
    <row r="421" spans="2:6" hidden="1" x14ac:dyDescent="0.2">
      <c r="B421" s="75" t="s">
        <v>1643</v>
      </c>
      <c r="C421" s="75" t="s">
        <v>524</v>
      </c>
      <c r="D421" s="76">
        <v>332249</v>
      </c>
      <c r="E421" s="75" t="str">
        <f t="shared" si="5"/>
        <v>332</v>
      </c>
      <c r="F421" s="75">
        <v>249</v>
      </c>
    </row>
    <row r="422" spans="2:6" hidden="1" x14ac:dyDescent="0.2">
      <c r="B422" s="75" t="s">
        <v>1482</v>
      </c>
      <c r="C422" s="75" t="s">
        <v>525</v>
      </c>
      <c r="D422" s="76">
        <v>41222</v>
      </c>
      <c r="E422" s="75" t="str">
        <f t="shared" si="5"/>
        <v>41</v>
      </c>
      <c r="F422" s="75">
        <v>222</v>
      </c>
    </row>
    <row r="423" spans="2:6" ht="26.4" hidden="1" x14ac:dyDescent="0.2">
      <c r="B423" s="75" t="s">
        <v>1483</v>
      </c>
      <c r="C423" s="75" t="s">
        <v>526</v>
      </c>
      <c r="D423" s="76">
        <v>252184</v>
      </c>
      <c r="E423" s="75" t="str">
        <f t="shared" si="5"/>
        <v>252</v>
      </c>
      <c r="F423" s="75">
        <v>184</v>
      </c>
    </row>
    <row r="424" spans="2:6" ht="26.4" hidden="1" x14ac:dyDescent="0.2">
      <c r="B424" s="75" t="s">
        <v>1644</v>
      </c>
      <c r="C424" s="75" t="s">
        <v>138</v>
      </c>
      <c r="D424" s="76">
        <v>184036</v>
      </c>
      <c r="E424" s="75" t="str">
        <f t="shared" si="5"/>
        <v>184</v>
      </c>
      <c r="F424" s="75">
        <v>36</v>
      </c>
    </row>
    <row r="425" spans="2:6" ht="26.4" hidden="1" x14ac:dyDescent="0.2">
      <c r="B425" s="75" t="s">
        <v>1645</v>
      </c>
      <c r="C425" s="75" t="s">
        <v>527</v>
      </c>
      <c r="D425" s="76">
        <v>168103</v>
      </c>
      <c r="E425" s="75" t="str">
        <f t="shared" si="5"/>
        <v>168</v>
      </c>
      <c r="F425" s="75">
        <v>103</v>
      </c>
    </row>
    <row r="426" spans="2:6" hidden="1" x14ac:dyDescent="0.2">
      <c r="B426" s="75" t="s">
        <v>528</v>
      </c>
      <c r="C426" s="75" t="s">
        <v>529</v>
      </c>
      <c r="D426" s="76">
        <v>237174</v>
      </c>
      <c r="E426" s="75" t="str">
        <f t="shared" si="5"/>
        <v>237</v>
      </c>
      <c r="F426" s="75">
        <v>174</v>
      </c>
    </row>
    <row r="427" spans="2:6" ht="26.4" hidden="1" x14ac:dyDescent="0.2">
      <c r="B427" s="75" t="s">
        <v>1646</v>
      </c>
      <c r="C427" s="75" t="s">
        <v>1673</v>
      </c>
      <c r="D427" s="76">
        <v>700003</v>
      </c>
      <c r="E427" s="75" t="str">
        <f t="shared" si="5"/>
        <v>700</v>
      </c>
      <c r="F427" s="75">
        <v>63</v>
      </c>
    </row>
    <row r="428" spans="2:6" ht="26.4" hidden="1" x14ac:dyDescent="0.2">
      <c r="B428" s="75" t="s">
        <v>1647</v>
      </c>
      <c r="C428" s="75" t="s">
        <v>530</v>
      </c>
      <c r="D428" s="76">
        <v>263187</v>
      </c>
      <c r="E428" s="75" t="str">
        <f t="shared" si="5"/>
        <v>263</v>
      </c>
      <c r="F428" s="75">
        <v>187</v>
      </c>
    </row>
    <row r="429" spans="2:6" hidden="1" x14ac:dyDescent="0.2">
      <c r="B429" s="75" t="s">
        <v>531</v>
      </c>
      <c r="C429" s="75" t="s">
        <v>532</v>
      </c>
      <c r="D429" s="76">
        <v>62086</v>
      </c>
      <c r="E429" s="75" t="str">
        <f t="shared" si="5"/>
        <v>62</v>
      </c>
      <c r="F429" s="75">
        <v>86</v>
      </c>
    </row>
    <row r="430" spans="2:6" ht="26.4" hidden="1" x14ac:dyDescent="0.2">
      <c r="B430" s="75" t="s">
        <v>1484</v>
      </c>
      <c r="C430" s="75" t="s">
        <v>525</v>
      </c>
      <c r="D430" s="76">
        <v>301222</v>
      </c>
      <c r="E430" s="75" t="str">
        <f t="shared" si="5"/>
        <v>301</v>
      </c>
      <c r="F430" s="75">
        <v>222</v>
      </c>
    </row>
    <row r="431" spans="2:6" hidden="1" x14ac:dyDescent="0.2">
      <c r="B431" s="75" t="s">
        <v>533</v>
      </c>
      <c r="C431" s="75" t="s">
        <v>534</v>
      </c>
      <c r="D431" s="76">
        <v>96104</v>
      </c>
      <c r="E431" s="75" t="str">
        <f t="shared" si="5"/>
        <v>96</v>
      </c>
      <c r="F431" s="75">
        <v>104</v>
      </c>
    </row>
    <row r="432" spans="2:6" ht="26.4" hidden="1" x14ac:dyDescent="0.2">
      <c r="B432" s="75" t="s">
        <v>1648</v>
      </c>
      <c r="C432" s="75" t="s">
        <v>1674</v>
      </c>
      <c r="D432" s="76">
        <v>428503</v>
      </c>
      <c r="E432" s="75" t="str">
        <f t="shared" si="5"/>
        <v>428</v>
      </c>
      <c r="F432" s="75" t="s">
        <v>1680</v>
      </c>
    </row>
    <row r="433" spans="2:6" hidden="1" x14ac:dyDescent="0.2">
      <c r="B433" s="75" t="s">
        <v>535</v>
      </c>
      <c r="C433" s="75" t="s">
        <v>536</v>
      </c>
      <c r="D433" s="76">
        <v>376281</v>
      </c>
      <c r="E433" s="75" t="str">
        <f t="shared" si="5"/>
        <v>376</v>
      </c>
      <c r="F433" s="75">
        <v>281</v>
      </c>
    </row>
    <row r="434" spans="2:6" ht="26.4" hidden="1" x14ac:dyDescent="0.2">
      <c r="B434" s="75" t="s">
        <v>1649</v>
      </c>
      <c r="C434" s="75" t="s">
        <v>537</v>
      </c>
      <c r="D434" s="76">
        <v>11105</v>
      </c>
      <c r="E434" s="75" t="str">
        <f t="shared" si="5"/>
        <v>11</v>
      </c>
      <c r="F434" s="75">
        <v>105</v>
      </c>
    </row>
    <row r="435" spans="2:6" ht="26.4" hidden="1" x14ac:dyDescent="0.2">
      <c r="B435" s="75" t="s">
        <v>1485</v>
      </c>
      <c r="C435" s="75" t="s">
        <v>538</v>
      </c>
      <c r="D435" s="76">
        <v>274440</v>
      </c>
      <c r="E435" s="75" t="str">
        <f t="shared" si="5"/>
        <v>274</v>
      </c>
      <c r="F435" s="75">
        <v>440</v>
      </c>
    </row>
    <row r="436" spans="2:6" ht="26.4" hidden="1" x14ac:dyDescent="0.2">
      <c r="B436" s="75" t="s">
        <v>1486</v>
      </c>
      <c r="C436" s="75" t="s">
        <v>541</v>
      </c>
      <c r="D436" s="76">
        <v>411312</v>
      </c>
      <c r="E436" s="75" t="str">
        <f t="shared" si="5"/>
        <v>411</v>
      </c>
      <c r="F436" s="75">
        <v>312</v>
      </c>
    </row>
    <row r="437" spans="2:6" ht="26.4" hidden="1" x14ac:dyDescent="0.2">
      <c r="B437" s="75" t="s">
        <v>539</v>
      </c>
      <c r="C437" s="75" t="s">
        <v>540</v>
      </c>
      <c r="D437" s="76">
        <v>228164</v>
      </c>
      <c r="E437" s="75" t="str">
        <f t="shared" si="5"/>
        <v>228</v>
      </c>
      <c r="F437" s="75">
        <v>164</v>
      </c>
    </row>
    <row r="438" spans="2:6" ht="26.4" hidden="1" x14ac:dyDescent="0.2">
      <c r="B438" s="75" t="s">
        <v>542</v>
      </c>
      <c r="C438" s="75" t="s">
        <v>543</v>
      </c>
      <c r="D438" s="76">
        <v>6102</v>
      </c>
      <c r="E438" s="75" t="str">
        <f t="shared" si="5"/>
        <v>6</v>
      </c>
      <c r="F438" s="75">
        <v>102</v>
      </c>
    </row>
    <row r="439" spans="2:6" ht="26.4" hidden="1" x14ac:dyDescent="0.2">
      <c r="B439" s="75" t="s">
        <v>1487</v>
      </c>
      <c r="C439" s="75" t="s">
        <v>544</v>
      </c>
      <c r="D439" s="76">
        <v>158106</v>
      </c>
      <c r="E439" s="75" t="str">
        <f t="shared" si="5"/>
        <v>158</v>
      </c>
      <c r="F439" s="75">
        <v>106</v>
      </c>
    </row>
    <row r="440" spans="2:6" ht="26.4" hidden="1" x14ac:dyDescent="0.2">
      <c r="B440" s="75" t="s">
        <v>1488</v>
      </c>
      <c r="C440" s="75" t="s">
        <v>545</v>
      </c>
      <c r="D440" s="76">
        <v>271197</v>
      </c>
      <c r="E440" s="75" t="str">
        <f t="shared" ref="E440:E480" si="6">LEFT(D440,LEN(D440)-3)</f>
        <v>271</v>
      </c>
      <c r="F440" s="75">
        <v>197</v>
      </c>
    </row>
    <row r="441" spans="2:6" ht="26.4" hidden="1" x14ac:dyDescent="0.2">
      <c r="B441" s="75" t="s">
        <v>1650</v>
      </c>
      <c r="C441" s="75" t="s">
        <v>546</v>
      </c>
      <c r="D441" s="76">
        <v>223161</v>
      </c>
      <c r="E441" s="75" t="str">
        <f t="shared" si="6"/>
        <v>223</v>
      </c>
      <c r="F441" s="75">
        <v>161</v>
      </c>
    </row>
    <row r="442" spans="2:6" ht="39.6" hidden="1" x14ac:dyDescent="0.2">
      <c r="B442" s="75" t="s">
        <v>547</v>
      </c>
      <c r="C442" s="75" t="s">
        <v>548</v>
      </c>
      <c r="D442" s="76">
        <v>35622</v>
      </c>
      <c r="E442" s="75" t="str">
        <f t="shared" si="6"/>
        <v>35</v>
      </c>
      <c r="F442" s="75">
        <v>622</v>
      </c>
    </row>
    <row r="443" spans="2:6" ht="26.4" hidden="1" x14ac:dyDescent="0.2">
      <c r="B443" s="75" t="s">
        <v>549</v>
      </c>
      <c r="C443" s="75" t="s">
        <v>550</v>
      </c>
      <c r="D443" s="76">
        <v>358267</v>
      </c>
      <c r="E443" s="75" t="str">
        <f t="shared" si="6"/>
        <v>358</v>
      </c>
      <c r="F443" s="75">
        <v>267</v>
      </c>
    </row>
    <row r="444" spans="2:6" ht="26.4" hidden="1" x14ac:dyDescent="0.2">
      <c r="B444" s="75" t="s">
        <v>1651</v>
      </c>
      <c r="C444" s="75" t="s">
        <v>551</v>
      </c>
      <c r="D444" s="76">
        <v>73408</v>
      </c>
      <c r="E444" s="75" t="str">
        <f t="shared" si="6"/>
        <v>73</v>
      </c>
      <c r="F444" s="75">
        <v>408</v>
      </c>
    </row>
    <row r="445" spans="2:6" hidden="1" x14ac:dyDescent="0.2">
      <c r="B445" s="75" t="s">
        <v>552</v>
      </c>
      <c r="C445" s="75" t="s">
        <v>1499</v>
      </c>
      <c r="D445" s="76">
        <v>71738</v>
      </c>
      <c r="E445" s="75" t="str">
        <f t="shared" si="6"/>
        <v>71</v>
      </c>
      <c r="F445" s="75">
        <v>738</v>
      </c>
    </row>
    <row r="446" spans="2:6" ht="26.4" hidden="1" x14ac:dyDescent="0.2">
      <c r="B446" s="75" t="s">
        <v>553</v>
      </c>
      <c r="C446" s="75" t="s">
        <v>553</v>
      </c>
      <c r="D446" s="76">
        <v>68406</v>
      </c>
      <c r="E446" s="75" t="str">
        <f t="shared" si="6"/>
        <v>68</v>
      </c>
      <c r="F446" s="75">
        <v>406</v>
      </c>
    </row>
    <row r="447" spans="2:6" hidden="1" x14ac:dyDescent="0.2">
      <c r="B447" s="75" t="s">
        <v>554</v>
      </c>
      <c r="C447" s="75" t="s">
        <v>555</v>
      </c>
      <c r="D447" s="76">
        <v>384288</v>
      </c>
      <c r="E447" s="75" t="str">
        <f t="shared" si="6"/>
        <v>384</v>
      </c>
      <c r="F447" s="75">
        <v>288</v>
      </c>
    </row>
    <row r="448" spans="2:6" ht="26.4" hidden="1" x14ac:dyDescent="0.2">
      <c r="B448" s="75" t="s">
        <v>556</v>
      </c>
      <c r="C448" s="75" t="s">
        <v>557</v>
      </c>
      <c r="D448" s="76">
        <v>420317</v>
      </c>
      <c r="E448" s="75" t="str">
        <f t="shared" si="6"/>
        <v>420</v>
      </c>
      <c r="F448" s="75">
        <v>317</v>
      </c>
    </row>
    <row r="449" spans="2:6" ht="26.4" hidden="1" x14ac:dyDescent="0.2">
      <c r="B449" s="75" t="s">
        <v>1652</v>
      </c>
      <c r="C449" s="75" t="s">
        <v>1675</v>
      </c>
      <c r="D449" s="76">
        <v>265189</v>
      </c>
      <c r="E449" s="75" t="str">
        <f t="shared" si="6"/>
        <v>265</v>
      </c>
      <c r="F449" s="75" t="s">
        <v>1681</v>
      </c>
    </row>
    <row r="450" spans="2:6" ht="26.4" hidden="1" x14ac:dyDescent="0.2">
      <c r="B450" s="75" t="s">
        <v>558</v>
      </c>
      <c r="C450" s="75" t="s">
        <v>559</v>
      </c>
      <c r="D450" s="76">
        <v>326243</v>
      </c>
      <c r="E450" s="75" t="str">
        <f t="shared" si="6"/>
        <v>326</v>
      </c>
      <c r="F450" s="75">
        <v>243</v>
      </c>
    </row>
    <row r="451" spans="2:6" ht="26.4" hidden="1" x14ac:dyDescent="0.2">
      <c r="B451" s="75" t="s">
        <v>1653</v>
      </c>
      <c r="C451" s="75" t="s">
        <v>130</v>
      </c>
      <c r="D451" s="76">
        <v>166026</v>
      </c>
      <c r="E451" s="75" t="str">
        <f t="shared" si="6"/>
        <v>166</v>
      </c>
      <c r="F451" s="75">
        <v>26</v>
      </c>
    </row>
    <row r="452" spans="2:6" ht="26.4" hidden="1" x14ac:dyDescent="0.2">
      <c r="B452" s="75" t="s">
        <v>1489</v>
      </c>
      <c r="C452" s="75" t="s">
        <v>560</v>
      </c>
      <c r="D452" s="76">
        <v>101116</v>
      </c>
      <c r="E452" s="75" t="str">
        <f t="shared" si="6"/>
        <v>101</v>
      </c>
      <c r="F452" s="75">
        <v>116</v>
      </c>
    </row>
    <row r="453" spans="2:6" ht="26.4" hidden="1" x14ac:dyDescent="0.2">
      <c r="B453" s="75" t="s">
        <v>1654</v>
      </c>
      <c r="C453" s="75" t="s">
        <v>560</v>
      </c>
      <c r="D453" s="76">
        <v>700012</v>
      </c>
      <c r="E453" s="75" t="str">
        <f t="shared" si="6"/>
        <v>700</v>
      </c>
      <c r="F453" s="75">
        <v>116</v>
      </c>
    </row>
    <row r="454" spans="2:6" ht="26.4" hidden="1" x14ac:dyDescent="0.2">
      <c r="B454" s="75" t="s">
        <v>1655</v>
      </c>
      <c r="C454" s="75" t="s">
        <v>512</v>
      </c>
      <c r="D454" s="76">
        <v>127078</v>
      </c>
      <c r="E454" s="75" t="str">
        <f t="shared" si="6"/>
        <v>127</v>
      </c>
      <c r="F454" s="75">
        <v>78</v>
      </c>
    </row>
    <row r="455" spans="2:6" hidden="1" x14ac:dyDescent="0.2">
      <c r="B455" s="75" t="s">
        <v>561</v>
      </c>
      <c r="C455" s="75" t="s">
        <v>562</v>
      </c>
      <c r="D455" s="76">
        <v>115109</v>
      </c>
      <c r="E455" s="75" t="str">
        <f t="shared" si="6"/>
        <v>115</v>
      </c>
      <c r="F455" s="75">
        <v>109</v>
      </c>
    </row>
    <row r="456" spans="2:6" hidden="1" x14ac:dyDescent="0.2">
      <c r="B456" s="75" t="s">
        <v>1656</v>
      </c>
      <c r="C456" s="75" t="s">
        <v>563</v>
      </c>
      <c r="D456" s="76">
        <v>146124</v>
      </c>
      <c r="E456" s="75" t="str">
        <f t="shared" si="6"/>
        <v>146</v>
      </c>
      <c r="F456" s="75">
        <v>124</v>
      </c>
    </row>
    <row r="457" spans="2:6" hidden="1" x14ac:dyDescent="0.2">
      <c r="B457" s="75" t="s">
        <v>1657</v>
      </c>
      <c r="C457" s="75" t="s">
        <v>564</v>
      </c>
      <c r="D457" s="76">
        <v>371276</v>
      </c>
      <c r="E457" s="75" t="str">
        <f t="shared" si="6"/>
        <v>371</v>
      </c>
      <c r="F457" s="75">
        <v>276</v>
      </c>
    </row>
    <row r="458" spans="2:6" hidden="1" x14ac:dyDescent="0.2">
      <c r="B458" s="75" t="s">
        <v>565</v>
      </c>
      <c r="C458" s="75" t="s">
        <v>566</v>
      </c>
      <c r="D458" s="76">
        <v>346259</v>
      </c>
      <c r="E458" s="75" t="str">
        <f t="shared" si="6"/>
        <v>346</v>
      </c>
      <c r="F458" s="75">
        <v>259</v>
      </c>
    </row>
    <row r="459" spans="2:6" ht="26.4" hidden="1" x14ac:dyDescent="0.2">
      <c r="B459" s="75" t="s">
        <v>1519</v>
      </c>
      <c r="C459" s="75" t="s">
        <v>201</v>
      </c>
      <c r="D459" s="76">
        <v>700013</v>
      </c>
      <c r="E459" s="75" t="str">
        <f t="shared" si="6"/>
        <v>700</v>
      </c>
      <c r="F459" s="75">
        <v>27</v>
      </c>
    </row>
    <row r="460" spans="2:6" ht="26.4" hidden="1" x14ac:dyDescent="0.2">
      <c r="B460" s="75" t="s">
        <v>568</v>
      </c>
      <c r="C460" s="75" t="s">
        <v>277</v>
      </c>
      <c r="D460" s="76">
        <v>416007</v>
      </c>
      <c r="E460" s="75" t="str">
        <f t="shared" si="6"/>
        <v>416</v>
      </c>
      <c r="F460" s="75">
        <v>7</v>
      </c>
    </row>
    <row r="461" spans="2:6" ht="26.4" hidden="1" x14ac:dyDescent="0.2">
      <c r="B461" s="75" t="s">
        <v>1658</v>
      </c>
      <c r="C461" s="75" t="s">
        <v>569</v>
      </c>
      <c r="D461" s="76">
        <v>140110</v>
      </c>
      <c r="E461" s="75" t="str">
        <f t="shared" si="6"/>
        <v>140</v>
      </c>
      <c r="F461" s="75">
        <v>110</v>
      </c>
    </row>
    <row r="462" spans="2:6" hidden="1" x14ac:dyDescent="0.2">
      <c r="B462" s="75" t="s">
        <v>570</v>
      </c>
      <c r="C462" s="75" t="s">
        <v>571</v>
      </c>
      <c r="D462" s="76">
        <v>304224</v>
      </c>
      <c r="E462" s="75" t="str">
        <f t="shared" si="6"/>
        <v>304</v>
      </c>
      <c r="F462" s="75">
        <v>224</v>
      </c>
    </row>
    <row r="463" spans="2:6" ht="26.4" hidden="1" x14ac:dyDescent="0.2">
      <c r="B463" s="75" t="s">
        <v>572</v>
      </c>
      <c r="C463" s="75" t="s">
        <v>573</v>
      </c>
      <c r="D463" s="76">
        <v>102021</v>
      </c>
      <c r="E463" s="75" t="str">
        <f t="shared" si="6"/>
        <v>102</v>
      </c>
      <c r="F463" s="75">
        <v>21</v>
      </c>
    </row>
    <row r="464" spans="2:6" ht="26.4" hidden="1" x14ac:dyDescent="0.2">
      <c r="B464" s="75" t="s">
        <v>1659</v>
      </c>
      <c r="C464" s="75" t="s">
        <v>574</v>
      </c>
      <c r="D464" s="76">
        <v>201139</v>
      </c>
      <c r="E464" s="75" t="str">
        <f t="shared" si="6"/>
        <v>201</v>
      </c>
      <c r="F464" s="75">
        <v>139</v>
      </c>
    </row>
    <row r="465" spans="2:6" hidden="1" x14ac:dyDescent="0.2">
      <c r="B465" s="75" t="s">
        <v>575</v>
      </c>
      <c r="C465" s="75" t="s">
        <v>576</v>
      </c>
      <c r="D465" s="76">
        <v>30114</v>
      </c>
      <c r="E465" s="75" t="str">
        <f t="shared" si="6"/>
        <v>30</v>
      </c>
      <c r="F465" s="75">
        <v>114</v>
      </c>
    </row>
    <row r="466" spans="2:6" ht="26.4" hidden="1" x14ac:dyDescent="0.2">
      <c r="B466" s="75" t="s">
        <v>1660</v>
      </c>
      <c r="C466" s="75" t="s">
        <v>577</v>
      </c>
      <c r="D466" s="76">
        <v>134020</v>
      </c>
      <c r="E466" s="75" t="str">
        <f t="shared" si="6"/>
        <v>134</v>
      </c>
      <c r="F466" s="75">
        <v>20</v>
      </c>
    </row>
    <row r="467" spans="2:6" ht="26.4" hidden="1" x14ac:dyDescent="0.2">
      <c r="B467" s="75" t="s">
        <v>1661</v>
      </c>
      <c r="C467" s="75" t="s">
        <v>130</v>
      </c>
      <c r="D467" s="76">
        <v>426026</v>
      </c>
      <c r="E467" s="75" t="str">
        <f t="shared" si="6"/>
        <v>426</v>
      </c>
      <c r="F467" s="75">
        <v>26</v>
      </c>
    </row>
    <row r="468" spans="2:6" hidden="1" x14ac:dyDescent="0.2">
      <c r="B468" s="75" t="s">
        <v>578</v>
      </c>
      <c r="C468" s="75" t="s">
        <v>579</v>
      </c>
      <c r="D468" s="849">
        <v>296218</v>
      </c>
      <c r="E468" s="75" t="str">
        <f t="shared" si="6"/>
        <v>296</v>
      </c>
      <c r="F468" s="75">
        <v>218</v>
      </c>
    </row>
    <row r="469" spans="2:6" hidden="1" x14ac:dyDescent="0.2">
      <c r="B469" s="75" t="s">
        <v>580</v>
      </c>
      <c r="C469" s="854" t="s">
        <v>581</v>
      </c>
      <c r="D469" s="857">
        <v>97115</v>
      </c>
      <c r="E469" s="855" t="str">
        <f t="shared" si="6"/>
        <v>97</v>
      </c>
      <c r="F469" s="75">
        <v>115</v>
      </c>
    </row>
    <row r="470" spans="2:6" hidden="1" x14ac:dyDescent="0.2">
      <c r="B470" s="75" t="s">
        <v>582</v>
      </c>
      <c r="C470" s="75" t="s">
        <v>221</v>
      </c>
      <c r="D470" s="856">
        <v>280034</v>
      </c>
      <c r="E470" s="75" t="str">
        <f t="shared" si="6"/>
        <v>280</v>
      </c>
      <c r="F470" s="75">
        <v>34</v>
      </c>
    </row>
    <row r="471" spans="2:6" hidden="1" x14ac:dyDescent="0.2">
      <c r="B471" s="75" t="s">
        <v>583</v>
      </c>
      <c r="C471" s="75" t="s">
        <v>584</v>
      </c>
      <c r="D471" s="76">
        <v>210148</v>
      </c>
      <c r="E471" s="75" t="str">
        <f t="shared" si="6"/>
        <v>210</v>
      </c>
      <c r="F471" s="75">
        <v>148</v>
      </c>
    </row>
    <row r="472" spans="2:6" hidden="1" x14ac:dyDescent="0.2">
      <c r="B472" s="75" t="s">
        <v>585</v>
      </c>
      <c r="C472" s="75" t="s">
        <v>1676</v>
      </c>
      <c r="D472" s="76">
        <v>357266</v>
      </c>
      <c r="E472" s="75" t="str">
        <f t="shared" si="6"/>
        <v>357</v>
      </c>
      <c r="F472" s="75">
        <v>266</v>
      </c>
    </row>
    <row r="473" spans="2:6" ht="26.4" hidden="1" x14ac:dyDescent="0.2">
      <c r="B473" s="75" t="s">
        <v>1662</v>
      </c>
      <c r="C473" s="75" t="s">
        <v>586</v>
      </c>
      <c r="D473" s="76">
        <v>209147</v>
      </c>
      <c r="E473" s="75" t="str">
        <f t="shared" si="6"/>
        <v>209</v>
      </c>
      <c r="F473" s="75">
        <v>147</v>
      </c>
    </row>
    <row r="474" spans="2:6" ht="26.4" hidden="1" x14ac:dyDescent="0.2">
      <c r="B474" s="75" t="s">
        <v>1663</v>
      </c>
      <c r="C474" s="75" t="s">
        <v>587</v>
      </c>
      <c r="D474" s="76">
        <v>408309</v>
      </c>
      <c r="E474" s="75" t="str">
        <f t="shared" si="6"/>
        <v>408</v>
      </c>
      <c r="F474" s="75">
        <v>309</v>
      </c>
    </row>
    <row r="475" spans="2:6" hidden="1" x14ac:dyDescent="0.2">
      <c r="B475" s="75" t="s">
        <v>588</v>
      </c>
      <c r="C475" s="75" t="s">
        <v>589</v>
      </c>
      <c r="D475" s="76">
        <v>423319</v>
      </c>
      <c r="E475" s="75" t="str">
        <f t="shared" si="6"/>
        <v>423</v>
      </c>
      <c r="F475" s="75">
        <v>319</v>
      </c>
    </row>
    <row r="476" spans="2:6" hidden="1" x14ac:dyDescent="0.2">
      <c r="B476" s="75" t="s">
        <v>1517</v>
      </c>
      <c r="C476" s="75" t="s">
        <v>463</v>
      </c>
      <c r="D476" s="76">
        <v>700006</v>
      </c>
      <c r="E476" s="75" t="str">
        <f t="shared" si="6"/>
        <v>700</v>
      </c>
      <c r="F476" s="75">
        <v>126</v>
      </c>
    </row>
    <row r="477" spans="2:6" hidden="1" x14ac:dyDescent="0.2">
      <c r="B477" s="75" t="s">
        <v>590</v>
      </c>
      <c r="C477" s="75" t="s">
        <v>475</v>
      </c>
      <c r="D477" s="76">
        <v>303095</v>
      </c>
      <c r="E477" s="75" t="str">
        <f t="shared" si="6"/>
        <v>303</v>
      </c>
      <c r="F477" s="75">
        <v>95</v>
      </c>
    </row>
    <row r="478" spans="2:6" hidden="1" x14ac:dyDescent="0.2">
      <c r="B478" s="75" t="s">
        <v>591</v>
      </c>
      <c r="C478" s="75" t="s">
        <v>592</v>
      </c>
      <c r="D478" s="76">
        <v>142121</v>
      </c>
      <c r="E478" s="75" t="str">
        <f t="shared" si="6"/>
        <v>142</v>
      </c>
      <c r="F478" s="75">
        <v>121</v>
      </c>
    </row>
    <row r="479" spans="2:6" ht="26.4" hidden="1" x14ac:dyDescent="0.2">
      <c r="B479" s="75" t="s">
        <v>1664</v>
      </c>
      <c r="C479" s="75" t="s">
        <v>593</v>
      </c>
      <c r="D479" s="76">
        <v>288208</v>
      </c>
      <c r="E479" s="75" t="str">
        <f t="shared" si="6"/>
        <v>288</v>
      </c>
      <c r="F479" s="75">
        <v>208</v>
      </c>
    </row>
    <row r="480" spans="2:6" ht="26.4" hidden="1" x14ac:dyDescent="0.2">
      <c r="B480" s="848" t="s">
        <v>594</v>
      </c>
      <c r="C480" s="848" t="s">
        <v>173</v>
      </c>
      <c r="D480" s="849">
        <v>66038</v>
      </c>
      <c r="E480" s="848" t="str">
        <f t="shared" si="6"/>
        <v>66</v>
      </c>
      <c r="F480" s="848">
        <v>38</v>
      </c>
    </row>
    <row r="481" spans="2:6" ht="22.2" hidden="1" x14ac:dyDescent="0.2">
      <c r="B481" s="850" t="s">
        <v>595</v>
      </c>
      <c r="C481" s="850" t="s">
        <v>596</v>
      </c>
      <c r="D481" s="851">
        <v>279215</v>
      </c>
      <c r="E481" s="852" t="str">
        <f>LEFT(D481,LEN(D481)-3)</f>
        <v>279</v>
      </c>
      <c r="F481" s="851">
        <v>215</v>
      </c>
    </row>
    <row r="482" spans="2:6" hidden="1" x14ac:dyDescent="0.2">
      <c r="B482" s="853" t="s">
        <v>597</v>
      </c>
      <c r="C482" s="853" t="s">
        <v>598</v>
      </c>
      <c r="D482" s="853">
        <v>72107</v>
      </c>
      <c r="E482" s="852" t="str">
        <f>LEFT(D482,LEN(D482)-3)</f>
        <v>72</v>
      </c>
      <c r="F482" s="853">
        <v>107</v>
      </c>
    </row>
    <row r="483" spans="2:6" hidden="1" x14ac:dyDescent="0.2">
      <c r="B483" s="853" t="s">
        <v>1682</v>
      </c>
      <c r="C483" s="853" t="s">
        <v>1524</v>
      </c>
      <c r="D483" s="853">
        <v>25005</v>
      </c>
      <c r="E483" s="852" t="str">
        <f>LEFT(D483,LEN(D483)-3)</f>
        <v>25</v>
      </c>
      <c r="F483" s="853">
        <v>5</v>
      </c>
    </row>
  </sheetData>
  <sheetProtection algorithmName="SHA-512" hashValue="CF38kJ0rKxhgWNerVT05OfSXoi6W1o2ouAaJvkSigZDbaI9CjnjQ30OPdAWDwdsg4V9I/prQd1F93R8zXWfAkA==" saltValue="t7otl9IcHiTlOKNOXYdtqg==" spinCount="100000" sheet="1" objects="1" scenarios="1"/>
  <mergeCells count="8">
    <mergeCell ref="D34:E34"/>
    <mergeCell ref="A42:F42"/>
    <mergeCell ref="A8:G8"/>
    <mergeCell ref="D35:E35"/>
    <mergeCell ref="D36:E36"/>
    <mergeCell ref="D37:E37"/>
    <mergeCell ref="D38:E39"/>
    <mergeCell ref="D33:E33"/>
  </mergeCells>
  <phoneticPr fontId="94"/>
  <dataValidations count="1">
    <dataValidation type="list" allowBlank="1" showInputMessage="1" showErrorMessage="1" sqref="D34:E34" xr:uid="{00000000-0002-0000-0100-000000000000}">
      <formula1>$B$55:$B$483</formula1>
    </dataValidation>
  </dataValidations>
  <pageMargins left="0.70866141732283472" right="0.70866141732283472" top="0.74803149606299213" bottom="0.74803149606299213" header="0.31496062992125984" footer="0.31496062992125984"/>
  <pageSetup paperSize="9" scale="65" orientation="portrait" r:id="rId1"/>
  <headerFooter>
    <oddFooter>&amp;R表紙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O978"/>
  <sheetViews>
    <sheetView showGridLines="0" view="pageBreakPreview" topLeftCell="A73" zoomScale="107" zoomScaleNormal="85" zoomScaleSheetLayoutView="107" workbookViewId="0">
      <selection activeCell="AD6" sqref="AD6:AI6"/>
    </sheetView>
  </sheetViews>
  <sheetFormatPr defaultRowHeight="13.2" x14ac:dyDescent="0.2"/>
  <cols>
    <col min="1" max="1" width="1.77734375" customWidth="1"/>
    <col min="2" max="2" width="3.6640625" customWidth="1"/>
    <col min="3" max="19" width="2.88671875" customWidth="1"/>
    <col min="20" max="22" width="3.109375" customWidth="1"/>
    <col min="23" max="23" width="3" customWidth="1"/>
    <col min="24" max="24" width="3.6640625" customWidth="1"/>
    <col min="25" max="41" width="2.88671875" customWidth="1"/>
    <col min="42" max="42" width="1.77734375" customWidth="1"/>
  </cols>
  <sheetData>
    <row r="1" spans="2:41" ht="10.5" customHeight="1" thickBot="1" x14ac:dyDescent="0.25"/>
    <row r="2" spans="2:41" ht="25.8" x14ac:dyDescent="0.2">
      <c r="B2" s="304" t="s">
        <v>1220</v>
      </c>
      <c r="D2" s="304"/>
      <c r="E2" s="304"/>
      <c r="F2" s="304"/>
      <c r="G2" s="304"/>
      <c r="H2" s="304"/>
      <c r="I2" s="304"/>
      <c r="J2" s="304"/>
      <c r="K2" s="304"/>
      <c r="L2" s="304"/>
      <c r="M2" s="304"/>
      <c r="N2" s="305"/>
      <c r="O2" s="305"/>
      <c r="P2" s="305"/>
      <c r="Q2" s="305"/>
      <c r="R2" s="305"/>
      <c r="S2" s="305"/>
      <c r="T2" s="306"/>
      <c r="U2" s="306"/>
      <c r="V2" s="306"/>
      <c r="W2" s="88"/>
      <c r="X2" s="95"/>
      <c r="Y2" s="316" t="s">
        <v>599</v>
      </c>
      <c r="Z2" s="316"/>
      <c r="AA2" s="316"/>
      <c r="AB2" s="316"/>
      <c r="AC2" s="316"/>
      <c r="AD2" s="316"/>
      <c r="AE2" s="316"/>
      <c r="AF2" s="316"/>
      <c r="AG2" s="316"/>
      <c r="AH2" s="316"/>
      <c r="AI2" s="316"/>
      <c r="AJ2" s="317"/>
      <c r="AK2" s="320"/>
      <c r="AL2" s="316"/>
      <c r="AM2" s="316"/>
      <c r="AN2" s="316"/>
      <c r="AO2" s="317"/>
    </row>
    <row r="3" spans="2:41" ht="15" thickBot="1" x14ac:dyDescent="0.25">
      <c r="B3" s="282" t="s">
        <v>1686</v>
      </c>
      <c r="C3" s="282"/>
      <c r="D3" s="282"/>
      <c r="F3" s="282"/>
      <c r="G3" s="282"/>
      <c r="H3" s="282"/>
      <c r="I3" s="282"/>
      <c r="J3" s="282"/>
      <c r="K3" s="282"/>
      <c r="L3" s="282"/>
      <c r="M3" s="282"/>
      <c r="N3" s="307"/>
      <c r="O3" s="307"/>
      <c r="P3" s="307"/>
      <c r="Q3" s="307"/>
      <c r="R3" s="307"/>
      <c r="S3" s="307"/>
      <c r="T3" s="307"/>
      <c r="U3" s="307"/>
      <c r="V3" s="307"/>
      <c r="W3" s="89"/>
      <c r="X3" s="96"/>
      <c r="Y3" s="318" t="s">
        <v>600</v>
      </c>
      <c r="Z3" s="318"/>
      <c r="AA3" s="318"/>
      <c r="AB3" s="318"/>
      <c r="AC3" s="318"/>
      <c r="AD3" s="318"/>
      <c r="AE3" s="318"/>
      <c r="AF3" s="318"/>
      <c r="AG3" s="318"/>
      <c r="AH3" s="318"/>
      <c r="AI3" s="318"/>
      <c r="AJ3" s="409"/>
      <c r="AK3" s="409"/>
      <c r="AL3" s="409"/>
      <c r="AM3" s="409"/>
      <c r="AN3" s="409"/>
      <c r="AO3" s="319"/>
    </row>
    <row r="4" spans="2:41" ht="15" thickBot="1" x14ac:dyDescent="0.25">
      <c r="B4" s="80"/>
      <c r="C4" s="282"/>
      <c r="D4" s="282"/>
      <c r="E4" s="282"/>
      <c r="F4" s="282"/>
      <c r="G4" s="282"/>
      <c r="H4" s="282"/>
      <c r="I4" s="282"/>
      <c r="J4" s="282"/>
      <c r="K4" s="282"/>
      <c r="L4" s="282"/>
      <c r="M4" s="282"/>
      <c r="N4" s="307"/>
      <c r="O4" s="307"/>
      <c r="P4" s="307"/>
      <c r="Q4" s="307"/>
      <c r="R4" s="307"/>
      <c r="S4" s="307"/>
      <c r="T4" s="307"/>
      <c r="U4" s="307"/>
      <c r="V4" s="307"/>
      <c r="W4" s="89"/>
      <c r="X4" s="81"/>
      <c r="Y4" s="283"/>
      <c r="Z4" s="283"/>
      <c r="AA4" s="283"/>
      <c r="AB4" s="283"/>
      <c r="AC4" s="283"/>
      <c r="AD4" s="283"/>
      <c r="AE4" s="283"/>
      <c r="AF4" s="283"/>
      <c r="AG4" s="283"/>
      <c r="AH4" s="283"/>
      <c r="AI4" s="283"/>
      <c r="AJ4" s="308"/>
      <c r="AK4" s="308"/>
      <c r="AL4" s="308"/>
      <c r="AM4" s="308"/>
      <c r="AN4" s="308"/>
      <c r="AO4" s="308"/>
    </row>
    <row r="5" spans="2:41" ht="26.25" customHeight="1" x14ac:dyDescent="0.2">
      <c r="B5" s="921" t="s">
        <v>601</v>
      </c>
      <c r="C5" s="922"/>
      <c r="D5" s="922"/>
      <c r="E5" s="922"/>
      <c r="F5" s="923"/>
      <c r="G5" s="927" t="e">
        <f>'表　紙'!D33</f>
        <v>#N/A</v>
      </c>
      <c r="H5" s="927"/>
      <c r="I5" s="927"/>
      <c r="J5" s="927"/>
      <c r="K5" s="927"/>
      <c r="L5" s="927"/>
      <c r="M5" s="927"/>
      <c r="N5" s="927"/>
      <c r="O5" s="927"/>
      <c r="P5" s="927"/>
      <c r="Q5" s="927"/>
      <c r="R5" s="927"/>
      <c r="S5" s="928"/>
      <c r="T5" s="572"/>
      <c r="U5" s="572"/>
      <c r="V5" s="572"/>
      <c r="W5" s="78"/>
      <c r="X5" s="81"/>
      <c r="Y5" s="631"/>
      <c r="Z5" s="631"/>
      <c r="AA5" s="631"/>
      <c r="AB5" s="631"/>
      <c r="AC5" s="632"/>
      <c r="AD5" s="921" t="s">
        <v>1196</v>
      </c>
      <c r="AE5" s="922"/>
      <c r="AF5" s="922"/>
      <c r="AG5" s="922"/>
      <c r="AH5" s="922"/>
      <c r="AI5" s="923"/>
      <c r="AJ5" s="1023" t="s">
        <v>66</v>
      </c>
      <c r="AK5" s="922"/>
      <c r="AL5" s="922"/>
      <c r="AM5" s="922"/>
      <c r="AN5" s="922"/>
      <c r="AO5" s="1024"/>
    </row>
    <row r="6" spans="2:41" ht="24.75" customHeight="1" thickBot="1" x14ac:dyDescent="0.25">
      <c r="B6" s="924" t="s">
        <v>1209</v>
      </c>
      <c r="C6" s="925"/>
      <c r="D6" s="925"/>
      <c r="E6" s="925"/>
      <c r="F6" s="926"/>
      <c r="G6" s="929">
        <f>'表　紙'!D34</f>
        <v>0</v>
      </c>
      <c r="H6" s="929"/>
      <c r="I6" s="929"/>
      <c r="J6" s="929"/>
      <c r="K6" s="929"/>
      <c r="L6" s="929"/>
      <c r="M6" s="929"/>
      <c r="N6" s="929"/>
      <c r="O6" s="929"/>
      <c r="P6" s="929"/>
      <c r="Q6" s="929"/>
      <c r="R6" s="929"/>
      <c r="S6" s="930"/>
      <c r="T6" s="572"/>
      <c r="U6" s="572"/>
      <c r="V6" s="572"/>
      <c r="W6" s="78"/>
      <c r="X6" s="81"/>
      <c r="Y6" s="635"/>
      <c r="Z6" s="635"/>
      <c r="AA6" s="635"/>
      <c r="AB6" s="635"/>
      <c r="AC6" s="636"/>
      <c r="AD6" s="979" t="e">
        <f>'表　紙'!E2</f>
        <v>#N/A</v>
      </c>
      <c r="AE6" s="980"/>
      <c r="AF6" s="980"/>
      <c r="AG6" s="980"/>
      <c r="AH6" s="980"/>
      <c r="AI6" s="981"/>
      <c r="AJ6" s="1025" t="e">
        <f>'表　紙'!F2</f>
        <v>#N/A</v>
      </c>
      <c r="AK6" s="980"/>
      <c r="AL6" s="980"/>
      <c r="AM6" s="980"/>
      <c r="AN6" s="980"/>
      <c r="AO6" s="1026"/>
    </row>
    <row r="7" spans="2:41" ht="14.4" x14ac:dyDescent="0.2">
      <c r="B7" s="81"/>
      <c r="C7" s="283"/>
      <c r="D7" s="283"/>
      <c r="E7" s="283"/>
      <c r="F7" s="283"/>
      <c r="G7" s="283"/>
      <c r="H7" s="283"/>
      <c r="I7" s="283"/>
      <c r="J7" s="283"/>
      <c r="K7" s="283"/>
      <c r="L7" s="283"/>
      <c r="M7" s="283"/>
      <c r="N7" s="268"/>
      <c r="O7" s="268"/>
      <c r="P7" s="268"/>
      <c r="Q7" s="268"/>
      <c r="R7" s="268"/>
      <c r="S7" s="268"/>
      <c r="T7" s="268"/>
      <c r="U7" s="268"/>
      <c r="V7" s="268"/>
      <c r="W7" s="78"/>
      <c r="X7" s="81"/>
      <c r="Y7" s="283"/>
      <c r="Z7" s="283"/>
      <c r="AA7" s="283"/>
      <c r="AB7" s="283"/>
      <c r="AC7" s="283"/>
      <c r="AD7" s="283"/>
      <c r="AE7" s="283"/>
      <c r="AF7" s="283"/>
      <c r="AG7" s="283"/>
      <c r="AH7" s="283"/>
      <c r="AI7" s="283"/>
      <c r="AJ7" s="268"/>
      <c r="AK7" s="268"/>
      <c r="AL7" s="268"/>
      <c r="AM7" s="268"/>
      <c r="AN7" s="268"/>
      <c r="AO7" s="268"/>
    </row>
    <row r="8" spans="2:41" ht="7.5" customHeight="1" thickBot="1" x14ac:dyDescent="0.25">
      <c r="B8" s="77"/>
      <c r="C8" s="262"/>
      <c r="D8" s="262"/>
      <c r="E8" s="262"/>
      <c r="F8" s="262"/>
      <c r="G8" s="262"/>
      <c r="H8" s="262"/>
      <c r="I8" s="262"/>
      <c r="J8" s="262"/>
      <c r="K8" s="262"/>
      <c r="L8" s="262"/>
      <c r="M8" s="262"/>
      <c r="N8" s="307"/>
      <c r="O8" s="307"/>
      <c r="P8" s="307"/>
      <c r="Q8" s="307"/>
      <c r="R8" s="307"/>
      <c r="S8" s="307"/>
      <c r="T8" s="262"/>
      <c r="U8" s="262"/>
      <c r="V8" s="262"/>
      <c r="W8" s="77"/>
      <c r="X8" s="77"/>
      <c r="Y8" s="262"/>
      <c r="Z8" s="262"/>
      <c r="AA8" s="262"/>
      <c r="AB8" s="262"/>
      <c r="AC8" s="262"/>
      <c r="AD8" s="262"/>
      <c r="AE8" s="262"/>
      <c r="AF8" s="262"/>
      <c r="AG8" s="262"/>
      <c r="AH8" s="262"/>
      <c r="AI8" s="262"/>
      <c r="AJ8" s="307"/>
      <c r="AK8" s="307"/>
      <c r="AL8" s="307"/>
      <c r="AM8" s="307"/>
      <c r="AN8" s="307"/>
      <c r="AO8" s="307"/>
    </row>
    <row r="9" spans="2:41" ht="36.75" customHeight="1" thickBot="1" x14ac:dyDescent="0.25">
      <c r="B9" s="594" t="s">
        <v>1182</v>
      </c>
      <c r="C9" s="583"/>
      <c r="D9" s="583"/>
      <c r="E9" s="583"/>
      <c r="F9" s="583"/>
      <c r="G9" s="583"/>
      <c r="H9" s="583"/>
      <c r="I9" s="583"/>
      <c r="J9" s="583"/>
      <c r="K9" s="583"/>
      <c r="L9" s="583"/>
      <c r="M9" s="583"/>
      <c r="N9" s="1011" t="s">
        <v>1184</v>
      </c>
      <c r="O9" s="1012"/>
      <c r="P9" s="1012"/>
      <c r="Q9" s="1012"/>
      <c r="R9" s="1012"/>
      <c r="S9" s="1013"/>
      <c r="T9" s="309"/>
      <c r="U9" s="310"/>
      <c r="V9" s="310"/>
      <c r="W9" s="90"/>
      <c r="X9" s="595" t="s">
        <v>1185</v>
      </c>
      <c r="Y9" s="637"/>
      <c r="Z9" s="637"/>
      <c r="AA9" s="637"/>
      <c r="AB9" s="637"/>
      <c r="AC9" s="637"/>
      <c r="AD9" s="637"/>
      <c r="AE9" s="637"/>
      <c r="AF9" s="637"/>
      <c r="AG9" s="637"/>
      <c r="AH9" s="637"/>
      <c r="AI9" s="637"/>
      <c r="AJ9" s="1011" t="s">
        <v>1184</v>
      </c>
      <c r="AK9" s="1012"/>
      <c r="AL9" s="1012"/>
      <c r="AM9" s="1012"/>
      <c r="AN9" s="1012"/>
      <c r="AO9" s="1013"/>
    </row>
    <row r="10" spans="2:41" ht="17.399999999999999" thickTop="1" thickBot="1" x14ac:dyDescent="0.25">
      <c r="B10" s="413" t="s">
        <v>602</v>
      </c>
      <c r="C10" s="584"/>
      <c r="D10" s="584"/>
      <c r="E10" s="584"/>
      <c r="F10" s="584"/>
      <c r="G10" s="584"/>
      <c r="H10" s="584"/>
      <c r="I10" s="584"/>
      <c r="J10" s="584"/>
      <c r="K10" s="584"/>
      <c r="L10" s="584"/>
      <c r="M10" s="584"/>
      <c r="N10" s="982">
        <f>SUM(N11:N17)</f>
        <v>0</v>
      </c>
      <c r="O10" s="983"/>
      <c r="P10" s="983"/>
      <c r="Q10" s="983"/>
      <c r="R10" s="983"/>
      <c r="S10" s="984"/>
      <c r="T10" s="311"/>
      <c r="U10" s="312"/>
      <c r="V10" s="312"/>
      <c r="W10" s="91"/>
      <c r="X10" s="411" t="s">
        <v>603</v>
      </c>
      <c r="Y10" s="578"/>
      <c r="Z10" s="578"/>
      <c r="AA10" s="578"/>
      <c r="AB10" s="578"/>
      <c r="AC10" s="578"/>
      <c r="AD10" s="578"/>
      <c r="AE10" s="578"/>
      <c r="AF10" s="578"/>
      <c r="AG10" s="578"/>
      <c r="AH10" s="578"/>
      <c r="AI10" s="578"/>
      <c r="AJ10" s="1005"/>
      <c r="AK10" s="1006"/>
      <c r="AL10" s="1006"/>
      <c r="AM10" s="1006"/>
      <c r="AN10" s="1006"/>
      <c r="AO10" s="1007"/>
    </row>
    <row r="11" spans="2:41" ht="16.8" thickBot="1" x14ac:dyDescent="0.25">
      <c r="B11" s="414"/>
      <c r="C11" s="940" t="s">
        <v>604</v>
      </c>
      <c r="D11" s="941"/>
      <c r="E11" s="941"/>
      <c r="F11" s="941"/>
      <c r="G11" s="941"/>
      <c r="H11" s="941"/>
      <c r="I11" s="941"/>
      <c r="J11" s="941"/>
      <c r="K11" s="941"/>
      <c r="L11" s="941"/>
      <c r="M11" s="942"/>
      <c r="N11" s="918"/>
      <c r="O11" s="919"/>
      <c r="P11" s="919"/>
      <c r="Q11" s="919"/>
      <c r="R11" s="919"/>
      <c r="S11" s="920"/>
      <c r="T11" s="311"/>
      <c r="U11" s="312"/>
      <c r="V11" s="312"/>
      <c r="W11" s="91"/>
      <c r="X11" s="410" t="s">
        <v>605</v>
      </c>
      <c r="Y11" s="585"/>
      <c r="Z11" s="585"/>
      <c r="AA11" s="585"/>
      <c r="AB11" s="585"/>
      <c r="AC11" s="585"/>
      <c r="AD11" s="585"/>
      <c r="AE11" s="585"/>
      <c r="AF11" s="585"/>
      <c r="AG11" s="585"/>
      <c r="AH11" s="585"/>
      <c r="AI11" s="585"/>
      <c r="AJ11" s="985"/>
      <c r="AK11" s="986"/>
      <c r="AL11" s="986"/>
      <c r="AM11" s="986"/>
      <c r="AN11" s="986"/>
      <c r="AO11" s="995"/>
    </row>
    <row r="12" spans="2:41" ht="16.2" x14ac:dyDescent="0.2">
      <c r="B12" s="414"/>
      <c r="C12" s="940" t="s">
        <v>606</v>
      </c>
      <c r="D12" s="941"/>
      <c r="E12" s="941"/>
      <c r="F12" s="941"/>
      <c r="G12" s="941"/>
      <c r="H12" s="941"/>
      <c r="I12" s="941"/>
      <c r="J12" s="941"/>
      <c r="K12" s="941"/>
      <c r="L12" s="941"/>
      <c r="M12" s="942"/>
      <c r="N12" s="918"/>
      <c r="O12" s="919"/>
      <c r="P12" s="919"/>
      <c r="Q12" s="919"/>
      <c r="R12" s="919"/>
      <c r="S12" s="920"/>
      <c r="T12" s="311"/>
      <c r="U12" s="312"/>
      <c r="V12" s="312"/>
      <c r="W12" s="91"/>
      <c r="X12" s="416" t="s">
        <v>607</v>
      </c>
      <c r="Y12" s="586"/>
      <c r="Z12" s="586"/>
      <c r="AA12" s="586"/>
      <c r="AB12" s="586"/>
      <c r="AC12" s="586"/>
      <c r="AD12" s="586"/>
      <c r="AE12" s="586"/>
      <c r="AF12" s="586"/>
      <c r="AG12" s="586"/>
      <c r="AH12" s="586"/>
      <c r="AI12" s="586"/>
      <c r="AJ12" s="946">
        <f>AJ13+AJ16</f>
        <v>0</v>
      </c>
      <c r="AK12" s="947"/>
      <c r="AL12" s="947"/>
      <c r="AM12" s="947"/>
      <c r="AN12" s="947"/>
      <c r="AO12" s="948"/>
    </row>
    <row r="13" spans="2:41" ht="16.2" x14ac:dyDescent="0.2">
      <c r="B13" s="414"/>
      <c r="C13" s="940" t="s">
        <v>608</v>
      </c>
      <c r="D13" s="941"/>
      <c r="E13" s="941"/>
      <c r="F13" s="941"/>
      <c r="G13" s="941"/>
      <c r="H13" s="941"/>
      <c r="I13" s="941"/>
      <c r="J13" s="941"/>
      <c r="K13" s="941"/>
      <c r="L13" s="941"/>
      <c r="M13" s="942"/>
      <c r="N13" s="918"/>
      <c r="O13" s="919"/>
      <c r="P13" s="919"/>
      <c r="Q13" s="919"/>
      <c r="R13" s="919"/>
      <c r="S13" s="920"/>
      <c r="T13" s="311"/>
      <c r="U13" s="312"/>
      <c r="V13" s="312"/>
      <c r="W13" s="91"/>
      <c r="X13" s="414"/>
      <c r="Y13" s="961" t="s">
        <v>609</v>
      </c>
      <c r="Z13" s="962"/>
      <c r="AA13" s="962"/>
      <c r="AB13" s="962"/>
      <c r="AC13" s="962"/>
      <c r="AD13" s="962"/>
      <c r="AE13" s="962"/>
      <c r="AF13" s="962"/>
      <c r="AG13" s="962"/>
      <c r="AH13" s="962"/>
      <c r="AI13" s="963"/>
      <c r="AJ13" s="1014">
        <f>SUM(AJ14:AJ15)</f>
        <v>0</v>
      </c>
      <c r="AK13" s="1015"/>
      <c r="AL13" s="1015"/>
      <c r="AM13" s="1015"/>
      <c r="AN13" s="1015"/>
      <c r="AO13" s="1016"/>
    </row>
    <row r="14" spans="2:41" ht="16.2" x14ac:dyDescent="0.2">
      <c r="B14" s="414"/>
      <c r="C14" s="940" t="s">
        <v>1026</v>
      </c>
      <c r="D14" s="941"/>
      <c r="E14" s="941"/>
      <c r="F14" s="941"/>
      <c r="G14" s="941"/>
      <c r="H14" s="941"/>
      <c r="I14" s="941"/>
      <c r="J14" s="941"/>
      <c r="K14" s="941"/>
      <c r="L14" s="941"/>
      <c r="M14" s="942"/>
      <c r="N14" s="918"/>
      <c r="O14" s="919"/>
      <c r="P14" s="919"/>
      <c r="Q14" s="919"/>
      <c r="R14" s="919"/>
      <c r="S14" s="920"/>
      <c r="T14" s="311"/>
      <c r="U14" s="312"/>
      <c r="V14" s="312"/>
      <c r="W14" s="91"/>
      <c r="X14" s="414"/>
      <c r="Y14" s="964" t="s">
        <v>611</v>
      </c>
      <c r="Z14" s="932"/>
      <c r="AA14" s="932"/>
      <c r="AB14" s="932"/>
      <c r="AC14" s="932"/>
      <c r="AD14" s="932"/>
      <c r="AE14" s="932"/>
      <c r="AF14" s="932"/>
      <c r="AG14" s="932"/>
      <c r="AH14" s="932"/>
      <c r="AI14" s="933"/>
      <c r="AJ14" s="918"/>
      <c r="AK14" s="919"/>
      <c r="AL14" s="919"/>
      <c r="AM14" s="919"/>
      <c r="AN14" s="919"/>
      <c r="AO14" s="920"/>
    </row>
    <row r="15" spans="2:41" ht="16.2" x14ac:dyDescent="0.2">
      <c r="B15" s="414"/>
      <c r="C15" s="940" t="s">
        <v>1027</v>
      </c>
      <c r="D15" s="941"/>
      <c r="E15" s="941"/>
      <c r="F15" s="941"/>
      <c r="G15" s="941"/>
      <c r="H15" s="941"/>
      <c r="I15" s="941"/>
      <c r="J15" s="941"/>
      <c r="K15" s="941"/>
      <c r="L15" s="941"/>
      <c r="M15" s="942"/>
      <c r="N15" s="918"/>
      <c r="O15" s="919"/>
      <c r="P15" s="919"/>
      <c r="Q15" s="919"/>
      <c r="R15" s="919"/>
      <c r="S15" s="920"/>
      <c r="T15" s="311"/>
      <c r="U15" s="312"/>
      <c r="V15" s="312"/>
      <c r="W15" s="91"/>
      <c r="X15" s="414"/>
      <c r="Y15" s="964" t="s">
        <v>613</v>
      </c>
      <c r="Z15" s="932"/>
      <c r="AA15" s="932"/>
      <c r="AB15" s="932"/>
      <c r="AC15" s="932"/>
      <c r="AD15" s="932"/>
      <c r="AE15" s="932"/>
      <c r="AF15" s="932"/>
      <c r="AG15" s="932"/>
      <c r="AH15" s="932"/>
      <c r="AI15" s="933"/>
      <c r="AJ15" s="918"/>
      <c r="AK15" s="919"/>
      <c r="AL15" s="919"/>
      <c r="AM15" s="919"/>
      <c r="AN15" s="919"/>
      <c r="AO15" s="920"/>
    </row>
    <row r="16" spans="2:41" ht="16.8" thickBot="1" x14ac:dyDescent="0.25">
      <c r="B16" s="414"/>
      <c r="C16" s="940" t="s">
        <v>1362</v>
      </c>
      <c r="D16" s="941"/>
      <c r="E16" s="941"/>
      <c r="F16" s="941"/>
      <c r="G16" s="941"/>
      <c r="H16" s="941"/>
      <c r="I16" s="941"/>
      <c r="J16" s="941"/>
      <c r="K16" s="941"/>
      <c r="L16" s="941"/>
      <c r="M16" s="942"/>
      <c r="N16" s="918"/>
      <c r="O16" s="919"/>
      <c r="P16" s="919"/>
      <c r="Q16" s="919"/>
      <c r="R16" s="919"/>
      <c r="S16" s="920"/>
      <c r="T16" s="311"/>
      <c r="U16" s="312"/>
      <c r="V16" s="312"/>
      <c r="W16" s="91"/>
      <c r="X16" s="415"/>
      <c r="Y16" s="965" t="s">
        <v>615</v>
      </c>
      <c r="Z16" s="935"/>
      <c r="AA16" s="935"/>
      <c r="AB16" s="935"/>
      <c r="AC16" s="935"/>
      <c r="AD16" s="935"/>
      <c r="AE16" s="935"/>
      <c r="AF16" s="935"/>
      <c r="AG16" s="935"/>
      <c r="AH16" s="935"/>
      <c r="AI16" s="936"/>
      <c r="AJ16" s="943"/>
      <c r="AK16" s="944"/>
      <c r="AL16" s="944"/>
      <c r="AM16" s="944"/>
      <c r="AN16" s="944"/>
      <c r="AO16" s="945"/>
    </row>
    <row r="17" spans="2:41" ht="16.8" thickBot="1" x14ac:dyDescent="0.25">
      <c r="B17" s="415"/>
      <c r="C17" s="952" t="s">
        <v>610</v>
      </c>
      <c r="D17" s="953"/>
      <c r="E17" s="953"/>
      <c r="F17" s="953"/>
      <c r="G17" s="953"/>
      <c r="H17" s="953"/>
      <c r="I17" s="953"/>
      <c r="J17" s="953"/>
      <c r="K17" s="953"/>
      <c r="L17" s="953"/>
      <c r="M17" s="954"/>
      <c r="N17" s="943"/>
      <c r="O17" s="944"/>
      <c r="P17" s="944"/>
      <c r="Q17" s="944"/>
      <c r="R17" s="944"/>
      <c r="S17" s="945"/>
      <c r="T17" s="311"/>
      <c r="U17" s="312"/>
      <c r="V17" s="312"/>
      <c r="W17" s="91"/>
      <c r="X17" s="410" t="s">
        <v>617</v>
      </c>
      <c r="Y17" s="638"/>
      <c r="Z17" s="638"/>
      <c r="AA17" s="638"/>
      <c r="AB17" s="638"/>
      <c r="AC17" s="638"/>
      <c r="AD17" s="638"/>
      <c r="AE17" s="638"/>
      <c r="AF17" s="638"/>
      <c r="AG17" s="638"/>
      <c r="AH17" s="638"/>
      <c r="AI17" s="638"/>
      <c r="AJ17" s="985"/>
      <c r="AK17" s="986"/>
      <c r="AL17" s="986"/>
      <c r="AM17" s="986"/>
      <c r="AN17" s="986"/>
      <c r="AO17" s="995"/>
    </row>
    <row r="18" spans="2:41" ht="16.8" thickBot="1" x14ac:dyDescent="0.25">
      <c r="B18" s="410" t="s">
        <v>618</v>
      </c>
      <c r="C18" s="585"/>
      <c r="D18" s="585"/>
      <c r="E18" s="585"/>
      <c r="F18" s="585"/>
      <c r="G18" s="585"/>
      <c r="H18" s="585"/>
      <c r="I18" s="585"/>
      <c r="J18" s="585"/>
      <c r="K18" s="585"/>
      <c r="L18" s="585"/>
      <c r="M18" s="585"/>
      <c r="N18" s="985"/>
      <c r="O18" s="986"/>
      <c r="P18" s="986"/>
      <c r="Q18" s="986"/>
      <c r="R18" s="986"/>
      <c r="S18" s="987"/>
      <c r="T18" s="311"/>
      <c r="U18" s="312"/>
      <c r="V18" s="312"/>
      <c r="W18" s="91"/>
      <c r="X18" s="416" t="s">
        <v>619</v>
      </c>
      <c r="Y18" s="639"/>
      <c r="Z18" s="639"/>
      <c r="AA18" s="639"/>
      <c r="AB18" s="639"/>
      <c r="AC18" s="639"/>
      <c r="AD18" s="639"/>
      <c r="AE18" s="639"/>
      <c r="AF18" s="639"/>
      <c r="AG18" s="639"/>
      <c r="AH18" s="639"/>
      <c r="AI18" s="639"/>
      <c r="AJ18" s="946">
        <f>SUM(AJ19:AJ20)</f>
        <v>0</v>
      </c>
      <c r="AK18" s="947"/>
      <c r="AL18" s="947"/>
      <c r="AM18" s="947"/>
      <c r="AN18" s="947"/>
      <c r="AO18" s="948"/>
    </row>
    <row r="19" spans="2:41" ht="16.2" x14ac:dyDescent="0.2">
      <c r="B19" s="416" t="s">
        <v>612</v>
      </c>
      <c r="C19" s="586"/>
      <c r="D19" s="586"/>
      <c r="E19" s="586"/>
      <c r="F19" s="586"/>
      <c r="G19" s="586"/>
      <c r="H19" s="586"/>
      <c r="I19" s="586"/>
      <c r="J19" s="586"/>
      <c r="K19" s="586"/>
      <c r="L19" s="586"/>
      <c r="M19" s="586"/>
      <c r="N19" s="946">
        <f>SUM(N20:N22)</f>
        <v>0</v>
      </c>
      <c r="O19" s="947"/>
      <c r="P19" s="947"/>
      <c r="Q19" s="947"/>
      <c r="R19" s="947"/>
      <c r="S19" s="948"/>
      <c r="T19" s="311"/>
      <c r="U19" s="312"/>
      <c r="V19" s="312"/>
      <c r="W19" s="91"/>
      <c r="X19" s="414"/>
      <c r="Y19" s="964" t="s">
        <v>621</v>
      </c>
      <c r="Z19" s="932"/>
      <c r="AA19" s="932"/>
      <c r="AB19" s="932"/>
      <c r="AC19" s="932"/>
      <c r="AD19" s="932"/>
      <c r="AE19" s="932"/>
      <c r="AF19" s="932"/>
      <c r="AG19" s="932"/>
      <c r="AH19" s="932"/>
      <c r="AI19" s="933"/>
      <c r="AJ19" s="918"/>
      <c r="AK19" s="919"/>
      <c r="AL19" s="919"/>
      <c r="AM19" s="919"/>
      <c r="AN19" s="919"/>
      <c r="AO19" s="920"/>
    </row>
    <row r="20" spans="2:41" ht="16.8" thickBot="1" x14ac:dyDescent="0.25">
      <c r="B20" s="417"/>
      <c r="C20" s="931" t="s">
        <v>614</v>
      </c>
      <c r="D20" s="932"/>
      <c r="E20" s="932"/>
      <c r="F20" s="932"/>
      <c r="G20" s="932"/>
      <c r="H20" s="932"/>
      <c r="I20" s="932"/>
      <c r="J20" s="932"/>
      <c r="K20" s="932"/>
      <c r="L20" s="932"/>
      <c r="M20" s="933"/>
      <c r="N20" s="918"/>
      <c r="O20" s="919"/>
      <c r="P20" s="919"/>
      <c r="Q20" s="919"/>
      <c r="R20" s="919"/>
      <c r="S20" s="920"/>
      <c r="T20" s="311"/>
      <c r="U20" s="312"/>
      <c r="V20" s="312"/>
      <c r="W20" s="91"/>
      <c r="X20" s="415"/>
      <c r="Y20" s="965" t="s">
        <v>623</v>
      </c>
      <c r="Z20" s="935"/>
      <c r="AA20" s="935"/>
      <c r="AB20" s="935"/>
      <c r="AC20" s="935"/>
      <c r="AD20" s="935"/>
      <c r="AE20" s="935"/>
      <c r="AF20" s="935"/>
      <c r="AG20" s="935"/>
      <c r="AH20" s="935"/>
      <c r="AI20" s="936"/>
      <c r="AJ20" s="943"/>
      <c r="AK20" s="944"/>
      <c r="AL20" s="944"/>
      <c r="AM20" s="944"/>
      <c r="AN20" s="944"/>
      <c r="AO20" s="945"/>
    </row>
    <row r="21" spans="2:41" ht="16.2" x14ac:dyDescent="0.2">
      <c r="B21" s="417"/>
      <c r="C21" s="931" t="s">
        <v>1028</v>
      </c>
      <c r="D21" s="932"/>
      <c r="E21" s="932"/>
      <c r="F21" s="932"/>
      <c r="G21" s="932"/>
      <c r="H21" s="932"/>
      <c r="I21" s="932"/>
      <c r="J21" s="932"/>
      <c r="K21" s="932"/>
      <c r="L21" s="932"/>
      <c r="M21" s="933"/>
      <c r="N21" s="918"/>
      <c r="O21" s="919"/>
      <c r="P21" s="919"/>
      <c r="Q21" s="919"/>
      <c r="R21" s="919"/>
      <c r="S21" s="920"/>
      <c r="T21" s="311"/>
      <c r="U21" s="312"/>
      <c r="V21" s="312"/>
      <c r="W21" s="91"/>
      <c r="X21" s="416" t="s">
        <v>625</v>
      </c>
      <c r="Y21" s="586"/>
      <c r="Z21" s="586"/>
      <c r="AA21" s="586"/>
      <c r="AB21" s="586"/>
      <c r="AC21" s="586"/>
      <c r="AD21" s="586"/>
      <c r="AE21" s="586"/>
      <c r="AF21" s="586"/>
      <c r="AG21" s="586"/>
      <c r="AH21" s="586"/>
      <c r="AI21" s="586"/>
      <c r="AJ21" s="946">
        <f>SUM(AJ22:AJ26)</f>
        <v>0</v>
      </c>
      <c r="AK21" s="947"/>
      <c r="AL21" s="947"/>
      <c r="AM21" s="947"/>
      <c r="AN21" s="947"/>
      <c r="AO21" s="948"/>
    </row>
    <row r="22" spans="2:41" ht="16.8" thickBot="1" x14ac:dyDescent="0.25">
      <c r="B22" s="418"/>
      <c r="C22" s="934" t="s">
        <v>1029</v>
      </c>
      <c r="D22" s="935"/>
      <c r="E22" s="935"/>
      <c r="F22" s="935"/>
      <c r="G22" s="935"/>
      <c r="H22" s="935"/>
      <c r="I22" s="935"/>
      <c r="J22" s="935"/>
      <c r="K22" s="935"/>
      <c r="L22" s="935"/>
      <c r="M22" s="936"/>
      <c r="N22" s="943"/>
      <c r="O22" s="944"/>
      <c r="P22" s="944"/>
      <c r="Q22" s="944"/>
      <c r="R22" s="944"/>
      <c r="S22" s="945"/>
      <c r="T22" s="311"/>
      <c r="U22" s="312"/>
      <c r="V22" s="312"/>
      <c r="W22" s="91"/>
      <c r="X22" s="414"/>
      <c r="Y22" s="964" t="s">
        <v>627</v>
      </c>
      <c r="Z22" s="932"/>
      <c r="AA22" s="932"/>
      <c r="AB22" s="932"/>
      <c r="AC22" s="932"/>
      <c r="AD22" s="932"/>
      <c r="AE22" s="932"/>
      <c r="AF22" s="932"/>
      <c r="AG22" s="932"/>
      <c r="AH22" s="932"/>
      <c r="AI22" s="933"/>
      <c r="AJ22" s="918"/>
      <c r="AK22" s="919"/>
      <c r="AL22" s="919"/>
      <c r="AM22" s="919"/>
      <c r="AN22" s="919"/>
      <c r="AO22" s="920"/>
    </row>
    <row r="23" spans="2:41" ht="16.2" x14ac:dyDescent="0.2">
      <c r="B23" s="410" t="s">
        <v>620</v>
      </c>
      <c r="C23" s="586"/>
      <c r="D23" s="586"/>
      <c r="E23" s="586"/>
      <c r="F23" s="586"/>
      <c r="G23" s="586"/>
      <c r="H23" s="586"/>
      <c r="I23" s="586"/>
      <c r="J23" s="586"/>
      <c r="K23" s="586"/>
      <c r="L23" s="586"/>
      <c r="M23" s="586"/>
      <c r="N23" s="946">
        <f>SUM(N24:N33)</f>
        <v>0</v>
      </c>
      <c r="O23" s="947"/>
      <c r="P23" s="947"/>
      <c r="Q23" s="947"/>
      <c r="R23" s="947"/>
      <c r="S23" s="948"/>
      <c r="T23" s="311"/>
      <c r="U23" s="312"/>
      <c r="V23" s="312"/>
      <c r="W23" s="91"/>
      <c r="X23" s="414"/>
      <c r="Y23" s="964" t="s">
        <v>628</v>
      </c>
      <c r="Z23" s="932"/>
      <c r="AA23" s="932"/>
      <c r="AB23" s="932"/>
      <c r="AC23" s="932"/>
      <c r="AD23" s="932"/>
      <c r="AE23" s="932"/>
      <c r="AF23" s="932"/>
      <c r="AG23" s="932"/>
      <c r="AH23" s="932"/>
      <c r="AI23" s="933"/>
      <c r="AJ23" s="918"/>
      <c r="AK23" s="919"/>
      <c r="AL23" s="919"/>
      <c r="AM23" s="919"/>
      <c r="AN23" s="919"/>
      <c r="AO23" s="920"/>
    </row>
    <row r="24" spans="2:41" ht="16.2" x14ac:dyDescent="0.2">
      <c r="B24" s="414"/>
      <c r="C24" s="931" t="s">
        <v>622</v>
      </c>
      <c r="D24" s="932"/>
      <c r="E24" s="932"/>
      <c r="F24" s="932"/>
      <c r="G24" s="932"/>
      <c r="H24" s="932"/>
      <c r="I24" s="932"/>
      <c r="J24" s="932"/>
      <c r="K24" s="932"/>
      <c r="L24" s="932"/>
      <c r="M24" s="933"/>
      <c r="N24" s="918"/>
      <c r="O24" s="919"/>
      <c r="P24" s="919"/>
      <c r="Q24" s="919"/>
      <c r="R24" s="919"/>
      <c r="S24" s="920"/>
      <c r="T24" s="311"/>
      <c r="U24" s="312"/>
      <c r="V24" s="312"/>
      <c r="W24" s="91"/>
      <c r="X24" s="414"/>
      <c r="Y24" s="964" t="s">
        <v>629</v>
      </c>
      <c r="Z24" s="932"/>
      <c r="AA24" s="932"/>
      <c r="AB24" s="932"/>
      <c r="AC24" s="932"/>
      <c r="AD24" s="932"/>
      <c r="AE24" s="932"/>
      <c r="AF24" s="932"/>
      <c r="AG24" s="932"/>
      <c r="AH24" s="932"/>
      <c r="AI24" s="933"/>
      <c r="AJ24" s="918"/>
      <c r="AK24" s="919"/>
      <c r="AL24" s="919"/>
      <c r="AM24" s="919"/>
      <c r="AN24" s="919"/>
      <c r="AO24" s="920"/>
    </row>
    <row r="25" spans="2:41" ht="16.2" x14ac:dyDescent="0.2">
      <c r="B25" s="414"/>
      <c r="C25" s="955" t="s">
        <v>1199</v>
      </c>
      <c r="D25" s="956"/>
      <c r="E25" s="956"/>
      <c r="F25" s="956"/>
      <c r="G25" s="956"/>
      <c r="H25" s="956"/>
      <c r="I25" s="956"/>
      <c r="J25" s="956"/>
      <c r="K25" s="956"/>
      <c r="L25" s="956"/>
      <c r="M25" s="957"/>
      <c r="N25" s="918"/>
      <c r="O25" s="919"/>
      <c r="P25" s="919"/>
      <c r="Q25" s="919"/>
      <c r="R25" s="919"/>
      <c r="S25" s="920"/>
      <c r="T25" s="311"/>
      <c r="U25" s="312"/>
      <c r="V25" s="312"/>
      <c r="W25" s="91"/>
      <c r="X25" s="414"/>
      <c r="Y25" s="964" t="s">
        <v>630</v>
      </c>
      <c r="Z25" s="932"/>
      <c r="AA25" s="932"/>
      <c r="AB25" s="932"/>
      <c r="AC25" s="932"/>
      <c r="AD25" s="932"/>
      <c r="AE25" s="932"/>
      <c r="AF25" s="932"/>
      <c r="AG25" s="932"/>
      <c r="AH25" s="932"/>
      <c r="AI25" s="933"/>
      <c r="AJ25" s="918"/>
      <c r="AK25" s="919"/>
      <c r="AL25" s="919"/>
      <c r="AM25" s="919"/>
      <c r="AN25" s="919"/>
      <c r="AO25" s="920"/>
    </row>
    <row r="26" spans="2:41" ht="16.8" thickBot="1" x14ac:dyDescent="0.25">
      <c r="B26" s="419"/>
      <c r="C26" s="931" t="s">
        <v>1329</v>
      </c>
      <c r="D26" s="932"/>
      <c r="E26" s="932"/>
      <c r="F26" s="932"/>
      <c r="G26" s="932"/>
      <c r="H26" s="932"/>
      <c r="I26" s="932"/>
      <c r="J26" s="932"/>
      <c r="K26" s="932"/>
      <c r="L26" s="932"/>
      <c r="M26" s="933"/>
      <c r="N26" s="918"/>
      <c r="O26" s="919"/>
      <c r="P26" s="919"/>
      <c r="Q26" s="919"/>
      <c r="R26" s="919"/>
      <c r="S26" s="920"/>
      <c r="T26" s="311"/>
      <c r="U26" s="312"/>
      <c r="V26" s="312"/>
      <c r="W26" s="91"/>
      <c r="X26" s="418" t="s">
        <v>632</v>
      </c>
      <c r="Y26" s="965" t="s">
        <v>615</v>
      </c>
      <c r="Z26" s="935"/>
      <c r="AA26" s="935"/>
      <c r="AB26" s="935"/>
      <c r="AC26" s="935"/>
      <c r="AD26" s="935"/>
      <c r="AE26" s="935"/>
      <c r="AF26" s="935"/>
      <c r="AG26" s="935"/>
      <c r="AH26" s="935"/>
      <c r="AI26" s="936"/>
      <c r="AJ26" s="943"/>
      <c r="AK26" s="944"/>
      <c r="AL26" s="944"/>
      <c r="AM26" s="944"/>
      <c r="AN26" s="944"/>
      <c r="AO26" s="945"/>
    </row>
    <row r="27" spans="2:41" ht="16.2" x14ac:dyDescent="0.2">
      <c r="B27" s="414"/>
      <c r="C27" s="931" t="s">
        <v>626</v>
      </c>
      <c r="D27" s="932"/>
      <c r="E27" s="932"/>
      <c r="F27" s="932"/>
      <c r="G27" s="932"/>
      <c r="H27" s="932"/>
      <c r="I27" s="932"/>
      <c r="J27" s="932"/>
      <c r="K27" s="932"/>
      <c r="L27" s="932"/>
      <c r="M27" s="933"/>
      <c r="N27" s="918"/>
      <c r="O27" s="919"/>
      <c r="P27" s="919"/>
      <c r="Q27" s="919"/>
      <c r="R27" s="919"/>
      <c r="S27" s="920"/>
      <c r="T27" s="311"/>
      <c r="U27" s="312"/>
      <c r="V27" s="312"/>
      <c r="W27" s="91"/>
      <c r="X27" s="416" t="s">
        <v>634</v>
      </c>
      <c r="Y27" s="586"/>
      <c r="Z27" s="586"/>
      <c r="AA27" s="586"/>
      <c r="AB27" s="586"/>
      <c r="AC27" s="586"/>
      <c r="AD27" s="586"/>
      <c r="AE27" s="586"/>
      <c r="AF27" s="586"/>
      <c r="AG27" s="586"/>
      <c r="AH27" s="586"/>
      <c r="AI27" s="586"/>
      <c r="AJ27" s="946">
        <f>SUM(AJ28:AJ33)</f>
        <v>0</v>
      </c>
      <c r="AK27" s="947"/>
      <c r="AL27" s="947"/>
      <c r="AM27" s="947"/>
      <c r="AN27" s="947"/>
      <c r="AO27" s="948"/>
    </row>
    <row r="28" spans="2:41" ht="16.2" x14ac:dyDescent="0.2">
      <c r="B28" s="414"/>
      <c r="C28" s="931" t="s">
        <v>1030</v>
      </c>
      <c r="D28" s="932"/>
      <c r="E28" s="932"/>
      <c r="F28" s="932"/>
      <c r="G28" s="932"/>
      <c r="H28" s="932"/>
      <c r="I28" s="932"/>
      <c r="J28" s="932"/>
      <c r="K28" s="932"/>
      <c r="L28" s="932"/>
      <c r="M28" s="933"/>
      <c r="N28" s="918"/>
      <c r="O28" s="919"/>
      <c r="P28" s="919"/>
      <c r="Q28" s="919"/>
      <c r="R28" s="919"/>
      <c r="S28" s="920"/>
      <c r="T28" s="311"/>
      <c r="U28" s="312"/>
      <c r="V28" s="312"/>
      <c r="W28" s="91"/>
      <c r="X28" s="414"/>
      <c r="Y28" s="964" t="s">
        <v>635</v>
      </c>
      <c r="Z28" s="932"/>
      <c r="AA28" s="932"/>
      <c r="AB28" s="932"/>
      <c r="AC28" s="932"/>
      <c r="AD28" s="932"/>
      <c r="AE28" s="932"/>
      <c r="AF28" s="932"/>
      <c r="AG28" s="932"/>
      <c r="AH28" s="932"/>
      <c r="AI28" s="933"/>
      <c r="AJ28" s="918"/>
      <c r="AK28" s="919"/>
      <c r="AL28" s="919"/>
      <c r="AM28" s="919"/>
      <c r="AN28" s="919"/>
      <c r="AO28" s="920"/>
    </row>
    <row r="29" spans="2:41" ht="16.2" x14ac:dyDescent="0.2">
      <c r="B29" s="414"/>
      <c r="C29" s="931" t="s">
        <v>1330</v>
      </c>
      <c r="D29" s="932"/>
      <c r="E29" s="932"/>
      <c r="F29" s="932"/>
      <c r="G29" s="932"/>
      <c r="H29" s="932"/>
      <c r="I29" s="932"/>
      <c r="J29" s="932"/>
      <c r="K29" s="932"/>
      <c r="L29" s="932"/>
      <c r="M29" s="933"/>
      <c r="N29" s="918"/>
      <c r="O29" s="919"/>
      <c r="P29" s="919"/>
      <c r="Q29" s="919"/>
      <c r="R29" s="919"/>
      <c r="S29" s="920"/>
      <c r="T29" s="311"/>
      <c r="U29" s="312"/>
      <c r="V29" s="312"/>
      <c r="W29" s="91"/>
      <c r="X29" s="414"/>
      <c r="Y29" s="964" t="s">
        <v>1049</v>
      </c>
      <c r="Z29" s="932"/>
      <c r="AA29" s="932"/>
      <c r="AB29" s="932"/>
      <c r="AC29" s="932"/>
      <c r="AD29" s="932"/>
      <c r="AE29" s="932"/>
      <c r="AF29" s="932"/>
      <c r="AG29" s="932"/>
      <c r="AH29" s="932"/>
      <c r="AI29" s="933"/>
      <c r="AJ29" s="918"/>
      <c r="AK29" s="919"/>
      <c r="AL29" s="919"/>
      <c r="AM29" s="919"/>
      <c r="AN29" s="919"/>
      <c r="AO29" s="920"/>
    </row>
    <row r="30" spans="2:41" ht="16.2" x14ac:dyDescent="0.2">
      <c r="B30" s="414"/>
      <c r="C30" s="931" t="s">
        <v>1363</v>
      </c>
      <c r="D30" s="932"/>
      <c r="E30" s="932"/>
      <c r="F30" s="932"/>
      <c r="G30" s="932"/>
      <c r="H30" s="932"/>
      <c r="I30" s="932"/>
      <c r="J30" s="932"/>
      <c r="K30" s="932"/>
      <c r="L30" s="932"/>
      <c r="M30" s="933"/>
      <c r="N30" s="918"/>
      <c r="O30" s="919"/>
      <c r="P30" s="919"/>
      <c r="Q30" s="919"/>
      <c r="R30" s="919"/>
      <c r="S30" s="920"/>
      <c r="T30" s="311"/>
      <c r="U30" s="312"/>
      <c r="V30" s="312"/>
      <c r="W30" s="91"/>
      <c r="X30" s="414"/>
      <c r="Y30" s="964" t="s">
        <v>637</v>
      </c>
      <c r="Z30" s="932"/>
      <c r="AA30" s="932"/>
      <c r="AB30" s="932"/>
      <c r="AC30" s="932"/>
      <c r="AD30" s="932"/>
      <c r="AE30" s="932"/>
      <c r="AF30" s="932"/>
      <c r="AG30" s="932"/>
      <c r="AH30" s="932"/>
      <c r="AI30" s="933"/>
      <c r="AJ30" s="918"/>
      <c r="AK30" s="919"/>
      <c r="AL30" s="919"/>
      <c r="AM30" s="919"/>
      <c r="AN30" s="919"/>
      <c r="AO30" s="920"/>
    </row>
    <row r="31" spans="2:41" ht="16.2" x14ac:dyDescent="0.2">
      <c r="B31" s="414"/>
      <c r="C31" s="931" t="s">
        <v>631</v>
      </c>
      <c r="D31" s="932"/>
      <c r="E31" s="932"/>
      <c r="F31" s="932"/>
      <c r="G31" s="932"/>
      <c r="H31" s="932"/>
      <c r="I31" s="932"/>
      <c r="J31" s="932"/>
      <c r="K31" s="932"/>
      <c r="L31" s="932"/>
      <c r="M31" s="933"/>
      <c r="N31" s="918"/>
      <c r="O31" s="919"/>
      <c r="P31" s="919"/>
      <c r="Q31" s="919"/>
      <c r="R31" s="919"/>
      <c r="S31" s="920"/>
      <c r="T31" s="311"/>
      <c r="U31" s="312"/>
      <c r="V31" s="312"/>
      <c r="W31" s="91"/>
      <c r="X31" s="414"/>
      <c r="Y31" s="964" t="s">
        <v>1314</v>
      </c>
      <c r="Z31" s="932"/>
      <c r="AA31" s="932"/>
      <c r="AB31" s="932"/>
      <c r="AC31" s="932"/>
      <c r="AD31" s="932"/>
      <c r="AE31" s="932"/>
      <c r="AF31" s="932"/>
      <c r="AG31" s="932"/>
      <c r="AH31" s="932"/>
      <c r="AI31" s="933"/>
      <c r="AJ31" s="918"/>
      <c r="AK31" s="919"/>
      <c r="AL31" s="919"/>
      <c r="AM31" s="919"/>
      <c r="AN31" s="919"/>
      <c r="AO31" s="920"/>
    </row>
    <row r="32" spans="2:41" ht="16.2" x14ac:dyDescent="0.2">
      <c r="B32" s="419"/>
      <c r="C32" s="931" t="s">
        <v>1031</v>
      </c>
      <c r="D32" s="932"/>
      <c r="E32" s="932"/>
      <c r="F32" s="932"/>
      <c r="G32" s="932"/>
      <c r="H32" s="932"/>
      <c r="I32" s="932"/>
      <c r="J32" s="932"/>
      <c r="K32" s="932"/>
      <c r="L32" s="932"/>
      <c r="M32" s="933"/>
      <c r="N32" s="918"/>
      <c r="O32" s="919"/>
      <c r="P32" s="919"/>
      <c r="Q32" s="919"/>
      <c r="R32" s="919"/>
      <c r="S32" s="920"/>
      <c r="T32" s="311"/>
      <c r="U32" s="312"/>
      <c r="V32" s="312"/>
      <c r="W32" s="91"/>
      <c r="X32" s="414"/>
      <c r="Y32" s="964" t="s">
        <v>1050</v>
      </c>
      <c r="Z32" s="932"/>
      <c r="AA32" s="932"/>
      <c r="AB32" s="932"/>
      <c r="AC32" s="932"/>
      <c r="AD32" s="932"/>
      <c r="AE32" s="932"/>
      <c r="AF32" s="932"/>
      <c r="AG32" s="932"/>
      <c r="AH32" s="932"/>
      <c r="AI32" s="933"/>
      <c r="AJ32" s="918"/>
      <c r="AK32" s="919"/>
      <c r="AL32" s="919"/>
      <c r="AM32" s="919"/>
      <c r="AN32" s="919"/>
      <c r="AO32" s="920"/>
    </row>
    <row r="33" spans="2:41" ht="16.8" thickBot="1" x14ac:dyDescent="0.25">
      <c r="B33" s="420"/>
      <c r="C33" s="934" t="s">
        <v>633</v>
      </c>
      <c r="D33" s="935"/>
      <c r="E33" s="935"/>
      <c r="F33" s="935"/>
      <c r="G33" s="935"/>
      <c r="H33" s="935"/>
      <c r="I33" s="935"/>
      <c r="J33" s="935"/>
      <c r="K33" s="935"/>
      <c r="L33" s="935"/>
      <c r="M33" s="936"/>
      <c r="N33" s="943"/>
      <c r="O33" s="944"/>
      <c r="P33" s="944"/>
      <c r="Q33" s="944"/>
      <c r="R33" s="944"/>
      <c r="S33" s="945"/>
      <c r="T33" s="311"/>
      <c r="U33" s="312"/>
      <c r="V33" s="312"/>
      <c r="W33" s="91"/>
      <c r="X33" s="424"/>
      <c r="Y33" s="991" t="s">
        <v>638</v>
      </c>
      <c r="Z33" s="973"/>
      <c r="AA33" s="973"/>
      <c r="AB33" s="973"/>
      <c r="AC33" s="973"/>
      <c r="AD33" s="973"/>
      <c r="AE33" s="973"/>
      <c r="AF33" s="973"/>
      <c r="AG33" s="973"/>
      <c r="AH33" s="973"/>
      <c r="AI33" s="974"/>
      <c r="AJ33" s="999"/>
      <c r="AK33" s="1000"/>
      <c r="AL33" s="1000"/>
      <c r="AM33" s="1000"/>
      <c r="AN33" s="1000"/>
      <c r="AO33" s="1001"/>
    </row>
    <row r="34" spans="2:41" ht="20.399999999999999" thickTop="1" thickBot="1" x14ac:dyDescent="0.25">
      <c r="B34" s="421" t="s">
        <v>639</v>
      </c>
      <c r="C34" s="588"/>
      <c r="D34" s="588"/>
      <c r="E34" s="588"/>
      <c r="F34" s="588"/>
      <c r="G34" s="588"/>
      <c r="H34" s="588"/>
      <c r="I34" s="588"/>
      <c r="J34" s="588"/>
      <c r="K34" s="588"/>
      <c r="L34" s="588"/>
      <c r="M34" s="588"/>
      <c r="N34" s="946">
        <f>SUM(N35:N38)</f>
        <v>0</v>
      </c>
      <c r="O34" s="947"/>
      <c r="P34" s="947"/>
      <c r="Q34" s="947"/>
      <c r="R34" s="947"/>
      <c r="S34" s="948"/>
      <c r="T34" s="311"/>
      <c r="U34" s="312"/>
      <c r="V34" s="312"/>
      <c r="W34" s="91"/>
      <c r="X34" s="550" t="s">
        <v>1173</v>
      </c>
      <c r="Y34" s="589"/>
      <c r="Z34" s="589"/>
      <c r="AA34" s="589"/>
      <c r="AB34" s="589"/>
      <c r="AC34" s="589"/>
      <c r="AD34" s="589"/>
      <c r="AE34" s="589"/>
      <c r="AF34" s="589"/>
      <c r="AG34" s="589"/>
      <c r="AH34" s="589"/>
      <c r="AI34" s="589"/>
      <c r="AJ34" s="1002">
        <f>AJ10+AJ11+AJ12+AJ17+AJ18+AJ21+AJ27</f>
        <v>0</v>
      </c>
      <c r="AK34" s="1003"/>
      <c r="AL34" s="1003"/>
      <c r="AM34" s="1003"/>
      <c r="AN34" s="1003"/>
      <c r="AO34" s="1004"/>
    </row>
    <row r="35" spans="2:41" ht="16.8" thickTop="1" x14ac:dyDescent="0.2">
      <c r="B35" s="422"/>
      <c r="C35" s="937" t="s">
        <v>1032</v>
      </c>
      <c r="D35" s="938"/>
      <c r="E35" s="938"/>
      <c r="F35" s="938"/>
      <c r="G35" s="938"/>
      <c r="H35" s="938"/>
      <c r="I35" s="938"/>
      <c r="J35" s="938"/>
      <c r="K35" s="938"/>
      <c r="L35" s="938"/>
      <c r="M35" s="939"/>
      <c r="N35" s="918"/>
      <c r="O35" s="919"/>
      <c r="P35" s="919"/>
      <c r="Q35" s="919"/>
      <c r="R35" s="919"/>
      <c r="S35" s="920"/>
      <c r="T35" s="311"/>
      <c r="U35" s="312"/>
      <c r="V35" s="312"/>
      <c r="W35" s="91"/>
      <c r="X35" s="428" t="s">
        <v>640</v>
      </c>
      <c r="Y35" s="584"/>
      <c r="Z35" s="584"/>
      <c r="AA35" s="584"/>
      <c r="AB35" s="584"/>
      <c r="AC35" s="584"/>
      <c r="AD35" s="584"/>
      <c r="AE35" s="584"/>
      <c r="AF35" s="584"/>
      <c r="AG35" s="584"/>
      <c r="AH35" s="584"/>
      <c r="AI35" s="584"/>
      <c r="AJ35" s="982">
        <f>SUM(AJ36:AJ41)</f>
        <v>0</v>
      </c>
      <c r="AK35" s="983"/>
      <c r="AL35" s="983"/>
      <c r="AM35" s="983"/>
      <c r="AN35" s="983"/>
      <c r="AO35" s="984"/>
    </row>
    <row r="36" spans="2:41" ht="16.2" x14ac:dyDescent="0.2">
      <c r="B36" s="422"/>
      <c r="C36" s="937" t="s">
        <v>1033</v>
      </c>
      <c r="D36" s="938"/>
      <c r="E36" s="938"/>
      <c r="F36" s="938"/>
      <c r="G36" s="938"/>
      <c r="H36" s="938"/>
      <c r="I36" s="938"/>
      <c r="J36" s="938"/>
      <c r="K36" s="938"/>
      <c r="L36" s="938"/>
      <c r="M36" s="939"/>
      <c r="N36" s="918"/>
      <c r="O36" s="919"/>
      <c r="P36" s="919"/>
      <c r="Q36" s="919"/>
      <c r="R36" s="919"/>
      <c r="S36" s="920"/>
      <c r="T36" s="311"/>
      <c r="U36" s="312"/>
      <c r="V36" s="312"/>
      <c r="W36" s="91"/>
      <c r="X36" s="429"/>
      <c r="Y36" s="964" t="s">
        <v>1052</v>
      </c>
      <c r="Z36" s="932"/>
      <c r="AA36" s="932"/>
      <c r="AB36" s="932"/>
      <c r="AC36" s="932"/>
      <c r="AD36" s="932"/>
      <c r="AE36" s="932"/>
      <c r="AF36" s="932"/>
      <c r="AG36" s="932"/>
      <c r="AH36" s="932"/>
      <c r="AI36" s="933"/>
      <c r="AJ36" s="918"/>
      <c r="AK36" s="919"/>
      <c r="AL36" s="919"/>
      <c r="AM36" s="919"/>
      <c r="AN36" s="919"/>
      <c r="AO36" s="920"/>
    </row>
    <row r="37" spans="2:41" ht="16.2" x14ac:dyDescent="0.2">
      <c r="B37" s="422"/>
      <c r="C37" s="937" t="s">
        <v>1035</v>
      </c>
      <c r="D37" s="938"/>
      <c r="E37" s="938"/>
      <c r="F37" s="938"/>
      <c r="G37" s="938"/>
      <c r="H37" s="938"/>
      <c r="I37" s="938"/>
      <c r="J37" s="938"/>
      <c r="K37" s="938"/>
      <c r="L37" s="938"/>
      <c r="M37" s="939"/>
      <c r="N37" s="918"/>
      <c r="O37" s="919"/>
      <c r="P37" s="919"/>
      <c r="Q37" s="919"/>
      <c r="R37" s="919"/>
      <c r="S37" s="920"/>
      <c r="T37" s="311"/>
      <c r="U37" s="312"/>
      <c r="V37" s="312"/>
      <c r="W37" s="91"/>
      <c r="X37" s="429"/>
      <c r="Y37" s="975" t="s">
        <v>1054</v>
      </c>
      <c r="Z37" s="956"/>
      <c r="AA37" s="956"/>
      <c r="AB37" s="956"/>
      <c r="AC37" s="956"/>
      <c r="AD37" s="956"/>
      <c r="AE37" s="956"/>
      <c r="AF37" s="956"/>
      <c r="AG37" s="956"/>
      <c r="AH37" s="956"/>
      <c r="AI37" s="957"/>
      <c r="AJ37" s="918"/>
      <c r="AK37" s="919"/>
      <c r="AL37" s="919"/>
      <c r="AM37" s="919"/>
      <c r="AN37" s="919"/>
      <c r="AO37" s="920"/>
    </row>
    <row r="38" spans="2:41" ht="16.8" thickBot="1" x14ac:dyDescent="0.25">
      <c r="B38" s="423"/>
      <c r="C38" s="958" t="s">
        <v>1036</v>
      </c>
      <c r="D38" s="959"/>
      <c r="E38" s="959"/>
      <c r="F38" s="959"/>
      <c r="G38" s="959"/>
      <c r="H38" s="959"/>
      <c r="I38" s="959"/>
      <c r="J38" s="959"/>
      <c r="K38" s="959"/>
      <c r="L38" s="959"/>
      <c r="M38" s="960"/>
      <c r="N38" s="943"/>
      <c r="O38" s="944"/>
      <c r="P38" s="944"/>
      <c r="Q38" s="944"/>
      <c r="R38" s="944"/>
      <c r="S38" s="945"/>
      <c r="T38" s="311"/>
      <c r="U38" s="312"/>
      <c r="V38" s="312"/>
      <c r="W38" s="91"/>
      <c r="X38" s="429"/>
      <c r="Y38" s="975" t="s">
        <v>1056</v>
      </c>
      <c r="Z38" s="956"/>
      <c r="AA38" s="956"/>
      <c r="AB38" s="956"/>
      <c r="AC38" s="956"/>
      <c r="AD38" s="956"/>
      <c r="AE38" s="956"/>
      <c r="AF38" s="956"/>
      <c r="AG38" s="956"/>
      <c r="AH38" s="956"/>
      <c r="AI38" s="957"/>
      <c r="AJ38" s="918"/>
      <c r="AK38" s="919"/>
      <c r="AL38" s="919"/>
      <c r="AM38" s="919"/>
      <c r="AN38" s="919"/>
      <c r="AO38" s="920"/>
    </row>
    <row r="39" spans="2:41" ht="16.2" x14ac:dyDescent="0.2">
      <c r="B39" s="416" t="s">
        <v>1037</v>
      </c>
      <c r="C39" s="586"/>
      <c r="D39" s="586"/>
      <c r="E39" s="586"/>
      <c r="F39" s="586"/>
      <c r="G39" s="586"/>
      <c r="H39" s="586"/>
      <c r="I39" s="586"/>
      <c r="J39" s="586"/>
      <c r="K39" s="586"/>
      <c r="L39" s="586"/>
      <c r="M39" s="586"/>
      <c r="N39" s="946">
        <f>N40+N43</f>
        <v>0</v>
      </c>
      <c r="O39" s="947"/>
      <c r="P39" s="947"/>
      <c r="Q39" s="947"/>
      <c r="R39" s="947"/>
      <c r="S39" s="948"/>
      <c r="T39" s="311"/>
      <c r="U39" s="312"/>
      <c r="V39" s="312"/>
      <c r="W39" s="91"/>
      <c r="X39" s="429"/>
      <c r="Y39" s="975" t="s">
        <v>1057</v>
      </c>
      <c r="Z39" s="956"/>
      <c r="AA39" s="956"/>
      <c r="AB39" s="956"/>
      <c r="AC39" s="956"/>
      <c r="AD39" s="956"/>
      <c r="AE39" s="956"/>
      <c r="AF39" s="956"/>
      <c r="AG39" s="956"/>
      <c r="AH39" s="956"/>
      <c r="AI39" s="957"/>
      <c r="AJ39" s="918"/>
      <c r="AK39" s="919"/>
      <c r="AL39" s="919"/>
      <c r="AM39" s="919"/>
      <c r="AN39" s="919"/>
      <c r="AO39" s="920"/>
    </row>
    <row r="40" spans="2:41" ht="16.2" x14ac:dyDescent="0.2">
      <c r="B40" s="419"/>
      <c r="C40" s="931" t="s">
        <v>641</v>
      </c>
      <c r="D40" s="932"/>
      <c r="E40" s="932"/>
      <c r="F40" s="932"/>
      <c r="G40" s="932"/>
      <c r="H40" s="932"/>
      <c r="I40" s="932"/>
      <c r="J40" s="932"/>
      <c r="K40" s="932"/>
      <c r="L40" s="932"/>
      <c r="M40" s="933"/>
      <c r="N40" s="992">
        <f>SUM(N41:N42)</f>
        <v>0</v>
      </c>
      <c r="O40" s="993"/>
      <c r="P40" s="993"/>
      <c r="Q40" s="993"/>
      <c r="R40" s="993"/>
      <c r="S40" s="994"/>
      <c r="T40" s="311"/>
      <c r="U40" s="312"/>
      <c r="V40" s="312"/>
      <c r="W40" s="91"/>
      <c r="X40" s="429"/>
      <c r="Y40" s="964" t="s">
        <v>1059</v>
      </c>
      <c r="Z40" s="932"/>
      <c r="AA40" s="932"/>
      <c r="AB40" s="932"/>
      <c r="AC40" s="932"/>
      <c r="AD40" s="932"/>
      <c r="AE40" s="932"/>
      <c r="AF40" s="932"/>
      <c r="AG40" s="932"/>
      <c r="AH40" s="932"/>
      <c r="AI40" s="933"/>
      <c r="AJ40" s="918"/>
      <c r="AK40" s="919"/>
      <c r="AL40" s="919"/>
      <c r="AM40" s="919"/>
      <c r="AN40" s="919"/>
      <c r="AO40" s="920"/>
    </row>
    <row r="41" spans="2:41" ht="16.8" thickBot="1" x14ac:dyDescent="0.25">
      <c r="B41" s="419"/>
      <c r="C41" s="931" t="s">
        <v>642</v>
      </c>
      <c r="D41" s="932"/>
      <c r="E41" s="932"/>
      <c r="F41" s="932"/>
      <c r="G41" s="932"/>
      <c r="H41" s="932"/>
      <c r="I41" s="932"/>
      <c r="J41" s="932"/>
      <c r="K41" s="932"/>
      <c r="L41" s="932"/>
      <c r="M41" s="933"/>
      <c r="N41" s="918"/>
      <c r="O41" s="919"/>
      <c r="P41" s="919"/>
      <c r="Q41" s="919"/>
      <c r="R41" s="919"/>
      <c r="S41" s="920"/>
      <c r="T41" s="311"/>
      <c r="U41" s="312"/>
      <c r="V41" s="312"/>
      <c r="W41" s="92"/>
      <c r="X41" s="430"/>
      <c r="Y41" s="965" t="s">
        <v>1060</v>
      </c>
      <c r="Z41" s="935"/>
      <c r="AA41" s="935"/>
      <c r="AB41" s="935"/>
      <c r="AC41" s="935"/>
      <c r="AD41" s="935"/>
      <c r="AE41" s="935"/>
      <c r="AF41" s="935"/>
      <c r="AG41" s="935"/>
      <c r="AH41" s="935"/>
      <c r="AI41" s="936"/>
      <c r="AJ41" s="943"/>
      <c r="AK41" s="944"/>
      <c r="AL41" s="944"/>
      <c r="AM41" s="944"/>
      <c r="AN41" s="944"/>
      <c r="AO41" s="945"/>
    </row>
    <row r="42" spans="2:41" ht="16.8" thickBot="1" x14ac:dyDescent="0.25">
      <c r="B42" s="419"/>
      <c r="C42" s="931" t="s">
        <v>644</v>
      </c>
      <c r="D42" s="932"/>
      <c r="E42" s="932"/>
      <c r="F42" s="932"/>
      <c r="G42" s="932"/>
      <c r="H42" s="932"/>
      <c r="I42" s="932"/>
      <c r="J42" s="932"/>
      <c r="K42" s="932"/>
      <c r="L42" s="932"/>
      <c r="M42" s="933"/>
      <c r="N42" s="918"/>
      <c r="O42" s="919"/>
      <c r="P42" s="919"/>
      <c r="Q42" s="919"/>
      <c r="R42" s="919"/>
      <c r="S42" s="920"/>
      <c r="T42" s="311"/>
      <c r="U42" s="312"/>
      <c r="V42" s="312"/>
      <c r="W42" s="87"/>
      <c r="X42" s="410" t="s">
        <v>638</v>
      </c>
      <c r="Y42" s="585"/>
      <c r="Z42" s="585"/>
      <c r="AA42" s="585"/>
      <c r="AB42" s="585"/>
      <c r="AC42" s="585"/>
      <c r="AD42" s="585"/>
      <c r="AE42" s="585"/>
      <c r="AF42" s="585"/>
      <c r="AG42" s="585"/>
      <c r="AH42" s="585"/>
      <c r="AI42" s="585"/>
      <c r="AJ42" s="985"/>
      <c r="AK42" s="986"/>
      <c r="AL42" s="986"/>
      <c r="AM42" s="986"/>
      <c r="AN42" s="986"/>
      <c r="AO42" s="995"/>
    </row>
    <row r="43" spans="2:41" ht="16.8" thickBot="1" x14ac:dyDescent="0.25">
      <c r="B43" s="420"/>
      <c r="C43" s="934" t="s">
        <v>610</v>
      </c>
      <c r="D43" s="935"/>
      <c r="E43" s="935"/>
      <c r="F43" s="935"/>
      <c r="G43" s="935"/>
      <c r="H43" s="935"/>
      <c r="I43" s="935"/>
      <c r="J43" s="935"/>
      <c r="K43" s="935"/>
      <c r="L43" s="935"/>
      <c r="M43" s="936"/>
      <c r="N43" s="943"/>
      <c r="O43" s="944"/>
      <c r="P43" s="944"/>
      <c r="Q43" s="944"/>
      <c r="R43" s="944"/>
      <c r="S43" s="945"/>
      <c r="T43" s="311"/>
      <c r="U43" s="312"/>
      <c r="V43" s="312"/>
      <c r="W43" s="87"/>
      <c r="X43" s="431" t="s">
        <v>643</v>
      </c>
      <c r="Y43" s="640"/>
      <c r="Z43" s="640"/>
      <c r="AA43" s="640"/>
      <c r="AB43" s="640"/>
      <c r="AC43" s="640"/>
      <c r="AD43" s="640"/>
      <c r="AE43" s="640"/>
      <c r="AF43" s="640"/>
      <c r="AG43" s="640"/>
      <c r="AH43" s="640"/>
      <c r="AI43" s="640"/>
      <c r="AJ43" s="996">
        <f>SUM(AJ44:AJ46)</f>
        <v>0</v>
      </c>
      <c r="AK43" s="997"/>
      <c r="AL43" s="997"/>
      <c r="AM43" s="997"/>
      <c r="AN43" s="997"/>
      <c r="AO43" s="998"/>
    </row>
    <row r="44" spans="2:41" ht="16.2" x14ac:dyDescent="0.2">
      <c r="B44" s="416" t="s">
        <v>1038</v>
      </c>
      <c r="C44" s="586"/>
      <c r="D44" s="586"/>
      <c r="E44" s="586"/>
      <c r="F44" s="586"/>
      <c r="G44" s="586"/>
      <c r="H44" s="586"/>
      <c r="I44" s="586"/>
      <c r="J44" s="586"/>
      <c r="K44" s="586"/>
      <c r="L44" s="586"/>
      <c r="M44" s="586"/>
      <c r="N44" s="946">
        <f>SUM(N45:N46)</f>
        <v>0</v>
      </c>
      <c r="O44" s="947"/>
      <c r="P44" s="947"/>
      <c r="Q44" s="947"/>
      <c r="R44" s="947"/>
      <c r="S44" s="948"/>
      <c r="T44" s="311"/>
      <c r="U44" s="312"/>
      <c r="V44" s="312"/>
      <c r="W44" s="77"/>
      <c r="X44" s="432"/>
      <c r="Y44" s="988" t="s">
        <v>645</v>
      </c>
      <c r="Z44" s="989"/>
      <c r="AA44" s="989"/>
      <c r="AB44" s="989"/>
      <c r="AC44" s="989"/>
      <c r="AD44" s="989"/>
      <c r="AE44" s="989"/>
      <c r="AF44" s="989"/>
      <c r="AG44" s="989"/>
      <c r="AH44" s="989"/>
      <c r="AI44" s="990"/>
      <c r="AJ44" s="1017"/>
      <c r="AK44" s="1018"/>
      <c r="AL44" s="1018"/>
      <c r="AM44" s="1018"/>
      <c r="AN44" s="1018"/>
      <c r="AO44" s="1019"/>
    </row>
    <row r="45" spans="2:41" ht="16.2" x14ac:dyDescent="0.2">
      <c r="B45" s="417"/>
      <c r="C45" s="955" t="s">
        <v>1040</v>
      </c>
      <c r="D45" s="956"/>
      <c r="E45" s="956"/>
      <c r="F45" s="956"/>
      <c r="G45" s="956"/>
      <c r="H45" s="956"/>
      <c r="I45" s="956"/>
      <c r="J45" s="956"/>
      <c r="K45" s="956"/>
      <c r="L45" s="956"/>
      <c r="M45" s="957"/>
      <c r="N45" s="918"/>
      <c r="O45" s="919"/>
      <c r="P45" s="919"/>
      <c r="Q45" s="919"/>
      <c r="R45" s="919"/>
      <c r="S45" s="920"/>
      <c r="T45" s="311"/>
      <c r="U45" s="312"/>
      <c r="V45" s="312"/>
      <c r="W45" s="77"/>
      <c r="X45" s="432"/>
      <c r="Y45" s="988" t="s">
        <v>646</v>
      </c>
      <c r="Z45" s="989"/>
      <c r="AA45" s="989"/>
      <c r="AB45" s="989"/>
      <c r="AC45" s="989"/>
      <c r="AD45" s="989"/>
      <c r="AE45" s="989"/>
      <c r="AF45" s="989"/>
      <c r="AG45" s="989"/>
      <c r="AH45" s="989"/>
      <c r="AI45" s="990"/>
      <c r="AJ45" s="1017"/>
      <c r="AK45" s="1018"/>
      <c r="AL45" s="1018"/>
      <c r="AM45" s="1018"/>
      <c r="AN45" s="1018"/>
      <c r="AO45" s="1019"/>
    </row>
    <row r="46" spans="2:41" ht="16.8" thickBot="1" x14ac:dyDescent="0.25">
      <c r="B46" s="418"/>
      <c r="C46" s="934" t="s">
        <v>1041</v>
      </c>
      <c r="D46" s="935"/>
      <c r="E46" s="935"/>
      <c r="F46" s="935"/>
      <c r="G46" s="935"/>
      <c r="H46" s="935"/>
      <c r="I46" s="935"/>
      <c r="J46" s="935"/>
      <c r="K46" s="935"/>
      <c r="L46" s="935"/>
      <c r="M46" s="936"/>
      <c r="N46" s="943"/>
      <c r="O46" s="944"/>
      <c r="P46" s="944"/>
      <c r="Q46" s="944"/>
      <c r="R46" s="944"/>
      <c r="S46" s="945"/>
      <c r="T46" s="311"/>
      <c r="U46" s="312"/>
      <c r="V46" s="312"/>
      <c r="W46" s="86"/>
      <c r="X46" s="433"/>
      <c r="Y46" s="976" t="s">
        <v>1048</v>
      </c>
      <c r="Z46" s="977"/>
      <c r="AA46" s="977"/>
      <c r="AB46" s="977"/>
      <c r="AC46" s="977"/>
      <c r="AD46" s="977"/>
      <c r="AE46" s="977"/>
      <c r="AF46" s="977"/>
      <c r="AG46" s="977"/>
      <c r="AH46" s="977"/>
      <c r="AI46" s="978"/>
      <c r="AJ46" s="1017"/>
      <c r="AK46" s="1018"/>
      <c r="AL46" s="1018"/>
      <c r="AM46" s="1018"/>
      <c r="AN46" s="1018"/>
      <c r="AO46" s="1019"/>
    </row>
    <row r="47" spans="2:41" ht="16.8" thickBot="1" x14ac:dyDescent="0.25">
      <c r="B47" s="416" t="s">
        <v>647</v>
      </c>
      <c r="C47" s="586"/>
      <c r="D47" s="586"/>
      <c r="E47" s="586"/>
      <c r="F47" s="586"/>
      <c r="G47" s="586"/>
      <c r="H47" s="586"/>
      <c r="I47" s="586"/>
      <c r="J47" s="586"/>
      <c r="K47" s="586"/>
      <c r="L47" s="586"/>
      <c r="M47" s="586"/>
      <c r="N47" s="946">
        <f>SUM(N48:N50)</f>
        <v>0</v>
      </c>
      <c r="O47" s="947"/>
      <c r="P47" s="947"/>
      <c r="Q47" s="947"/>
      <c r="R47" s="947"/>
      <c r="S47" s="948"/>
      <c r="T47" s="311"/>
      <c r="U47" s="312"/>
      <c r="V47" s="312"/>
      <c r="W47" s="77"/>
      <c r="X47" s="410" t="s">
        <v>648</v>
      </c>
      <c r="Y47" s="585"/>
      <c r="Z47" s="585"/>
      <c r="AA47" s="585"/>
      <c r="AB47" s="585"/>
      <c r="AC47" s="585"/>
      <c r="AD47" s="585"/>
      <c r="AE47" s="585"/>
      <c r="AF47" s="585"/>
      <c r="AG47" s="585"/>
      <c r="AH47" s="585"/>
      <c r="AI47" s="585"/>
      <c r="AJ47" s="985"/>
      <c r="AK47" s="986"/>
      <c r="AL47" s="986"/>
      <c r="AM47" s="986"/>
      <c r="AN47" s="986"/>
      <c r="AO47" s="995"/>
    </row>
    <row r="48" spans="2:41" ht="16.8" thickBot="1" x14ac:dyDescent="0.25">
      <c r="B48" s="417"/>
      <c r="C48" s="931" t="s">
        <v>1178</v>
      </c>
      <c r="D48" s="932"/>
      <c r="E48" s="932"/>
      <c r="F48" s="932"/>
      <c r="G48" s="932"/>
      <c r="H48" s="932"/>
      <c r="I48" s="932"/>
      <c r="J48" s="932"/>
      <c r="K48" s="932"/>
      <c r="L48" s="932"/>
      <c r="M48" s="933"/>
      <c r="N48" s="918"/>
      <c r="O48" s="919"/>
      <c r="P48" s="919"/>
      <c r="Q48" s="919"/>
      <c r="R48" s="919"/>
      <c r="S48" s="920"/>
      <c r="T48" s="311"/>
      <c r="U48" s="312"/>
      <c r="V48" s="312"/>
      <c r="W48" s="86"/>
      <c r="X48" s="410" t="s">
        <v>1148</v>
      </c>
      <c r="Y48" s="585"/>
      <c r="Z48" s="585"/>
      <c r="AA48" s="585"/>
      <c r="AB48" s="585"/>
      <c r="AC48" s="585"/>
      <c r="AD48" s="585"/>
      <c r="AE48" s="585"/>
      <c r="AF48" s="585"/>
      <c r="AG48" s="585"/>
      <c r="AH48" s="585"/>
      <c r="AI48" s="585"/>
      <c r="AJ48" s="985"/>
      <c r="AK48" s="986"/>
      <c r="AL48" s="986"/>
      <c r="AM48" s="986"/>
      <c r="AN48" s="986"/>
      <c r="AO48" s="995"/>
    </row>
    <row r="49" spans="2:41" ht="16.8" thickBot="1" x14ac:dyDescent="0.25">
      <c r="B49" s="417"/>
      <c r="C49" s="931" t="s">
        <v>1179</v>
      </c>
      <c r="D49" s="932"/>
      <c r="E49" s="932"/>
      <c r="F49" s="932"/>
      <c r="G49" s="932"/>
      <c r="H49" s="932"/>
      <c r="I49" s="932"/>
      <c r="J49" s="932"/>
      <c r="K49" s="932"/>
      <c r="L49" s="932"/>
      <c r="M49" s="933"/>
      <c r="N49" s="918"/>
      <c r="O49" s="919"/>
      <c r="P49" s="919"/>
      <c r="Q49" s="919"/>
      <c r="R49" s="919"/>
      <c r="S49" s="920"/>
      <c r="T49" s="311"/>
      <c r="U49" s="312"/>
      <c r="V49" s="312"/>
      <c r="W49" s="86"/>
      <c r="X49" s="949" t="s">
        <v>649</v>
      </c>
      <c r="Y49" s="950"/>
      <c r="Z49" s="950"/>
      <c r="AA49" s="950"/>
      <c r="AB49" s="950"/>
      <c r="AC49" s="950"/>
      <c r="AD49" s="950"/>
      <c r="AE49" s="950"/>
      <c r="AF49" s="950"/>
      <c r="AG49" s="950"/>
      <c r="AH49" s="950"/>
      <c r="AI49" s="951"/>
      <c r="AJ49" s="1008">
        <f>AJ34+AJ35+AJ42+AJ43+AJ47+AJ48</f>
        <v>0</v>
      </c>
      <c r="AK49" s="1009"/>
      <c r="AL49" s="1009"/>
      <c r="AM49" s="1009"/>
      <c r="AN49" s="1009"/>
      <c r="AO49" s="1010"/>
    </row>
    <row r="50" spans="2:41" ht="16.8" thickBot="1" x14ac:dyDescent="0.25">
      <c r="B50" s="418"/>
      <c r="C50" s="934" t="s">
        <v>1180</v>
      </c>
      <c r="D50" s="935"/>
      <c r="E50" s="935"/>
      <c r="F50" s="935"/>
      <c r="G50" s="935"/>
      <c r="H50" s="935"/>
      <c r="I50" s="935"/>
      <c r="J50" s="935"/>
      <c r="K50" s="935"/>
      <c r="L50" s="935"/>
      <c r="M50" s="936"/>
      <c r="N50" s="943"/>
      <c r="O50" s="944"/>
      <c r="P50" s="944"/>
      <c r="Q50" s="944"/>
      <c r="R50" s="944"/>
      <c r="S50" s="945"/>
      <c r="T50" s="312"/>
      <c r="U50" s="312"/>
      <c r="V50" s="312"/>
      <c r="W50" s="77"/>
      <c r="X50" s="77"/>
      <c r="Y50" s="262"/>
      <c r="Z50" s="262"/>
      <c r="AA50" s="262"/>
      <c r="AB50" s="262"/>
      <c r="AC50" s="262"/>
      <c r="AD50" s="262"/>
      <c r="AE50" s="262"/>
      <c r="AF50" s="262"/>
      <c r="AG50" s="262"/>
      <c r="AH50" s="262"/>
      <c r="AI50" s="262"/>
      <c r="AJ50" s="262"/>
      <c r="AK50" s="262"/>
      <c r="AL50" s="262"/>
      <c r="AM50" s="262"/>
      <c r="AN50" s="262"/>
      <c r="AO50" s="262"/>
    </row>
    <row r="51" spans="2:41" ht="16.2" x14ac:dyDescent="0.2">
      <c r="B51" s="416" t="s">
        <v>650</v>
      </c>
      <c r="C51" s="586"/>
      <c r="D51" s="586"/>
      <c r="E51" s="586"/>
      <c r="F51" s="586"/>
      <c r="G51" s="586"/>
      <c r="H51" s="586"/>
      <c r="I51" s="586"/>
      <c r="J51" s="586"/>
      <c r="K51" s="586"/>
      <c r="L51" s="586"/>
      <c r="M51" s="586"/>
      <c r="N51" s="946">
        <f>SUM(N52:N54)</f>
        <v>0</v>
      </c>
      <c r="O51" s="947"/>
      <c r="P51" s="947"/>
      <c r="Q51" s="947"/>
      <c r="R51" s="947"/>
      <c r="S51" s="948"/>
      <c r="T51" s="262"/>
      <c r="U51" s="262"/>
      <c r="V51" s="262"/>
      <c r="W51" s="77"/>
      <c r="X51" s="77"/>
      <c r="Y51" s="262"/>
      <c r="Z51" s="262"/>
      <c r="AA51" s="262"/>
      <c r="AB51" s="262"/>
      <c r="AC51" s="262"/>
      <c r="AD51" s="262"/>
      <c r="AE51" s="262"/>
      <c r="AF51" s="262"/>
      <c r="AG51" s="262"/>
      <c r="AH51" s="262"/>
      <c r="AI51" s="262"/>
      <c r="AJ51" s="262"/>
      <c r="AK51" s="262"/>
      <c r="AL51" s="262"/>
      <c r="AM51" s="262"/>
      <c r="AN51" s="262"/>
      <c r="AO51" s="262"/>
    </row>
    <row r="52" spans="2:41" ht="16.2" x14ac:dyDescent="0.2">
      <c r="B52" s="414"/>
      <c r="C52" s="931" t="s">
        <v>651</v>
      </c>
      <c r="D52" s="932"/>
      <c r="E52" s="932"/>
      <c r="F52" s="932"/>
      <c r="G52" s="932"/>
      <c r="H52" s="932"/>
      <c r="I52" s="932"/>
      <c r="J52" s="932"/>
      <c r="K52" s="932"/>
      <c r="L52" s="932"/>
      <c r="M52" s="933"/>
      <c r="N52" s="918"/>
      <c r="O52" s="919"/>
      <c r="P52" s="919"/>
      <c r="Q52" s="919"/>
      <c r="R52" s="919"/>
      <c r="S52" s="920"/>
      <c r="T52" s="262"/>
      <c r="U52" s="262"/>
      <c r="V52" s="262"/>
      <c r="W52" s="87"/>
      <c r="X52" s="77"/>
      <c r="Y52" s="262"/>
      <c r="Z52" s="262"/>
      <c r="AA52" s="262"/>
      <c r="AB52" s="262"/>
      <c r="AC52" s="262"/>
      <c r="AD52" s="262"/>
      <c r="AE52" s="262"/>
      <c r="AF52" s="262"/>
      <c r="AG52" s="262"/>
      <c r="AH52" s="262"/>
      <c r="AI52" s="262"/>
      <c r="AJ52" s="262"/>
      <c r="AK52" s="262"/>
      <c r="AL52" s="262"/>
      <c r="AM52" s="262"/>
      <c r="AN52" s="262"/>
      <c r="AO52" s="262"/>
    </row>
    <row r="53" spans="2:41" ht="16.2" x14ac:dyDescent="0.2">
      <c r="B53" s="414"/>
      <c r="C53" s="931" t="s">
        <v>652</v>
      </c>
      <c r="D53" s="932"/>
      <c r="E53" s="932"/>
      <c r="F53" s="932"/>
      <c r="G53" s="932"/>
      <c r="H53" s="932"/>
      <c r="I53" s="932"/>
      <c r="J53" s="932"/>
      <c r="K53" s="932"/>
      <c r="L53" s="932"/>
      <c r="M53" s="933"/>
      <c r="N53" s="918"/>
      <c r="O53" s="919"/>
      <c r="P53" s="919"/>
      <c r="Q53" s="919"/>
      <c r="R53" s="919"/>
      <c r="S53" s="920"/>
      <c r="T53" s="262"/>
      <c r="U53" s="262"/>
      <c r="V53" s="262"/>
      <c r="W53" s="87"/>
      <c r="X53" s="77"/>
      <c r="Y53" s="262"/>
      <c r="Z53" s="262"/>
      <c r="AA53" s="262"/>
      <c r="AB53" s="262"/>
      <c r="AC53" s="262"/>
      <c r="AD53" s="262"/>
      <c r="AE53" s="262"/>
      <c r="AF53" s="262"/>
      <c r="AG53" s="262"/>
      <c r="AH53" s="262"/>
      <c r="AI53" s="262"/>
      <c r="AJ53" s="262"/>
      <c r="AK53" s="262"/>
      <c r="AL53" s="262"/>
      <c r="AM53" s="262"/>
      <c r="AN53" s="262"/>
      <c r="AO53" s="262"/>
    </row>
    <row r="54" spans="2:41" ht="16.8" thickBot="1" x14ac:dyDescent="0.25">
      <c r="B54" s="424"/>
      <c r="C54" s="972" t="s">
        <v>653</v>
      </c>
      <c r="D54" s="973"/>
      <c r="E54" s="973"/>
      <c r="F54" s="973"/>
      <c r="G54" s="973"/>
      <c r="H54" s="973"/>
      <c r="I54" s="973"/>
      <c r="J54" s="973"/>
      <c r="K54" s="973"/>
      <c r="L54" s="973"/>
      <c r="M54" s="974"/>
      <c r="N54" s="999"/>
      <c r="O54" s="1000"/>
      <c r="P54" s="1000"/>
      <c r="Q54" s="1000"/>
      <c r="R54" s="1000"/>
      <c r="S54" s="1001"/>
      <c r="T54" s="262"/>
      <c r="U54" s="262"/>
      <c r="V54" s="262"/>
      <c r="W54" s="87"/>
      <c r="Y54" s="262"/>
      <c r="Z54" s="262"/>
      <c r="AA54" s="262"/>
      <c r="AB54" s="262"/>
      <c r="AC54" s="262"/>
      <c r="AD54" s="262"/>
      <c r="AE54" s="262"/>
      <c r="AF54" s="262"/>
      <c r="AG54" s="262"/>
      <c r="AH54" s="262"/>
      <c r="AI54" s="262"/>
      <c r="AJ54" s="262"/>
      <c r="AK54" s="262"/>
      <c r="AL54" s="262"/>
      <c r="AM54" s="262"/>
      <c r="AN54" s="262"/>
      <c r="AO54" s="262"/>
    </row>
    <row r="55" spans="2:41" ht="20.399999999999999" thickTop="1" thickBot="1" x14ac:dyDescent="0.25">
      <c r="B55" s="550" t="s">
        <v>1173</v>
      </c>
      <c r="C55" s="589"/>
      <c r="D55" s="589"/>
      <c r="E55" s="589"/>
      <c r="F55" s="589"/>
      <c r="G55" s="589"/>
      <c r="H55" s="589"/>
      <c r="I55" s="589"/>
      <c r="J55" s="589"/>
      <c r="K55" s="589"/>
      <c r="L55" s="589"/>
      <c r="M55" s="589"/>
      <c r="N55" s="1002">
        <f>N10+N18+N19+N23+N34+N39+N44+N47+N51</f>
        <v>0</v>
      </c>
      <c r="O55" s="1003"/>
      <c r="P55" s="1003"/>
      <c r="Q55" s="1003"/>
      <c r="R55" s="1003"/>
      <c r="S55" s="1004"/>
      <c r="T55" s="262"/>
      <c r="U55" s="262"/>
      <c r="V55" s="262"/>
      <c r="W55" s="87"/>
    </row>
    <row r="56" spans="2:41" ht="17.399999999999999" thickTop="1" thickBot="1" x14ac:dyDescent="0.25">
      <c r="B56" s="411" t="s">
        <v>654</v>
      </c>
      <c r="C56" s="578"/>
      <c r="D56" s="578"/>
      <c r="E56" s="578"/>
      <c r="F56" s="578"/>
      <c r="G56" s="578"/>
      <c r="H56" s="578"/>
      <c r="I56" s="578"/>
      <c r="J56" s="578"/>
      <c r="K56" s="578"/>
      <c r="L56" s="578"/>
      <c r="M56" s="578"/>
      <c r="N56" s="1005"/>
      <c r="O56" s="1006"/>
      <c r="P56" s="1006"/>
      <c r="Q56" s="1006"/>
      <c r="R56" s="1006"/>
      <c r="S56" s="1007"/>
      <c r="T56" s="262"/>
      <c r="U56" s="262"/>
      <c r="V56" s="262"/>
      <c r="W56" s="79"/>
      <c r="X56" s="86"/>
    </row>
    <row r="57" spans="2:41" ht="16.2" x14ac:dyDescent="0.2">
      <c r="B57" s="416" t="s">
        <v>610</v>
      </c>
      <c r="C57" s="586"/>
      <c r="D57" s="586"/>
      <c r="E57" s="586"/>
      <c r="F57" s="586"/>
      <c r="G57" s="586"/>
      <c r="H57" s="586"/>
      <c r="I57" s="586"/>
      <c r="J57" s="586"/>
      <c r="K57" s="586"/>
      <c r="L57" s="586"/>
      <c r="M57" s="586"/>
      <c r="N57" s="946">
        <f>SUM(N58:N62)</f>
        <v>0</v>
      </c>
      <c r="O57" s="947"/>
      <c r="P57" s="947"/>
      <c r="Q57" s="947"/>
      <c r="R57" s="947"/>
      <c r="S57" s="948"/>
      <c r="T57" s="262"/>
      <c r="U57" s="262"/>
      <c r="V57" s="262"/>
      <c r="W57" s="79"/>
      <c r="X57" s="86"/>
    </row>
    <row r="58" spans="2:41" ht="16.2" x14ac:dyDescent="0.2">
      <c r="B58" s="417"/>
      <c r="C58" s="955" t="s">
        <v>1043</v>
      </c>
      <c r="D58" s="956"/>
      <c r="E58" s="956"/>
      <c r="F58" s="956"/>
      <c r="G58" s="956"/>
      <c r="H58" s="956"/>
      <c r="I58" s="956"/>
      <c r="J58" s="956"/>
      <c r="K58" s="956"/>
      <c r="L58" s="956"/>
      <c r="M58" s="957"/>
      <c r="N58" s="918"/>
      <c r="O58" s="919"/>
      <c r="P58" s="919"/>
      <c r="Q58" s="919"/>
      <c r="R58" s="919"/>
      <c r="S58" s="920"/>
      <c r="T58" s="262"/>
      <c r="U58" s="262"/>
      <c r="V58" s="262"/>
      <c r="W58" s="79"/>
      <c r="X58" s="86"/>
    </row>
    <row r="59" spans="2:41" ht="16.2" x14ac:dyDescent="0.2">
      <c r="B59" s="417"/>
      <c r="C59" s="955" t="s">
        <v>1044</v>
      </c>
      <c r="D59" s="956"/>
      <c r="E59" s="956"/>
      <c r="F59" s="956"/>
      <c r="G59" s="956"/>
      <c r="H59" s="956"/>
      <c r="I59" s="956"/>
      <c r="J59" s="956"/>
      <c r="K59" s="956"/>
      <c r="L59" s="956"/>
      <c r="M59" s="957"/>
      <c r="N59" s="918"/>
      <c r="O59" s="919"/>
      <c r="P59" s="919"/>
      <c r="Q59" s="919"/>
      <c r="R59" s="919"/>
      <c r="S59" s="920"/>
      <c r="T59" s="262"/>
      <c r="U59" s="262"/>
      <c r="V59" s="262"/>
      <c r="W59" s="79"/>
      <c r="X59" s="86"/>
    </row>
    <row r="60" spans="2:41" ht="16.2" x14ac:dyDescent="0.2">
      <c r="B60" s="417"/>
      <c r="C60" s="931" t="s">
        <v>1045</v>
      </c>
      <c r="D60" s="932"/>
      <c r="E60" s="932"/>
      <c r="F60" s="932"/>
      <c r="G60" s="932"/>
      <c r="H60" s="932"/>
      <c r="I60" s="932"/>
      <c r="J60" s="932"/>
      <c r="K60" s="932"/>
      <c r="L60" s="932"/>
      <c r="M60" s="933"/>
      <c r="N60" s="918"/>
      <c r="O60" s="919"/>
      <c r="P60" s="919"/>
      <c r="Q60" s="919"/>
      <c r="R60" s="919"/>
      <c r="S60" s="920"/>
      <c r="T60" s="262"/>
      <c r="U60" s="262"/>
      <c r="V60" s="262"/>
      <c r="W60" s="79"/>
      <c r="X60" s="86"/>
    </row>
    <row r="61" spans="2:41" ht="16.2" x14ac:dyDescent="0.2">
      <c r="B61" s="417"/>
      <c r="C61" s="931" t="s">
        <v>1046</v>
      </c>
      <c r="D61" s="932"/>
      <c r="E61" s="932"/>
      <c r="F61" s="932"/>
      <c r="G61" s="932"/>
      <c r="H61" s="932"/>
      <c r="I61" s="932"/>
      <c r="J61" s="932"/>
      <c r="K61" s="932"/>
      <c r="L61" s="932"/>
      <c r="M61" s="933"/>
      <c r="N61" s="918"/>
      <c r="O61" s="919"/>
      <c r="P61" s="919"/>
      <c r="Q61" s="919"/>
      <c r="R61" s="919"/>
      <c r="S61" s="920"/>
      <c r="T61" s="93" t="s">
        <v>1181</v>
      </c>
      <c r="U61" s="93"/>
      <c r="V61" s="93"/>
      <c r="W61" s="79"/>
      <c r="X61" s="77"/>
    </row>
    <row r="62" spans="2:41" ht="16.8" thickBot="1" x14ac:dyDescent="0.25">
      <c r="B62" s="418"/>
      <c r="C62" s="934" t="s">
        <v>1047</v>
      </c>
      <c r="D62" s="935"/>
      <c r="E62" s="935"/>
      <c r="F62" s="935"/>
      <c r="G62" s="935"/>
      <c r="H62" s="935"/>
      <c r="I62" s="935"/>
      <c r="J62" s="935"/>
      <c r="K62" s="935"/>
      <c r="L62" s="935"/>
      <c r="M62" s="936"/>
      <c r="N62" s="943"/>
      <c r="O62" s="944"/>
      <c r="P62" s="944"/>
      <c r="Q62" s="944"/>
      <c r="R62" s="944"/>
      <c r="S62" s="945"/>
      <c r="T62" s="592"/>
      <c r="U62" s="592"/>
      <c r="V62" s="592"/>
      <c r="W62" s="85"/>
      <c r="X62" s="77"/>
    </row>
    <row r="63" spans="2:41" ht="16.2" x14ac:dyDescent="0.2">
      <c r="B63" s="425" t="s">
        <v>655</v>
      </c>
      <c r="C63" s="590"/>
      <c r="D63" s="590"/>
      <c r="E63" s="590"/>
      <c r="F63" s="590"/>
      <c r="G63" s="590"/>
      <c r="H63" s="590"/>
      <c r="I63" s="590"/>
      <c r="J63" s="590"/>
      <c r="K63" s="590"/>
      <c r="L63" s="590"/>
      <c r="M63" s="590"/>
      <c r="N63" s="996">
        <f>SUM(N64:N66)</f>
        <v>0</v>
      </c>
      <c r="O63" s="997"/>
      <c r="P63" s="997"/>
      <c r="Q63" s="997"/>
      <c r="R63" s="997"/>
      <c r="S63" s="998"/>
      <c r="W63" s="85"/>
      <c r="X63" s="77"/>
    </row>
    <row r="64" spans="2:41" ht="16.2" x14ac:dyDescent="0.2">
      <c r="B64" s="426"/>
      <c r="C64" s="966" t="s">
        <v>656</v>
      </c>
      <c r="D64" s="967"/>
      <c r="E64" s="967"/>
      <c r="F64" s="967"/>
      <c r="G64" s="967"/>
      <c r="H64" s="967"/>
      <c r="I64" s="967"/>
      <c r="J64" s="967"/>
      <c r="K64" s="967"/>
      <c r="L64" s="967"/>
      <c r="M64" s="968"/>
      <c r="N64" s="1017"/>
      <c r="O64" s="1018"/>
      <c r="P64" s="1018"/>
      <c r="Q64" s="1018"/>
      <c r="R64" s="1018"/>
      <c r="S64" s="1019"/>
      <c r="W64" s="85"/>
      <c r="X64" s="82"/>
    </row>
    <row r="65" spans="2:24" ht="16.2" x14ac:dyDescent="0.2">
      <c r="B65" s="426"/>
      <c r="C65" s="966" t="s">
        <v>657</v>
      </c>
      <c r="D65" s="967"/>
      <c r="E65" s="967"/>
      <c r="F65" s="967"/>
      <c r="G65" s="967"/>
      <c r="H65" s="967"/>
      <c r="I65" s="967"/>
      <c r="J65" s="967"/>
      <c r="K65" s="967"/>
      <c r="L65" s="967"/>
      <c r="M65" s="968"/>
      <c r="N65" s="1017"/>
      <c r="O65" s="1018"/>
      <c r="P65" s="1018"/>
      <c r="Q65" s="1018"/>
      <c r="R65" s="1018"/>
      <c r="S65" s="1019"/>
      <c r="W65" s="85"/>
      <c r="X65" s="83"/>
    </row>
    <row r="66" spans="2:24" ht="16.8" thickBot="1" x14ac:dyDescent="0.25">
      <c r="B66" s="427"/>
      <c r="C66" s="969" t="s">
        <v>1048</v>
      </c>
      <c r="D66" s="970"/>
      <c r="E66" s="970"/>
      <c r="F66" s="970"/>
      <c r="G66" s="970"/>
      <c r="H66" s="970"/>
      <c r="I66" s="970"/>
      <c r="J66" s="970"/>
      <c r="K66" s="970"/>
      <c r="L66" s="970"/>
      <c r="M66" s="971"/>
      <c r="N66" s="1020"/>
      <c r="O66" s="1021"/>
      <c r="P66" s="1021"/>
      <c r="Q66" s="1021"/>
      <c r="R66" s="1021"/>
      <c r="S66" s="1022"/>
      <c r="W66" s="85"/>
      <c r="X66" s="84"/>
    </row>
    <row r="67" spans="2:24" ht="16.8" thickBot="1" x14ac:dyDescent="0.25">
      <c r="B67" s="410" t="s">
        <v>658</v>
      </c>
      <c r="C67" s="585"/>
      <c r="D67" s="585"/>
      <c r="E67" s="585"/>
      <c r="F67" s="585"/>
      <c r="G67" s="585"/>
      <c r="H67" s="585"/>
      <c r="I67" s="585"/>
      <c r="J67" s="585"/>
      <c r="K67" s="585"/>
      <c r="L67" s="585"/>
      <c r="M67" s="585"/>
      <c r="N67" s="985"/>
      <c r="O67" s="986"/>
      <c r="P67" s="986"/>
      <c r="Q67" s="986"/>
      <c r="R67" s="986"/>
      <c r="S67" s="995"/>
      <c r="W67" s="85"/>
      <c r="X67" s="83"/>
    </row>
    <row r="68" spans="2:24" ht="18.75" customHeight="1" thickBot="1" x14ac:dyDescent="0.25">
      <c r="B68" s="551" t="s">
        <v>659</v>
      </c>
      <c r="C68" s="591"/>
      <c r="D68" s="591"/>
      <c r="E68" s="591"/>
      <c r="F68" s="591"/>
      <c r="G68" s="591"/>
      <c r="H68" s="591"/>
      <c r="I68" s="591"/>
      <c r="J68" s="591"/>
      <c r="K68" s="591"/>
      <c r="L68" s="591"/>
      <c r="M68" s="591"/>
      <c r="N68" s="985"/>
      <c r="O68" s="986"/>
      <c r="P68" s="986"/>
      <c r="Q68" s="986"/>
      <c r="R68" s="986"/>
      <c r="S68" s="995"/>
      <c r="W68" s="85"/>
      <c r="X68" s="83"/>
    </row>
    <row r="69" spans="2:24" ht="16.8" thickBot="1" x14ac:dyDescent="0.25">
      <c r="B69" s="949" t="s">
        <v>1174</v>
      </c>
      <c r="C69" s="950"/>
      <c r="D69" s="950"/>
      <c r="E69" s="950"/>
      <c r="F69" s="950"/>
      <c r="G69" s="950"/>
      <c r="H69" s="950"/>
      <c r="I69" s="950"/>
      <c r="J69" s="950"/>
      <c r="K69" s="950"/>
      <c r="L69" s="950"/>
      <c r="M69" s="951"/>
      <c r="N69" s="1008">
        <f>SUM(N55+N56+N57+N63+N67+N68)</f>
        <v>0</v>
      </c>
      <c r="O69" s="1009"/>
      <c r="P69" s="1009"/>
      <c r="Q69" s="1009"/>
      <c r="R69" s="1009"/>
      <c r="S69" s="1010"/>
      <c r="W69" s="85"/>
      <c r="X69" s="84"/>
    </row>
    <row r="70" spans="2:24" x14ac:dyDescent="0.2">
      <c r="B70" s="593" t="s">
        <v>1200</v>
      </c>
      <c r="C70" s="94"/>
      <c r="D70" s="94"/>
      <c r="E70" s="94"/>
      <c r="F70" s="94"/>
      <c r="G70" s="94"/>
      <c r="H70" s="94"/>
      <c r="I70" s="94"/>
      <c r="J70" s="94"/>
      <c r="K70" s="94"/>
      <c r="L70" s="94"/>
      <c r="M70" s="94"/>
      <c r="N70" s="262"/>
      <c r="O70" s="262"/>
      <c r="P70" s="262"/>
      <c r="Q70" s="262"/>
      <c r="R70" s="262"/>
      <c r="S70" s="262"/>
      <c r="W70" s="85"/>
      <c r="X70" s="83"/>
    </row>
    <row r="71" spans="2:24" x14ac:dyDescent="0.2">
      <c r="B71" s="93"/>
      <c r="C71" s="262"/>
      <c r="D71" s="262"/>
      <c r="E71" s="262"/>
      <c r="F71" s="262"/>
      <c r="G71" s="262"/>
      <c r="H71" s="262"/>
      <c r="I71" s="262"/>
      <c r="J71" s="262"/>
      <c r="K71" s="262"/>
      <c r="L71" s="262"/>
      <c r="M71" s="262"/>
      <c r="N71" s="262"/>
      <c r="O71" s="262"/>
      <c r="P71" s="262"/>
      <c r="Q71" s="262"/>
      <c r="R71" s="262"/>
      <c r="S71" s="262"/>
      <c r="W71" s="85"/>
      <c r="X71" s="84"/>
    </row>
    <row r="72" spans="2:24" x14ac:dyDescent="0.2">
      <c r="B72" s="77"/>
      <c r="C72" s="262"/>
      <c r="D72" s="262"/>
      <c r="E72" s="262"/>
      <c r="F72" s="262"/>
      <c r="G72" s="262"/>
      <c r="H72" s="262"/>
      <c r="I72" s="262"/>
      <c r="J72" s="262"/>
      <c r="K72" s="262"/>
      <c r="L72" s="262"/>
      <c r="M72" s="262"/>
      <c r="N72" s="262"/>
      <c r="O72" s="262"/>
      <c r="P72" s="262"/>
      <c r="Q72" s="262"/>
      <c r="R72" s="262"/>
      <c r="S72" s="262"/>
      <c r="W72" s="85"/>
      <c r="X72" s="77"/>
    </row>
    <row r="73" spans="2:24" x14ac:dyDescent="0.2">
      <c r="B73" s="77"/>
      <c r="C73" s="262"/>
      <c r="D73" s="262"/>
      <c r="E73" s="262"/>
      <c r="F73" s="262"/>
      <c r="G73" s="262"/>
      <c r="H73" s="262"/>
      <c r="I73" s="262"/>
      <c r="J73" s="262"/>
      <c r="K73" s="262"/>
      <c r="L73" s="262"/>
      <c r="M73" s="262"/>
      <c r="N73" s="262"/>
      <c r="O73" s="262"/>
      <c r="P73" s="262"/>
      <c r="Q73" s="262"/>
      <c r="R73" s="262"/>
      <c r="S73" s="262"/>
      <c r="W73" s="85"/>
      <c r="X73" s="77"/>
    </row>
    <row r="74" spans="2:24" x14ac:dyDescent="0.2">
      <c r="B74" s="77"/>
      <c r="C74" s="262"/>
      <c r="D74" s="262"/>
      <c r="E74" s="262"/>
      <c r="F74" s="262"/>
      <c r="G74" s="262"/>
      <c r="H74" s="262"/>
      <c r="I74" s="262"/>
      <c r="J74" s="262"/>
      <c r="K74" s="262"/>
      <c r="L74" s="262"/>
      <c r="M74" s="262"/>
      <c r="N74" s="262"/>
      <c r="O74" s="262"/>
      <c r="P74" s="262"/>
      <c r="Q74" s="262"/>
      <c r="R74" s="262"/>
      <c r="S74" s="262"/>
      <c r="W74" s="85"/>
      <c r="X74" s="77"/>
    </row>
    <row r="75" spans="2:24" x14ac:dyDescent="0.2">
      <c r="B75" s="77"/>
      <c r="C75" s="262"/>
      <c r="D75" s="262"/>
      <c r="E75" s="262"/>
      <c r="F75" s="262"/>
      <c r="G75" s="262"/>
      <c r="H75" s="262"/>
      <c r="I75" s="262"/>
      <c r="J75" s="262"/>
      <c r="K75" s="262"/>
      <c r="L75" s="262"/>
      <c r="M75" s="262"/>
      <c r="N75" s="262"/>
      <c r="O75" s="262"/>
      <c r="P75" s="262"/>
      <c r="Q75" s="262"/>
      <c r="R75" s="262"/>
      <c r="S75" s="262"/>
      <c r="W75" s="85"/>
      <c r="X75" s="77"/>
    </row>
    <row r="76" spans="2:24" x14ac:dyDescent="0.2">
      <c r="B76" s="77"/>
      <c r="C76" s="262"/>
      <c r="D76" s="262"/>
      <c r="E76" s="262"/>
      <c r="F76" s="262"/>
      <c r="G76" s="262"/>
      <c r="H76" s="262"/>
      <c r="I76" s="262"/>
      <c r="J76" s="262"/>
      <c r="K76" s="262"/>
      <c r="L76" s="262"/>
      <c r="M76" s="262"/>
      <c r="N76" s="262"/>
      <c r="O76" s="262"/>
      <c r="P76" s="262"/>
      <c r="Q76" s="262"/>
      <c r="R76" s="262"/>
      <c r="S76" s="262"/>
      <c r="W76" s="85"/>
      <c r="X76" s="77"/>
    </row>
    <row r="77" spans="2:24" x14ac:dyDescent="0.2">
      <c r="W77" s="85"/>
      <c r="X77" s="77"/>
    </row>
    <row r="78" spans="2:24" x14ac:dyDescent="0.2">
      <c r="W78" s="85"/>
      <c r="X78" s="77"/>
    </row>
    <row r="79" spans="2:24" x14ac:dyDescent="0.2">
      <c r="W79" s="85"/>
      <c r="X79" s="77"/>
    </row>
    <row r="80" spans="2:24" x14ac:dyDescent="0.2">
      <c r="W80" s="85"/>
      <c r="X80" s="77"/>
    </row>
    <row r="81" spans="23:24" x14ac:dyDescent="0.2">
      <c r="W81" s="85"/>
      <c r="X81" s="77"/>
    </row>
    <row r="82" spans="23:24" x14ac:dyDescent="0.2">
      <c r="W82" s="85"/>
      <c r="X82" s="77"/>
    </row>
    <row r="83" spans="23:24" x14ac:dyDescent="0.2">
      <c r="W83" s="85"/>
      <c r="X83" s="77"/>
    </row>
    <row r="84" spans="23:24" x14ac:dyDescent="0.2">
      <c r="W84" s="85"/>
      <c r="X84" s="77"/>
    </row>
    <row r="85" spans="23:24" x14ac:dyDescent="0.2">
      <c r="W85" s="85"/>
      <c r="X85" s="77"/>
    </row>
    <row r="86" spans="23:24" x14ac:dyDescent="0.2">
      <c r="W86" s="85"/>
    </row>
    <row r="87" spans="23:24" x14ac:dyDescent="0.2">
      <c r="W87" s="85"/>
    </row>
    <row r="88" spans="23:24" x14ac:dyDescent="0.2">
      <c r="W88" s="85"/>
    </row>
    <row r="89" spans="23:24" x14ac:dyDescent="0.2">
      <c r="W89" s="85"/>
    </row>
    <row r="90" spans="23:24" x14ac:dyDescent="0.2">
      <c r="W90" s="85"/>
    </row>
    <row r="91" spans="23:24" x14ac:dyDescent="0.2">
      <c r="W91" s="85"/>
    </row>
    <row r="92" spans="23:24" x14ac:dyDescent="0.2">
      <c r="W92" s="85"/>
    </row>
    <row r="93" spans="23:24" x14ac:dyDescent="0.2">
      <c r="W93" s="85"/>
    </row>
    <row r="94" spans="23:24" x14ac:dyDescent="0.2">
      <c r="W94" s="85"/>
    </row>
    <row r="95" spans="23:24" x14ac:dyDescent="0.2">
      <c r="W95" s="85"/>
    </row>
    <row r="96" spans="23:24" x14ac:dyDescent="0.2">
      <c r="W96" s="85"/>
    </row>
    <row r="97" spans="23:23" x14ac:dyDescent="0.2">
      <c r="W97" s="85"/>
    </row>
    <row r="98" spans="23:23" x14ac:dyDescent="0.2">
      <c r="W98" s="85"/>
    </row>
    <row r="99" spans="23:23" x14ac:dyDescent="0.2">
      <c r="W99" s="85"/>
    </row>
    <row r="100" spans="23:23" x14ac:dyDescent="0.2">
      <c r="W100" s="85"/>
    </row>
    <row r="101" spans="23:23" x14ac:dyDescent="0.2">
      <c r="W101" s="85"/>
    </row>
    <row r="102" spans="23:23" x14ac:dyDescent="0.2">
      <c r="W102" s="85"/>
    </row>
    <row r="103" spans="23:23" x14ac:dyDescent="0.2">
      <c r="W103" s="85"/>
    </row>
    <row r="104" spans="23:23" x14ac:dyDescent="0.2">
      <c r="W104" s="85"/>
    </row>
    <row r="105" spans="23:23" x14ac:dyDescent="0.2">
      <c r="W105" s="85"/>
    </row>
    <row r="106" spans="23:23" x14ac:dyDescent="0.2">
      <c r="W106" s="85"/>
    </row>
    <row r="107" spans="23:23" x14ac:dyDescent="0.2">
      <c r="W107" s="85"/>
    </row>
    <row r="108" spans="23:23" x14ac:dyDescent="0.2">
      <c r="W108" s="85"/>
    </row>
    <row r="109" spans="23:23" x14ac:dyDescent="0.2">
      <c r="W109" s="85"/>
    </row>
    <row r="110" spans="23:23" x14ac:dyDescent="0.2">
      <c r="W110" s="85"/>
    </row>
    <row r="111" spans="23:23" x14ac:dyDescent="0.2">
      <c r="W111" s="85"/>
    </row>
    <row r="112" spans="23:23" x14ac:dyDescent="0.2">
      <c r="W112" s="85"/>
    </row>
    <row r="113" spans="23:23" x14ac:dyDescent="0.2">
      <c r="W113" s="85"/>
    </row>
    <row r="114" spans="23:23" x14ac:dyDescent="0.2">
      <c r="W114" s="85"/>
    </row>
    <row r="115" spans="23:23" x14ac:dyDescent="0.2">
      <c r="W115" s="85"/>
    </row>
    <row r="116" spans="23:23" x14ac:dyDescent="0.2">
      <c r="W116" s="85"/>
    </row>
    <row r="117" spans="23:23" x14ac:dyDescent="0.2">
      <c r="W117" s="85"/>
    </row>
    <row r="118" spans="23:23" x14ac:dyDescent="0.2">
      <c r="W118" s="85"/>
    </row>
    <row r="119" spans="23:23" x14ac:dyDescent="0.2">
      <c r="W119" s="85"/>
    </row>
    <row r="120" spans="23:23" x14ac:dyDescent="0.2">
      <c r="W120" s="85"/>
    </row>
    <row r="121" spans="23:23" x14ac:dyDescent="0.2">
      <c r="W121" s="85"/>
    </row>
    <row r="122" spans="23:23" x14ac:dyDescent="0.2">
      <c r="W122" s="85"/>
    </row>
    <row r="123" spans="23:23" x14ac:dyDescent="0.2">
      <c r="W123" s="85"/>
    </row>
    <row r="124" spans="23:23" x14ac:dyDescent="0.2">
      <c r="W124" s="85"/>
    </row>
    <row r="125" spans="23:23" x14ac:dyDescent="0.2">
      <c r="W125" s="85"/>
    </row>
    <row r="126" spans="23:23" x14ac:dyDescent="0.2">
      <c r="W126" s="85"/>
    </row>
    <row r="127" spans="23:23" x14ac:dyDescent="0.2">
      <c r="W127" s="85"/>
    </row>
    <row r="128" spans="23:23" x14ac:dyDescent="0.2">
      <c r="W128" s="85"/>
    </row>
    <row r="129" spans="23:23" x14ac:dyDescent="0.2">
      <c r="W129" s="85"/>
    </row>
    <row r="130" spans="23:23" x14ac:dyDescent="0.2">
      <c r="W130" s="85"/>
    </row>
    <row r="131" spans="23:23" x14ac:dyDescent="0.2">
      <c r="W131" s="85"/>
    </row>
    <row r="132" spans="23:23" x14ac:dyDescent="0.2">
      <c r="W132" s="85"/>
    </row>
    <row r="133" spans="23:23" x14ac:dyDescent="0.2">
      <c r="W133" s="85"/>
    </row>
    <row r="134" spans="23:23" x14ac:dyDescent="0.2">
      <c r="W134" s="85"/>
    </row>
    <row r="135" spans="23:23" x14ac:dyDescent="0.2">
      <c r="W135" s="85"/>
    </row>
    <row r="136" spans="23:23" x14ac:dyDescent="0.2">
      <c r="W136" s="85"/>
    </row>
    <row r="137" spans="23:23" x14ac:dyDescent="0.2">
      <c r="W137" s="85"/>
    </row>
    <row r="138" spans="23:23" x14ac:dyDescent="0.2">
      <c r="W138" s="85"/>
    </row>
    <row r="139" spans="23:23" x14ac:dyDescent="0.2">
      <c r="W139" s="85"/>
    </row>
    <row r="140" spans="23:23" x14ac:dyDescent="0.2">
      <c r="W140" s="85"/>
    </row>
    <row r="141" spans="23:23" x14ac:dyDescent="0.2">
      <c r="W141" s="85"/>
    </row>
    <row r="142" spans="23:23" x14ac:dyDescent="0.2">
      <c r="W142" s="85"/>
    </row>
    <row r="143" spans="23:23" x14ac:dyDescent="0.2">
      <c r="W143" s="85"/>
    </row>
    <row r="144" spans="23:23" x14ac:dyDescent="0.2">
      <c r="W144" s="85"/>
    </row>
    <row r="145" spans="23:23" x14ac:dyDescent="0.2">
      <c r="W145" s="85"/>
    </row>
    <row r="146" spans="23:23" x14ac:dyDescent="0.2">
      <c r="W146" s="85"/>
    </row>
    <row r="147" spans="23:23" x14ac:dyDescent="0.2">
      <c r="W147" s="85"/>
    </row>
    <row r="148" spans="23:23" x14ac:dyDescent="0.2">
      <c r="W148" s="85"/>
    </row>
    <row r="149" spans="23:23" x14ac:dyDescent="0.2">
      <c r="W149" s="85"/>
    </row>
    <row r="150" spans="23:23" x14ac:dyDescent="0.2">
      <c r="W150" s="85"/>
    </row>
    <row r="151" spans="23:23" x14ac:dyDescent="0.2">
      <c r="W151" s="85"/>
    </row>
    <row r="152" spans="23:23" x14ac:dyDescent="0.2">
      <c r="W152" s="85"/>
    </row>
    <row r="153" spans="23:23" x14ac:dyDescent="0.2">
      <c r="W153" s="85"/>
    </row>
    <row r="154" spans="23:23" x14ac:dyDescent="0.2">
      <c r="W154" s="85"/>
    </row>
    <row r="155" spans="23:23" x14ac:dyDescent="0.2">
      <c r="W155" s="85"/>
    </row>
    <row r="156" spans="23:23" x14ac:dyDescent="0.2">
      <c r="W156" s="85"/>
    </row>
    <row r="157" spans="23:23" x14ac:dyDescent="0.2">
      <c r="W157" s="85"/>
    </row>
    <row r="158" spans="23:23" x14ac:dyDescent="0.2">
      <c r="W158" s="85"/>
    </row>
    <row r="159" spans="23:23" x14ac:dyDescent="0.2">
      <c r="W159" s="85"/>
    </row>
    <row r="160" spans="23:23" x14ac:dyDescent="0.2">
      <c r="W160" s="85"/>
    </row>
    <row r="161" spans="23:23" x14ac:dyDescent="0.2">
      <c r="W161" s="85"/>
    </row>
    <row r="162" spans="23:23" x14ac:dyDescent="0.2">
      <c r="W162" s="85"/>
    </row>
    <row r="163" spans="23:23" x14ac:dyDescent="0.2">
      <c r="W163" s="85"/>
    </row>
    <row r="164" spans="23:23" x14ac:dyDescent="0.2">
      <c r="W164" s="85"/>
    </row>
    <row r="165" spans="23:23" x14ac:dyDescent="0.2">
      <c r="W165" s="85"/>
    </row>
    <row r="166" spans="23:23" x14ac:dyDescent="0.2">
      <c r="W166" s="85"/>
    </row>
    <row r="167" spans="23:23" x14ac:dyDescent="0.2">
      <c r="W167" s="85"/>
    </row>
    <row r="168" spans="23:23" x14ac:dyDescent="0.2">
      <c r="W168" s="85"/>
    </row>
    <row r="169" spans="23:23" x14ac:dyDescent="0.2">
      <c r="W169" s="85"/>
    </row>
    <row r="170" spans="23:23" x14ac:dyDescent="0.2">
      <c r="W170" s="85"/>
    </row>
    <row r="171" spans="23:23" x14ac:dyDescent="0.2">
      <c r="W171" s="85"/>
    </row>
    <row r="172" spans="23:23" x14ac:dyDescent="0.2">
      <c r="W172" s="85"/>
    </row>
    <row r="173" spans="23:23" x14ac:dyDescent="0.2">
      <c r="W173" s="85"/>
    </row>
    <row r="174" spans="23:23" x14ac:dyDescent="0.2">
      <c r="W174" s="85"/>
    </row>
    <row r="175" spans="23:23" x14ac:dyDescent="0.2">
      <c r="W175" s="85"/>
    </row>
    <row r="176" spans="23:23" x14ac:dyDescent="0.2">
      <c r="W176" s="85"/>
    </row>
    <row r="177" spans="23:23" x14ac:dyDescent="0.2">
      <c r="W177" s="85"/>
    </row>
    <row r="178" spans="23:23" x14ac:dyDescent="0.2">
      <c r="W178" s="85"/>
    </row>
    <row r="179" spans="23:23" x14ac:dyDescent="0.2">
      <c r="W179" s="85"/>
    </row>
    <row r="180" spans="23:23" x14ac:dyDescent="0.2">
      <c r="W180" s="85"/>
    </row>
    <row r="181" spans="23:23" x14ac:dyDescent="0.2">
      <c r="W181" s="85"/>
    </row>
    <row r="182" spans="23:23" x14ac:dyDescent="0.2">
      <c r="W182" s="85"/>
    </row>
    <row r="183" spans="23:23" x14ac:dyDescent="0.2">
      <c r="W183" s="85"/>
    </row>
    <row r="184" spans="23:23" x14ac:dyDescent="0.2">
      <c r="W184" s="85"/>
    </row>
    <row r="185" spans="23:23" x14ac:dyDescent="0.2">
      <c r="W185" s="85"/>
    </row>
    <row r="186" spans="23:23" x14ac:dyDescent="0.2">
      <c r="W186" s="85"/>
    </row>
    <row r="187" spans="23:23" x14ac:dyDescent="0.2">
      <c r="W187" s="85"/>
    </row>
    <row r="188" spans="23:23" x14ac:dyDescent="0.2">
      <c r="W188" s="85"/>
    </row>
    <row r="189" spans="23:23" x14ac:dyDescent="0.2">
      <c r="W189" s="85"/>
    </row>
    <row r="190" spans="23:23" x14ac:dyDescent="0.2">
      <c r="W190" s="85"/>
    </row>
    <row r="191" spans="23:23" x14ac:dyDescent="0.2">
      <c r="W191" s="85"/>
    </row>
    <row r="192" spans="23:23" x14ac:dyDescent="0.2">
      <c r="W192" s="85"/>
    </row>
    <row r="193" spans="23:23" x14ac:dyDescent="0.2">
      <c r="W193" s="85"/>
    </row>
    <row r="194" spans="23:23" x14ac:dyDescent="0.2">
      <c r="W194" s="85"/>
    </row>
    <row r="195" spans="23:23" x14ac:dyDescent="0.2">
      <c r="W195" s="85"/>
    </row>
    <row r="196" spans="23:23" x14ac:dyDescent="0.2">
      <c r="W196" s="85"/>
    </row>
    <row r="197" spans="23:23" x14ac:dyDescent="0.2">
      <c r="W197" s="85"/>
    </row>
    <row r="198" spans="23:23" x14ac:dyDescent="0.2">
      <c r="W198" s="85"/>
    </row>
    <row r="199" spans="23:23" x14ac:dyDescent="0.2">
      <c r="W199" s="85"/>
    </row>
    <row r="200" spans="23:23" x14ac:dyDescent="0.2">
      <c r="W200" s="85"/>
    </row>
    <row r="201" spans="23:23" x14ac:dyDescent="0.2">
      <c r="W201" s="85"/>
    </row>
    <row r="202" spans="23:23" x14ac:dyDescent="0.2">
      <c r="W202" s="85"/>
    </row>
    <row r="203" spans="23:23" x14ac:dyDescent="0.2">
      <c r="W203" s="85"/>
    </row>
    <row r="204" spans="23:23" x14ac:dyDescent="0.2">
      <c r="W204" s="85"/>
    </row>
    <row r="205" spans="23:23" x14ac:dyDescent="0.2">
      <c r="W205" s="85"/>
    </row>
    <row r="206" spans="23:23" x14ac:dyDescent="0.2">
      <c r="W206" s="85"/>
    </row>
    <row r="207" spans="23:23" x14ac:dyDescent="0.2">
      <c r="W207" s="85"/>
    </row>
    <row r="208" spans="23:23" x14ac:dyDescent="0.2">
      <c r="W208" s="85"/>
    </row>
    <row r="209" spans="23:23" x14ac:dyDescent="0.2">
      <c r="W209" s="85"/>
    </row>
    <row r="210" spans="23:23" x14ac:dyDescent="0.2">
      <c r="W210" s="85"/>
    </row>
    <row r="211" spans="23:23" x14ac:dyDescent="0.2">
      <c r="W211" s="85"/>
    </row>
    <row r="212" spans="23:23" x14ac:dyDescent="0.2">
      <c r="W212" s="85"/>
    </row>
    <row r="213" spans="23:23" x14ac:dyDescent="0.2">
      <c r="W213" s="85"/>
    </row>
    <row r="214" spans="23:23" x14ac:dyDescent="0.2">
      <c r="W214" s="85"/>
    </row>
    <row r="215" spans="23:23" x14ac:dyDescent="0.2">
      <c r="W215" s="85"/>
    </row>
    <row r="216" spans="23:23" x14ac:dyDescent="0.2">
      <c r="W216" s="85"/>
    </row>
    <row r="217" spans="23:23" x14ac:dyDescent="0.2">
      <c r="W217" s="85"/>
    </row>
    <row r="218" spans="23:23" x14ac:dyDescent="0.2">
      <c r="W218" s="85"/>
    </row>
    <row r="219" spans="23:23" x14ac:dyDescent="0.2">
      <c r="W219" s="85"/>
    </row>
    <row r="220" spans="23:23" x14ac:dyDescent="0.2">
      <c r="W220" s="85"/>
    </row>
    <row r="221" spans="23:23" x14ac:dyDescent="0.2">
      <c r="W221" s="85"/>
    </row>
    <row r="222" spans="23:23" x14ac:dyDescent="0.2">
      <c r="W222" s="85"/>
    </row>
    <row r="223" spans="23:23" x14ac:dyDescent="0.2">
      <c r="W223" s="85"/>
    </row>
    <row r="224" spans="23:23" x14ac:dyDescent="0.2">
      <c r="W224" s="85"/>
    </row>
    <row r="225" spans="23:23" x14ac:dyDescent="0.2">
      <c r="W225" s="85"/>
    </row>
    <row r="226" spans="23:23" x14ac:dyDescent="0.2">
      <c r="W226" s="85"/>
    </row>
    <row r="227" spans="23:23" x14ac:dyDescent="0.2">
      <c r="W227" s="85"/>
    </row>
    <row r="228" spans="23:23" x14ac:dyDescent="0.2">
      <c r="W228" s="85"/>
    </row>
    <row r="229" spans="23:23" x14ac:dyDescent="0.2">
      <c r="W229" s="85"/>
    </row>
    <row r="230" spans="23:23" x14ac:dyDescent="0.2">
      <c r="W230" s="85"/>
    </row>
    <row r="231" spans="23:23" x14ac:dyDescent="0.2">
      <c r="W231" s="85"/>
    </row>
    <row r="232" spans="23:23" x14ac:dyDescent="0.2">
      <c r="W232" s="85"/>
    </row>
    <row r="233" spans="23:23" x14ac:dyDescent="0.2">
      <c r="W233" s="85"/>
    </row>
    <row r="234" spans="23:23" x14ac:dyDescent="0.2">
      <c r="W234" s="85"/>
    </row>
    <row r="235" spans="23:23" x14ac:dyDescent="0.2">
      <c r="W235" s="85"/>
    </row>
    <row r="236" spans="23:23" x14ac:dyDescent="0.2">
      <c r="W236" s="85"/>
    </row>
    <row r="237" spans="23:23" x14ac:dyDescent="0.2">
      <c r="W237" s="85"/>
    </row>
    <row r="238" spans="23:23" x14ac:dyDescent="0.2">
      <c r="W238" s="85"/>
    </row>
    <row r="239" spans="23:23" x14ac:dyDescent="0.2">
      <c r="W239" s="85"/>
    </row>
    <row r="240" spans="23:23" x14ac:dyDescent="0.2">
      <c r="W240" s="85"/>
    </row>
    <row r="241" spans="23:23" x14ac:dyDescent="0.2">
      <c r="W241" s="85"/>
    </row>
    <row r="242" spans="23:23" x14ac:dyDescent="0.2">
      <c r="W242" s="85"/>
    </row>
    <row r="243" spans="23:23" x14ac:dyDescent="0.2">
      <c r="W243" s="85"/>
    </row>
    <row r="244" spans="23:23" x14ac:dyDescent="0.2">
      <c r="W244" s="85"/>
    </row>
    <row r="245" spans="23:23" x14ac:dyDescent="0.2">
      <c r="W245" s="85"/>
    </row>
    <row r="246" spans="23:23" x14ac:dyDescent="0.2">
      <c r="W246" s="85"/>
    </row>
    <row r="247" spans="23:23" x14ac:dyDescent="0.2">
      <c r="W247" s="85"/>
    </row>
    <row r="248" spans="23:23" x14ac:dyDescent="0.2">
      <c r="W248" s="85"/>
    </row>
    <row r="249" spans="23:23" x14ac:dyDescent="0.2">
      <c r="W249" s="85"/>
    </row>
    <row r="250" spans="23:23" x14ac:dyDescent="0.2">
      <c r="W250" s="85"/>
    </row>
    <row r="251" spans="23:23" x14ac:dyDescent="0.2">
      <c r="W251" s="85"/>
    </row>
    <row r="252" spans="23:23" x14ac:dyDescent="0.2">
      <c r="W252" s="85"/>
    </row>
    <row r="253" spans="23:23" x14ac:dyDescent="0.2">
      <c r="W253" s="85"/>
    </row>
    <row r="254" spans="23:23" x14ac:dyDescent="0.2">
      <c r="W254" s="85"/>
    </row>
    <row r="255" spans="23:23" x14ac:dyDescent="0.2">
      <c r="W255" s="85"/>
    </row>
    <row r="256" spans="23:23" x14ac:dyDescent="0.2">
      <c r="W256" s="85"/>
    </row>
    <row r="257" spans="23:23" x14ac:dyDescent="0.2">
      <c r="W257" s="85"/>
    </row>
    <row r="258" spans="23:23" x14ac:dyDescent="0.2">
      <c r="W258" s="85"/>
    </row>
    <row r="259" spans="23:23" x14ac:dyDescent="0.2">
      <c r="W259" s="85"/>
    </row>
    <row r="260" spans="23:23" x14ac:dyDescent="0.2">
      <c r="W260" s="85"/>
    </row>
    <row r="261" spans="23:23" x14ac:dyDescent="0.2">
      <c r="W261" s="85"/>
    </row>
    <row r="262" spans="23:23" x14ac:dyDescent="0.2">
      <c r="W262" s="85"/>
    </row>
    <row r="263" spans="23:23" x14ac:dyDescent="0.2">
      <c r="W263" s="85"/>
    </row>
    <row r="264" spans="23:23" x14ac:dyDescent="0.2">
      <c r="W264" s="85"/>
    </row>
    <row r="265" spans="23:23" x14ac:dyDescent="0.2">
      <c r="W265" s="85"/>
    </row>
    <row r="266" spans="23:23" x14ac:dyDescent="0.2">
      <c r="W266" s="85"/>
    </row>
    <row r="267" spans="23:23" x14ac:dyDescent="0.2">
      <c r="W267" s="85"/>
    </row>
    <row r="268" spans="23:23" x14ac:dyDescent="0.2">
      <c r="W268" s="85"/>
    </row>
    <row r="269" spans="23:23" x14ac:dyDescent="0.2">
      <c r="W269" s="85"/>
    </row>
    <row r="270" spans="23:23" x14ac:dyDescent="0.2">
      <c r="W270" s="85"/>
    </row>
    <row r="271" spans="23:23" x14ac:dyDescent="0.2">
      <c r="W271" s="85"/>
    </row>
    <row r="272" spans="23:23" x14ac:dyDescent="0.2">
      <c r="W272" s="85"/>
    </row>
    <row r="273" spans="23:23" x14ac:dyDescent="0.2">
      <c r="W273" s="85"/>
    </row>
    <row r="274" spans="23:23" x14ac:dyDescent="0.2">
      <c r="W274" s="85"/>
    </row>
    <row r="275" spans="23:23" x14ac:dyDescent="0.2">
      <c r="W275" s="85"/>
    </row>
    <row r="276" spans="23:23" x14ac:dyDescent="0.2">
      <c r="W276" s="85"/>
    </row>
    <row r="277" spans="23:23" x14ac:dyDescent="0.2">
      <c r="W277" s="85"/>
    </row>
    <row r="278" spans="23:23" x14ac:dyDescent="0.2">
      <c r="W278" s="85"/>
    </row>
    <row r="279" spans="23:23" x14ac:dyDescent="0.2">
      <c r="W279" s="85"/>
    </row>
    <row r="280" spans="23:23" x14ac:dyDescent="0.2">
      <c r="W280" s="85"/>
    </row>
    <row r="281" spans="23:23" x14ac:dyDescent="0.2">
      <c r="W281" s="85"/>
    </row>
    <row r="282" spans="23:23" x14ac:dyDescent="0.2">
      <c r="W282" s="85"/>
    </row>
    <row r="283" spans="23:23" x14ac:dyDescent="0.2">
      <c r="W283" s="85"/>
    </row>
    <row r="284" spans="23:23" x14ac:dyDescent="0.2">
      <c r="W284" s="85"/>
    </row>
    <row r="285" spans="23:23" x14ac:dyDescent="0.2">
      <c r="W285" s="85"/>
    </row>
    <row r="286" spans="23:23" x14ac:dyDescent="0.2">
      <c r="W286" s="85"/>
    </row>
    <row r="287" spans="23:23" x14ac:dyDescent="0.2">
      <c r="W287" s="85"/>
    </row>
    <row r="288" spans="23:23" x14ac:dyDescent="0.2">
      <c r="W288" s="85"/>
    </row>
    <row r="289" spans="23:23" x14ac:dyDescent="0.2">
      <c r="W289" s="85"/>
    </row>
    <row r="290" spans="23:23" x14ac:dyDescent="0.2">
      <c r="W290" s="85"/>
    </row>
    <row r="291" spans="23:23" x14ac:dyDescent="0.2">
      <c r="W291" s="85"/>
    </row>
    <row r="292" spans="23:23" x14ac:dyDescent="0.2">
      <c r="W292" s="85"/>
    </row>
    <row r="293" spans="23:23" x14ac:dyDescent="0.2">
      <c r="W293" s="85"/>
    </row>
    <row r="294" spans="23:23" x14ac:dyDescent="0.2">
      <c r="W294" s="85"/>
    </row>
    <row r="295" spans="23:23" x14ac:dyDescent="0.2">
      <c r="W295" s="85"/>
    </row>
    <row r="296" spans="23:23" x14ac:dyDescent="0.2">
      <c r="W296" s="85"/>
    </row>
    <row r="297" spans="23:23" x14ac:dyDescent="0.2">
      <c r="W297" s="85"/>
    </row>
    <row r="298" spans="23:23" x14ac:dyDescent="0.2">
      <c r="W298" s="85"/>
    </row>
    <row r="299" spans="23:23" x14ac:dyDescent="0.2">
      <c r="W299" s="85"/>
    </row>
    <row r="300" spans="23:23" x14ac:dyDescent="0.2">
      <c r="W300" s="85"/>
    </row>
    <row r="301" spans="23:23" x14ac:dyDescent="0.2">
      <c r="W301" s="85"/>
    </row>
    <row r="302" spans="23:23" x14ac:dyDescent="0.2">
      <c r="W302" s="85"/>
    </row>
    <row r="303" spans="23:23" x14ac:dyDescent="0.2">
      <c r="W303" s="85"/>
    </row>
    <row r="304" spans="23:23" x14ac:dyDescent="0.2">
      <c r="W304" s="85"/>
    </row>
    <row r="305" spans="23:23" x14ac:dyDescent="0.2">
      <c r="W305" s="85"/>
    </row>
    <row r="306" spans="23:23" x14ac:dyDescent="0.2">
      <c r="W306" s="85"/>
    </row>
    <row r="307" spans="23:23" x14ac:dyDescent="0.2">
      <c r="W307" s="85"/>
    </row>
    <row r="308" spans="23:23" x14ac:dyDescent="0.2">
      <c r="W308" s="85"/>
    </row>
    <row r="309" spans="23:23" x14ac:dyDescent="0.2">
      <c r="W309" s="85"/>
    </row>
    <row r="310" spans="23:23" x14ac:dyDescent="0.2">
      <c r="W310" s="85"/>
    </row>
    <row r="311" spans="23:23" x14ac:dyDescent="0.2">
      <c r="W311" s="85"/>
    </row>
    <row r="312" spans="23:23" x14ac:dyDescent="0.2">
      <c r="W312" s="85"/>
    </row>
    <row r="313" spans="23:23" x14ac:dyDescent="0.2">
      <c r="W313" s="85"/>
    </row>
    <row r="314" spans="23:23" x14ac:dyDescent="0.2">
      <c r="W314" s="85"/>
    </row>
    <row r="315" spans="23:23" x14ac:dyDescent="0.2">
      <c r="W315" s="85"/>
    </row>
    <row r="316" spans="23:23" x14ac:dyDescent="0.2">
      <c r="W316" s="85"/>
    </row>
    <row r="317" spans="23:23" x14ac:dyDescent="0.2">
      <c r="W317" s="85"/>
    </row>
    <row r="318" spans="23:23" x14ac:dyDescent="0.2">
      <c r="W318" s="85"/>
    </row>
    <row r="319" spans="23:23" x14ac:dyDescent="0.2">
      <c r="W319" s="85"/>
    </row>
    <row r="320" spans="23:23" x14ac:dyDescent="0.2">
      <c r="W320" s="85"/>
    </row>
    <row r="321" spans="23:23" x14ac:dyDescent="0.2">
      <c r="W321" s="85"/>
    </row>
    <row r="322" spans="23:23" x14ac:dyDescent="0.2">
      <c r="W322" s="85"/>
    </row>
    <row r="323" spans="23:23" x14ac:dyDescent="0.2">
      <c r="W323" s="85"/>
    </row>
    <row r="324" spans="23:23" x14ac:dyDescent="0.2">
      <c r="W324" s="85"/>
    </row>
    <row r="325" spans="23:23" x14ac:dyDescent="0.2">
      <c r="W325" s="85"/>
    </row>
    <row r="326" spans="23:23" x14ac:dyDescent="0.2">
      <c r="W326" s="85"/>
    </row>
    <row r="327" spans="23:23" x14ac:dyDescent="0.2">
      <c r="W327" s="85"/>
    </row>
    <row r="328" spans="23:23" x14ac:dyDescent="0.2">
      <c r="W328" s="85"/>
    </row>
    <row r="329" spans="23:23" x14ac:dyDescent="0.2">
      <c r="W329" s="85"/>
    </row>
    <row r="330" spans="23:23" x14ac:dyDescent="0.2">
      <c r="W330" s="85"/>
    </row>
    <row r="331" spans="23:23" x14ac:dyDescent="0.2">
      <c r="W331" s="85"/>
    </row>
    <row r="332" spans="23:23" x14ac:dyDescent="0.2">
      <c r="W332" s="85"/>
    </row>
    <row r="333" spans="23:23" x14ac:dyDescent="0.2">
      <c r="W333" s="85"/>
    </row>
    <row r="334" spans="23:23" x14ac:dyDescent="0.2">
      <c r="W334" s="85"/>
    </row>
    <row r="335" spans="23:23" x14ac:dyDescent="0.2">
      <c r="W335" s="85"/>
    </row>
    <row r="336" spans="23:23" x14ac:dyDescent="0.2">
      <c r="W336" s="85"/>
    </row>
    <row r="337" spans="23:23" x14ac:dyDescent="0.2">
      <c r="W337" s="85"/>
    </row>
    <row r="338" spans="23:23" x14ac:dyDescent="0.2">
      <c r="W338" s="85"/>
    </row>
    <row r="339" spans="23:23" x14ac:dyDescent="0.2">
      <c r="W339" s="85"/>
    </row>
    <row r="340" spans="23:23" x14ac:dyDescent="0.2">
      <c r="W340" s="85"/>
    </row>
    <row r="341" spans="23:23" x14ac:dyDescent="0.2">
      <c r="W341" s="85"/>
    </row>
    <row r="342" spans="23:23" x14ac:dyDescent="0.2">
      <c r="W342" s="85"/>
    </row>
    <row r="343" spans="23:23" x14ac:dyDescent="0.2">
      <c r="W343" s="85"/>
    </row>
    <row r="344" spans="23:23" x14ac:dyDescent="0.2">
      <c r="W344" s="85"/>
    </row>
    <row r="345" spans="23:23" x14ac:dyDescent="0.2">
      <c r="W345" s="85"/>
    </row>
    <row r="346" spans="23:23" x14ac:dyDescent="0.2">
      <c r="W346" s="85"/>
    </row>
    <row r="347" spans="23:23" x14ac:dyDescent="0.2">
      <c r="W347" s="85"/>
    </row>
    <row r="348" spans="23:23" x14ac:dyDescent="0.2">
      <c r="W348" s="85"/>
    </row>
    <row r="349" spans="23:23" x14ac:dyDescent="0.2">
      <c r="W349" s="85"/>
    </row>
    <row r="350" spans="23:23" x14ac:dyDescent="0.2">
      <c r="W350" s="85"/>
    </row>
    <row r="351" spans="23:23" x14ac:dyDescent="0.2">
      <c r="W351" s="85"/>
    </row>
    <row r="352" spans="23:23" x14ac:dyDescent="0.2">
      <c r="W352" s="85"/>
    </row>
    <row r="353" spans="23:23" x14ac:dyDescent="0.2">
      <c r="W353" s="85"/>
    </row>
    <row r="354" spans="23:23" x14ac:dyDescent="0.2">
      <c r="W354" s="85"/>
    </row>
    <row r="355" spans="23:23" x14ac:dyDescent="0.2">
      <c r="W355" s="85"/>
    </row>
    <row r="356" spans="23:23" x14ac:dyDescent="0.2">
      <c r="W356" s="85"/>
    </row>
    <row r="357" spans="23:23" x14ac:dyDescent="0.2">
      <c r="W357" s="85"/>
    </row>
    <row r="358" spans="23:23" x14ac:dyDescent="0.2">
      <c r="W358" s="85"/>
    </row>
    <row r="359" spans="23:23" x14ac:dyDescent="0.2">
      <c r="W359" s="85"/>
    </row>
    <row r="360" spans="23:23" x14ac:dyDescent="0.2">
      <c r="W360" s="85"/>
    </row>
    <row r="361" spans="23:23" x14ac:dyDescent="0.2">
      <c r="W361" s="85"/>
    </row>
    <row r="362" spans="23:23" x14ac:dyDescent="0.2">
      <c r="W362" s="85"/>
    </row>
    <row r="363" spans="23:23" x14ac:dyDescent="0.2">
      <c r="W363" s="85"/>
    </row>
    <row r="364" spans="23:23" x14ac:dyDescent="0.2">
      <c r="W364" s="85"/>
    </row>
    <row r="365" spans="23:23" x14ac:dyDescent="0.2">
      <c r="W365" s="85"/>
    </row>
    <row r="366" spans="23:23" x14ac:dyDescent="0.2">
      <c r="W366" s="85"/>
    </row>
    <row r="367" spans="23:23" x14ac:dyDescent="0.2">
      <c r="W367" s="85"/>
    </row>
    <row r="368" spans="23:23" x14ac:dyDescent="0.2">
      <c r="W368" s="85"/>
    </row>
    <row r="369" spans="23:23" x14ac:dyDescent="0.2">
      <c r="W369" s="85"/>
    </row>
    <row r="370" spans="23:23" x14ac:dyDescent="0.2">
      <c r="W370" s="85"/>
    </row>
    <row r="371" spans="23:23" x14ac:dyDescent="0.2">
      <c r="W371" s="85"/>
    </row>
    <row r="372" spans="23:23" x14ac:dyDescent="0.2">
      <c r="W372" s="85"/>
    </row>
    <row r="373" spans="23:23" x14ac:dyDescent="0.2">
      <c r="W373" s="85"/>
    </row>
    <row r="374" spans="23:23" x14ac:dyDescent="0.2">
      <c r="W374" s="85"/>
    </row>
    <row r="375" spans="23:23" x14ac:dyDescent="0.2">
      <c r="W375" s="85"/>
    </row>
    <row r="376" spans="23:23" x14ac:dyDescent="0.2">
      <c r="W376" s="85"/>
    </row>
    <row r="377" spans="23:23" x14ac:dyDescent="0.2">
      <c r="W377" s="85"/>
    </row>
    <row r="378" spans="23:23" x14ac:dyDescent="0.2">
      <c r="W378" s="85"/>
    </row>
    <row r="379" spans="23:23" x14ac:dyDescent="0.2">
      <c r="W379" s="85"/>
    </row>
    <row r="380" spans="23:23" x14ac:dyDescent="0.2">
      <c r="W380" s="85"/>
    </row>
    <row r="381" spans="23:23" x14ac:dyDescent="0.2">
      <c r="W381" s="85"/>
    </row>
    <row r="382" spans="23:23" x14ac:dyDescent="0.2">
      <c r="W382" s="85"/>
    </row>
    <row r="383" spans="23:23" x14ac:dyDescent="0.2">
      <c r="W383" s="85"/>
    </row>
    <row r="384" spans="23:23" x14ac:dyDescent="0.2">
      <c r="W384" s="85"/>
    </row>
    <row r="385" spans="23:23" x14ac:dyDescent="0.2">
      <c r="W385" s="85"/>
    </row>
    <row r="386" spans="23:23" x14ac:dyDescent="0.2">
      <c r="W386" s="85"/>
    </row>
    <row r="387" spans="23:23" x14ac:dyDescent="0.2">
      <c r="W387" s="85"/>
    </row>
    <row r="388" spans="23:23" x14ac:dyDescent="0.2">
      <c r="W388" s="85"/>
    </row>
    <row r="389" spans="23:23" x14ac:dyDescent="0.2">
      <c r="W389" s="85"/>
    </row>
    <row r="390" spans="23:23" x14ac:dyDescent="0.2">
      <c r="W390" s="85"/>
    </row>
    <row r="391" spans="23:23" x14ac:dyDescent="0.2">
      <c r="W391" s="85"/>
    </row>
    <row r="392" spans="23:23" x14ac:dyDescent="0.2">
      <c r="W392" s="85"/>
    </row>
    <row r="393" spans="23:23" x14ac:dyDescent="0.2">
      <c r="W393" s="85"/>
    </row>
    <row r="394" spans="23:23" x14ac:dyDescent="0.2">
      <c r="W394" s="85"/>
    </row>
    <row r="395" spans="23:23" x14ac:dyDescent="0.2">
      <c r="W395" s="85"/>
    </row>
    <row r="396" spans="23:23" x14ac:dyDescent="0.2">
      <c r="W396" s="85"/>
    </row>
    <row r="397" spans="23:23" x14ac:dyDescent="0.2">
      <c r="W397" s="85"/>
    </row>
    <row r="398" spans="23:23" x14ac:dyDescent="0.2">
      <c r="W398" s="85"/>
    </row>
    <row r="399" spans="23:23" x14ac:dyDescent="0.2">
      <c r="W399" s="85"/>
    </row>
    <row r="400" spans="23:23" x14ac:dyDescent="0.2">
      <c r="W400" s="85"/>
    </row>
    <row r="401" spans="23:23" x14ac:dyDescent="0.2">
      <c r="W401" s="85"/>
    </row>
    <row r="402" spans="23:23" x14ac:dyDescent="0.2">
      <c r="W402" s="85"/>
    </row>
    <row r="403" spans="23:23" x14ac:dyDescent="0.2">
      <c r="W403" s="85"/>
    </row>
    <row r="404" spans="23:23" x14ac:dyDescent="0.2">
      <c r="W404" s="85"/>
    </row>
    <row r="405" spans="23:23" x14ac:dyDescent="0.2">
      <c r="W405" s="85"/>
    </row>
    <row r="406" spans="23:23" x14ac:dyDescent="0.2">
      <c r="W406" s="85"/>
    </row>
    <row r="407" spans="23:23" x14ac:dyDescent="0.2">
      <c r="W407" s="85"/>
    </row>
    <row r="408" spans="23:23" x14ac:dyDescent="0.2">
      <c r="W408" s="85"/>
    </row>
    <row r="409" spans="23:23" x14ac:dyDescent="0.2">
      <c r="W409" s="85"/>
    </row>
    <row r="410" spans="23:23" x14ac:dyDescent="0.2">
      <c r="W410" s="85"/>
    </row>
    <row r="411" spans="23:23" x14ac:dyDescent="0.2">
      <c r="W411" s="85"/>
    </row>
    <row r="412" spans="23:23" x14ac:dyDescent="0.2">
      <c r="W412" s="85"/>
    </row>
    <row r="413" spans="23:23" x14ac:dyDescent="0.2">
      <c r="W413" s="85"/>
    </row>
    <row r="414" spans="23:23" x14ac:dyDescent="0.2">
      <c r="W414" s="85"/>
    </row>
    <row r="415" spans="23:23" x14ac:dyDescent="0.2">
      <c r="W415" s="85"/>
    </row>
    <row r="416" spans="23:23" x14ac:dyDescent="0.2">
      <c r="W416" s="85"/>
    </row>
    <row r="417" spans="23:23" x14ac:dyDescent="0.2">
      <c r="W417" s="85"/>
    </row>
    <row r="418" spans="23:23" x14ac:dyDescent="0.2">
      <c r="W418" s="85"/>
    </row>
    <row r="419" spans="23:23" x14ac:dyDescent="0.2">
      <c r="W419" s="85"/>
    </row>
    <row r="420" spans="23:23" x14ac:dyDescent="0.2">
      <c r="W420" s="85"/>
    </row>
    <row r="421" spans="23:23" x14ac:dyDescent="0.2">
      <c r="W421" s="85"/>
    </row>
    <row r="422" spans="23:23" x14ac:dyDescent="0.2">
      <c r="W422" s="85"/>
    </row>
    <row r="423" spans="23:23" x14ac:dyDescent="0.2">
      <c r="W423" s="85"/>
    </row>
    <row r="424" spans="23:23" x14ac:dyDescent="0.2">
      <c r="W424" s="85"/>
    </row>
    <row r="425" spans="23:23" x14ac:dyDescent="0.2">
      <c r="W425" s="85"/>
    </row>
    <row r="426" spans="23:23" x14ac:dyDescent="0.2">
      <c r="W426" s="85"/>
    </row>
    <row r="427" spans="23:23" x14ac:dyDescent="0.2">
      <c r="W427" s="85"/>
    </row>
    <row r="428" spans="23:23" x14ac:dyDescent="0.2">
      <c r="W428" s="85"/>
    </row>
    <row r="429" spans="23:23" x14ac:dyDescent="0.2">
      <c r="W429" s="85"/>
    </row>
    <row r="430" spans="23:23" x14ac:dyDescent="0.2">
      <c r="W430" s="85"/>
    </row>
    <row r="431" spans="23:23" x14ac:dyDescent="0.2">
      <c r="W431" s="85"/>
    </row>
    <row r="432" spans="23:23" x14ac:dyDescent="0.2">
      <c r="W432" s="85"/>
    </row>
    <row r="433" spans="23:23" x14ac:dyDescent="0.2">
      <c r="W433" s="85"/>
    </row>
    <row r="434" spans="23:23" x14ac:dyDescent="0.2">
      <c r="W434" s="85"/>
    </row>
    <row r="435" spans="23:23" x14ac:dyDescent="0.2">
      <c r="W435" s="85"/>
    </row>
    <row r="436" spans="23:23" x14ac:dyDescent="0.2">
      <c r="W436" s="85"/>
    </row>
    <row r="437" spans="23:23" x14ac:dyDescent="0.2">
      <c r="W437" s="85"/>
    </row>
    <row r="438" spans="23:23" x14ac:dyDescent="0.2">
      <c r="W438" s="85"/>
    </row>
    <row r="439" spans="23:23" x14ac:dyDescent="0.2">
      <c r="W439" s="85"/>
    </row>
    <row r="440" spans="23:23" x14ac:dyDescent="0.2">
      <c r="W440" s="85"/>
    </row>
    <row r="441" spans="23:23" x14ac:dyDescent="0.2">
      <c r="W441" s="85"/>
    </row>
    <row r="442" spans="23:23" x14ac:dyDescent="0.2">
      <c r="W442" s="85"/>
    </row>
    <row r="443" spans="23:23" x14ac:dyDescent="0.2">
      <c r="W443" s="85"/>
    </row>
    <row r="444" spans="23:23" x14ac:dyDescent="0.2">
      <c r="W444" s="85"/>
    </row>
    <row r="445" spans="23:23" x14ac:dyDescent="0.2">
      <c r="W445" s="85"/>
    </row>
    <row r="446" spans="23:23" x14ac:dyDescent="0.2">
      <c r="W446" s="85"/>
    </row>
    <row r="447" spans="23:23" x14ac:dyDescent="0.2">
      <c r="W447" s="85"/>
    </row>
    <row r="448" spans="23:23" x14ac:dyDescent="0.2">
      <c r="W448" s="85"/>
    </row>
    <row r="449" spans="23:23" x14ac:dyDescent="0.2">
      <c r="W449" s="85"/>
    </row>
    <row r="450" spans="23:23" x14ac:dyDescent="0.2">
      <c r="W450" s="85"/>
    </row>
    <row r="451" spans="23:23" x14ac:dyDescent="0.2">
      <c r="W451" s="85"/>
    </row>
    <row r="452" spans="23:23" x14ac:dyDescent="0.2">
      <c r="W452" s="85"/>
    </row>
    <row r="453" spans="23:23" x14ac:dyDescent="0.2">
      <c r="W453" s="85"/>
    </row>
    <row r="454" spans="23:23" x14ac:dyDescent="0.2">
      <c r="W454" s="85"/>
    </row>
    <row r="455" spans="23:23" x14ac:dyDescent="0.2">
      <c r="W455" s="85"/>
    </row>
    <row r="456" spans="23:23" x14ac:dyDescent="0.2">
      <c r="W456" s="85"/>
    </row>
    <row r="457" spans="23:23" x14ac:dyDescent="0.2">
      <c r="W457" s="85"/>
    </row>
    <row r="458" spans="23:23" x14ac:dyDescent="0.2">
      <c r="W458" s="85"/>
    </row>
    <row r="459" spans="23:23" x14ac:dyDescent="0.2">
      <c r="W459" s="85"/>
    </row>
    <row r="460" spans="23:23" x14ac:dyDescent="0.2">
      <c r="W460" s="85"/>
    </row>
    <row r="461" spans="23:23" x14ac:dyDescent="0.2">
      <c r="W461" s="85"/>
    </row>
    <row r="462" spans="23:23" x14ac:dyDescent="0.2">
      <c r="W462" s="85"/>
    </row>
    <row r="463" spans="23:23" x14ac:dyDescent="0.2">
      <c r="W463" s="85"/>
    </row>
    <row r="464" spans="23:23" x14ac:dyDescent="0.2">
      <c r="W464" s="85"/>
    </row>
    <row r="465" spans="23:23" x14ac:dyDescent="0.2">
      <c r="W465" s="85"/>
    </row>
    <row r="466" spans="23:23" x14ac:dyDescent="0.2">
      <c r="W466" s="85"/>
    </row>
    <row r="467" spans="23:23" x14ac:dyDescent="0.2">
      <c r="W467" s="85"/>
    </row>
    <row r="468" spans="23:23" x14ac:dyDescent="0.2">
      <c r="W468" s="85"/>
    </row>
    <row r="469" spans="23:23" x14ac:dyDescent="0.2">
      <c r="W469" s="85"/>
    </row>
    <row r="470" spans="23:23" x14ac:dyDescent="0.2">
      <c r="W470" s="85"/>
    </row>
    <row r="471" spans="23:23" x14ac:dyDescent="0.2">
      <c r="W471" s="85"/>
    </row>
    <row r="472" spans="23:23" x14ac:dyDescent="0.2">
      <c r="W472" s="85"/>
    </row>
    <row r="473" spans="23:23" x14ac:dyDescent="0.2">
      <c r="W473" s="85"/>
    </row>
    <row r="474" spans="23:23" x14ac:dyDescent="0.2">
      <c r="W474" s="85"/>
    </row>
    <row r="475" spans="23:23" x14ac:dyDescent="0.2">
      <c r="W475" s="85"/>
    </row>
    <row r="476" spans="23:23" x14ac:dyDescent="0.2">
      <c r="W476" s="85"/>
    </row>
    <row r="477" spans="23:23" x14ac:dyDescent="0.2">
      <c r="W477" s="85"/>
    </row>
    <row r="478" spans="23:23" x14ac:dyDescent="0.2">
      <c r="W478" s="85"/>
    </row>
    <row r="479" spans="23:23" x14ac:dyDescent="0.2">
      <c r="W479" s="85"/>
    </row>
    <row r="480" spans="23:23" x14ac:dyDescent="0.2">
      <c r="W480" s="85"/>
    </row>
    <row r="481" spans="23:23" x14ac:dyDescent="0.2">
      <c r="W481" s="85"/>
    </row>
    <row r="482" spans="23:23" x14ac:dyDescent="0.2">
      <c r="W482" s="85"/>
    </row>
    <row r="483" spans="23:23" x14ac:dyDescent="0.2">
      <c r="W483" s="85"/>
    </row>
    <row r="484" spans="23:23" x14ac:dyDescent="0.2">
      <c r="W484" s="85"/>
    </row>
    <row r="485" spans="23:23" x14ac:dyDescent="0.2">
      <c r="W485" s="85"/>
    </row>
    <row r="486" spans="23:23" x14ac:dyDescent="0.2">
      <c r="W486" s="85"/>
    </row>
    <row r="487" spans="23:23" x14ac:dyDescent="0.2">
      <c r="W487" s="85"/>
    </row>
    <row r="488" spans="23:23" x14ac:dyDescent="0.2">
      <c r="W488" s="85"/>
    </row>
    <row r="489" spans="23:23" x14ac:dyDescent="0.2">
      <c r="W489" s="85"/>
    </row>
    <row r="490" spans="23:23" x14ac:dyDescent="0.2">
      <c r="W490" s="85"/>
    </row>
    <row r="491" spans="23:23" x14ac:dyDescent="0.2">
      <c r="W491" s="85"/>
    </row>
    <row r="492" spans="23:23" x14ac:dyDescent="0.2">
      <c r="W492" s="85"/>
    </row>
    <row r="493" spans="23:23" x14ac:dyDescent="0.2">
      <c r="W493" s="85"/>
    </row>
    <row r="494" spans="23:23" x14ac:dyDescent="0.2">
      <c r="W494" s="85"/>
    </row>
    <row r="495" spans="23:23" x14ac:dyDescent="0.2">
      <c r="W495" s="85"/>
    </row>
    <row r="496" spans="23:23" x14ac:dyDescent="0.2">
      <c r="W496" s="85"/>
    </row>
    <row r="497" spans="23:23" x14ac:dyDescent="0.2">
      <c r="W497" s="85"/>
    </row>
    <row r="498" spans="23:23" x14ac:dyDescent="0.2">
      <c r="W498" s="85"/>
    </row>
    <row r="499" spans="23:23" x14ac:dyDescent="0.2">
      <c r="W499" s="85"/>
    </row>
    <row r="500" spans="23:23" x14ac:dyDescent="0.2">
      <c r="W500" s="85"/>
    </row>
    <row r="501" spans="23:23" x14ac:dyDescent="0.2">
      <c r="W501" s="85"/>
    </row>
    <row r="502" spans="23:23" x14ac:dyDescent="0.2">
      <c r="W502" s="85"/>
    </row>
    <row r="503" spans="23:23" x14ac:dyDescent="0.2">
      <c r="W503" s="85"/>
    </row>
    <row r="504" spans="23:23" x14ac:dyDescent="0.2">
      <c r="W504" s="85"/>
    </row>
    <row r="505" spans="23:23" x14ac:dyDescent="0.2">
      <c r="W505" s="85"/>
    </row>
    <row r="506" spans="23:23" x14ac:dyDescent="0.2">
      <c r="W506" s="85"/>
    </row>
    <row r="507" spans="23:23" x14ac:dyDescent="0.2">
      <c r="W507" s="85"/>
    </row>
    <row r="508" spans="23:23" x14ac:dyDescent="0.2">
      <c r="W508" s="85"/>
    </row>
    <row r="509" spans="23:23" x14ac:dyDescent="0.2">
      <c r="W509" s="85"/>
    </row>
    <row r="510" spans="23:23" x14ac:dyDescent="0.2">
      <c r="W510" s="85"/>
    </row>
    <row r="511" spans="23:23" x14ac:dyDescent="0.2">
      <c r="W511" s="85"/>
    </row>
    <row r="512" spans="23:23" x14ac:dyDescent="0.2">
      <c r="W512" s="85"/>
    </row>
    <row r="513" spans="23:23" x14ac:dyDescent="0.2">
      <c r="W513" s="85"/>
    </row>
    <row r="514" spans="23:23" x14ac:dyDescent="0.2">
      <c r="W514" s="85"/>
    </row>
    <row r="515" spans="23:23" x14ac:dyDescent="0.2">
      <c r="W515" s="85"/>
    </row>
    <row r="516" spans="23:23" x14ac:dyDescent="0.2">
      <c r="W516" s="85"/>
    </row>
    <row r="517" spans="23:23" x14ac:dyDescent="0.2">
      <c r="W517" s="85"/>
    </row>
    <row r="518" spans="23:23" x14ac:dyDescent="0.2">
      <c r="W518" s="85"/>
    </row>
    <row r="519" spans="23:23" x14ac:dyDescent="0.2">
      <c r="W519" s="85"/>
    </row>
    <row r="520" spans="23:23" x14ac:dyDescent="0.2">
      <c r="W520" s="85"/>
    </row>
    <row r="521" spans="23:23" x14ac:dyDescent="0.2">
      <c r="W521" s="85"/>
    </row>
    <row r="522" spans="23:23" x14ac:dyDescent="0.2">
      <c r="W522" s="85"/>
    </row>
    <row r="523" spans="23:23" x14ac:dyDescent="0.2">
      <c r="W523" s="85"/>
    </row>
    <row r="524" spans="23:23" x14ac:dyDescent="0.2">
      <c r="W524" s="85"/>
    </row>
    <row r="525" spans="23:23" x14ac:dyDescent="0.2">
      <c r="W525" s="85"/>
    </row>
    <row r="526" spans="23:23" x14ac:dyDescent="0.2">
      <c r="W526" s="85"/>
    </row>
    <row r="527" spans="23:23" x14ac:dyDescent="0.2">
      <c r="W527" s="85"/>
    </row>
    <row r="528" spans="23:23" x14ac:dyDescent="0.2">
      <c r="W528" s="85"/>
    </row>
    <row r="529" spans="23:23" x14ac:dyDescent="0.2">
      <c r="W529" s="85"/>
    </row>
    <row r="530" spans="23:23" x14ac:dyDescent="0.2">
      <c r="W530" s="85"/>
    </row>
    <row r="531" spans="23:23" x14ac:dyDescent="0.2">
      <c r="W531" s="85"/>
    </row>
    <row r="532" spans="23:23" x14ac:dyDescent="0.2">
      <c r="W532" s="85"/>
    </row>
    <row r="533" spans="23:23" x14ac:dyDescent="0.2">
      <c r="W533" s="85"/>
    </row>
    <row r="534" spans="23:23" x14ac:dyDescent="0.2">
      <c r="W534" s="85"/>
    </row>
    <row r="535" spans="23:23" x14ac:dyDescent="0.2">
      <c r="W535" s="85"/>
    </row>
    <row r="536" spans="23:23" x14ac:dyDescent="0.2">
      <c r="W536" s="85"/>
    </row>
    <row r="537" spans="23:23" x14ac:dyDescent="0.2">
      <c r="W537" s="85"/>
    </row>
    <row r="538" spans="23:23" x14ac:dyDescent="0.2">
      <c r="W538" s="85"/>
    </row>
    <row r="539" spans="23:23" x14ac:dyDescent="0.2">
      <c r="W539" s="85"/>
    </row>
    <row r="540" spans="23:23" x14ac:dyDescent="0.2">
      <c r="W540" s="85"/>
    </row>
    <row r="541" spans="23:23" x14ac:dyDescent="0.2">
      <c r="W541" s="85"/>
    </row>
    <row r="542" spans="23:23" x14ac:dyDescent="0.2">
      <c r="W542" s="85"/>
    </row>
    <row r="543" spans="23:23" x14ac:dyDescent="0.2">
      <c r="W543" s="85"/>
    </row>
    <row r="544" spans="23:23" x14ac:dyDescent="0.2">
      <c r="W544" s="85"/>
    </row>
    <row r="545" spans="23:23" x14ac:dyDescent="0.2">
      <c r="W545" s="85"/>
    </row>
    <row r="546" spans="23:23" x14ac:dyDescent="0.2">
      <c r="W546" s="85"/>
    </row>
    <row r="547" spans="23:23" x14ac:dyDescent="0.2">
      <c r="W547" s="85"/>
    </row>
    <row r="548" spans="23:23" x14ac:dyDescent="0.2">
      <c r="W548" s="85"/>
    </row>
    <row r="549" spans="23:23" x14ac:dyDescent="0.2">
      <c r="W549" s="85"/>
    </row>
    <row r="550" spans="23:23" x14ac:dyDescent="0.2">
      <c r="W550" s="85"/>
    </row>
    <row r="551" spans="23:23" x14ac:dyDescent="0.2">
      <c r="W551" s="85"/>
    </row>
    <row r="552" spans="23:23" x14ac:dyDescent="0.2">
      <c r="W552" s="85"/>
    </row>
    <row r="553" spans="23:23" x14ac:dyDescent="0.2">
      <c r="W553" s="85"/>
    </row>
    <row r="554" spans="23:23" x14ac:dyDescent="0.2">
      <c r="W554" s="85"/>
    </row>
    <row r="555" spans="23:23" x14ac:dyDescent="0.2">
      <c r="W555" s="85"/>
    </row>
    <row r="556" spans="23:23" x14ac:dyDescent="0.2">
      <c r="W556" s="85"/>
    </row>
    <row r="557" spans="23:23" x14ac:dyDescent="0.2">
      <c r="W557" s="85"/>
    </row>
    <row r="558" spans="23:23" x14ac:dyDescent="0.2">
      <c r="W558" s="85"/>
    </row>
    <row r="559" spans="23:23" x14ac:dyDescent="0.2">
      <c r="W559" s="85"/>
    </row>
    <row r="560" spans="23:23" x14ac:dyDescent="0.2">
      <c r="W560" s="85"/>
    </row>
    <row r="561" spans="23:23" x14ac:dyDescent="0.2">
      <c r="W561" s="85"/>
    </row>
    <row r="562" spans="23:23" x14ac:dyDescent="0.2">
      <c r="W562" s="85"/>
    </row>
    <row r="563" spans="23:23" x14ac:dyDescent="0.2">
      <c r="W563" s="85"/>
    </row>
    <row r="564" spans="23:23" x14ac:dyDescent="0.2">
      <c r="W564" s="85"/>
    </row>
    <row r="565" spans="23:23" x14ac:dyDescent="0.2">
      <c r="W565" s="85"/>
    </row>
    <row r="566" spans="23:23" x14ac:dyDescent="0.2">
      <c r="W566" s="85"/>
    </row>
    <row r="567" spans="23:23" x14ac:dyDescent="0.2">
      <c r="W567" s="85"/>
    </row>
    <row r="568" spans="23:23" x14ac:dyDescent="0.2">
      <c r="W568" s="85"/>
    </row>
    <row r="569" spans="23:23" x14ac:dyDescent="0.2">
      <c r="W569" s="85"/>
    </row>
    <row r="570" spans="23:23" x14ac:dyDescent="0.2">
      <c r="W570" s="85"/>
    </row>
    <row r="571" spans="23:23" x14ac:dyDescent="0.2">
      <c r="W571" s="85"/>
    </row>
    <row r="572" spans="23:23" x14ac:dyDescent="0.2">
      <c r="W572" s="85"/>
    </row>
    <row r="573" spans="23:23" x14ac:dyDescent="0.2">
      <c r="W573" s="85"/>
    </row>
    <row r="574" spans="23:23" x14ac:dyDescent="0.2">
      <c r="W574" s="85"/>
    </row>
    <row r="575" spans="23:23" x14ac:dyDescent="0.2">
      <c r="W575" s="85"/>
    </row>
    <row r="576" spans="23:23" x14ac:dyDescent="0.2">
      <c r="W576" s="85"/>
    </row>
    <row r="577" spans="23:23" x14ac:dyDescent="0.2">
      <c r="W577" s="85"/>
    </row>
    <row r="578" spans="23:23" x14ac:dyDescent="0.2">
      <c r="W578" s="85"/>
    </row>
    <row r="579" spans="23:23" x14ac:dyDescent="0.2">
      <c r="W579" s="85"/>
    </row>
    <row r="580" spans="23:23" x14ac:dyDescent="0.2">
      <c r="W580" s="85"/>
    </row>
    <row r="581" spans="23:23" x14ac:dyDescent="0.2">
      <c r="W581" s="85"/>
    </row>
    <row r="582" spans="23:23" x14ac:dyDescent="0.2">
      <c r="W582" s="85"/>
    </row>
    <row r="583" spans="23:23" x14ac:dyDescent="0.2">
      <c r="W583" s="85"/>
    </row>
    <row r="584" spans="23:23" x14ac:dyDescent="0.2">
      <c r="W584" s="85"/>
    </row>
    <row r="585" spans="23:23" x14ac:dyDescent="0.2">
      <c r="W585" s="85"/>
    </row>
    <row r="586" spans="23:23" x14ac:dyDescent="0.2">
      <c r="W586" s="85"/>
    </row>
    <row r="587" spans="23:23" x14ac:dyDescent="0.2">
      <c r="W587" s="85"/>
    </row>
    <row r="588" spans="23:23" x14ac:dyDescent="0.2">
      <c r="W588" s="85"/>
    </row>
    <row r="589" spans="23:23" x14ac:dyDescent="0.2">
      <c r="W589" s="85"/>
    </row>
    <row r="590" spans="23:23" x14ac:dyDescent="0.2">
      <c r="W590" s="85"/>
    </row>
    <row r="591" spans="23:23" x14ac:dyDescent="0.2">
      <c r="W591" s="85"/>
    </row>
    <row r="592" spans="23:23" x14ac:dyDescent="0.2">
      <c r="W592" s="85"/>
    </row>
    <row r="593" spans="23:23" x14ac:dyDescent="0.2">
      <c r="W593" s="85"/>
    </row>
    <row r="594" spans="23:23" x14ac:dyDescent="0.2">
      <c r="W594" s="85"/>
    </row>
    <row r="595" spans="23:23" x14ac:dyDescent="0.2">
      <c r="W595" s="85"/>
    </row>
    <row r="596" spans="23:23" x14ac:dyDescent="0.2">
      <c r="W596" s="85"/>
    </row>
    <row r="597" spans="23:23" x14ac:dyDescent="0.2">
      <c r="W597" s="85"/>
    </row>
    <row r="598" spans="23:23" x14ac:dyDescent="0.2">
      <c r="W598" s="85"/>
    </row>
    <row r="599" spans="23:23" x14ac:dyDescent="0.2">
      <c r="W599" s="85"/>
    </row>
    <row r="600" spans="23:23" x14ac:dyDescent="0.2">
      <c r="W600" s="85"/>
    </row>
    <row r="601" spans="23:23" x14ac:dyDescent="0.2">
      <c r="W601" s="85"/>
    </row>
    <row r="602" spans="23:23" x14ac:dyDescent="0.2">
      <c r="W602" s="85"/>
    </row>
    <row r="603" spans="23:23" x14ac:dyDescent="0.2">
      <c r="W603" s="85"/>
    </row>
    <row r="604" spans="23:23" x14ac:dyDescent="0.2">
      <c r="W604" s="85"/>
    </row>
    <row r="605" spans="23:23" x14ac:dyDescent="0.2">
      <c r="W605" s="85"/>
    </row>
    <row r="606" spans="23:23" x14ac:dyDescent="0.2">
      <c r="W606" s="85"/>
    </row>
    <row r="607" spans="23:23" x14ac:dyDescent="0.2">
      <c r="W607" s="85"/>
    </row>
    <row r="608" spans="23:23" x14ac:dyDescent="0.2">
      <c r="W608" s="85"/>
    </row>
    <row r="609" spans="23:23" x14ac:dyDescent="0.2">
      <c r="W609" s="85"/>
    </row>
    <row r="610" spans="23:23" x14ac:dyDescent="0.2">
      <c r="W610" s="85"/>
    </row>
    <row r="611" spans="23:23" x14ac:dyDescent="0.2">
      <c r="W611" s="85"/>
    </row>
    <row r="612" spans="23:23" x14ac:dyDescent="0.2">
      <c r="W612" s="85"/>
    </row>
    <row r="613" spans="23:23" x14ac:dyDescent="0.2">
      <c r="W613" s="85"/>
    </row>
    <row r="614" spans="23:23" x14ac:dyDescent="0.2">
      <c r="W614" s="85"/>
    </row>
    <row r="615" spans="23:23" x14ac:dyDescent="0.2">
      <c r="W615" s="85"/>
    </row>
    <row r="616" spans="23:23" x14ac:dyDescent="0.2">
      <c r="W616" s="85"/>
    </row>
    <row r="617" spans="23:23" x14ac:dyDescent="0.2">
      <c r="W617" s="85"/>
    </row>
    <row r="618" spans="23:23" x14ac:dyDescent="0.2">
      <c r="W618" s="85"/>
    </row>
    <row r="619" spans="23:23" x14ac:dyDescent="0.2">
      <c r="W619" s="85"/>
    </row>
    <row r="620" spans="23:23" x14ac:dyDescent="0.2">
      <c r="W620" s="85"/>
    </row>
    <row r="621" spans="23:23" x14ac:dyDescent="0.2">
      <c r="W621" s="85"/>
    </row>
    <row r="622" spans="23:23" x14ac:dyDescent="0.2">
      <c r="W622" s="85"/>
    </row>
    <row r="623" spans="23:23" x14ac:dyDescent="0.2">
      <c r="W623" s="85"/>
    </row>
    <row r="624" spans="23:23" x14ac:dyDescent="0.2">
      <c r="W624" s="85"/>
    </row>
    <row r="625" spans="23:23" x14ac:dyDescent="0.2">
      <c r="W625" s="85"/>
    </row>
    <row r="626" spans="23:23" x14ac:dyDescent="0.2">
      <c r="W626" s="85"/>
    </row>
    <row r="627" spans="23:23" x14ac:dyDescent="0.2">
      <c r="W627" s="85"/>
    </row>
    <row r="628" spans="23:23" x14ac:dyDescent="0.2">
      <c r="W628" s="85"/>
    </row>
    <row r="629" spans="23:23" x14ac:dyDescent="0.2">
      <c r="W629" s="85"/>
    </row>
    <row r="630" spans="23:23" x14ac:dyDescent="0.2">
      <c r="W630" s="85"/>
    </row>
    <row r="631" spans="23:23" x14ac:dyDescent="0.2">
      <c r="W631" s="85"/>
    </row>
    <row r="632" spans="23:23" x14ac:dyDescent="0.2">
      <c r="W632" s="85"/>
    </row>
    <row r="633" spans="23:23" x14ac:dyDescent="0.2">
      <c r="W633" s="85"/>
    </row>
    <row r="634" spans="23:23" x14ac:dyDescent="0.2">
      <c r="W634" s="85"/>
    </row>
    <row r="635" spans="23:23" x14ac:dyDescent="0.2">
      <c r="W635" s="85"/>
    </row>
    <row r="636" spans="23:23" x14ac:dyDescent="0.2">
      <c r="W636" s="85"/>
    </row>
    <row r="637" spans="23:23" x14ac:dyDescent="0.2">
      <c r="W637" s="85"/>
    </row>
    <row r="638" spans="23:23" x14ac:dyDescent="0.2">
      <c r="W638" s="85"/>
    </row>
    <row r="639" spans="23:23" x14ac:dyDescent="0.2">
      <c r="W639" s="85"/>
    </row>
    <row r="640" spans="23:23" x14ac:dyDescent="0.2">
      <c r="W640" s="85"/>
    </row>
    <row r="641" spans="23:23" x14ac:dyDescent="0.2">
      <c r="W641" s="85"/>
    </row>
    <row r="642" spans="23:23" x14ac:dyDescent="0.2">
      <c r="W642" s="85"/>
    </row>
    <row r="643" spans="23:23" x14ac:dyDescent="0.2">
      <c r="W643" s="85"/>
    </row>
    <row r="644" spans="23:23" x14ac:dyDescent="0.2">
      <c r="W644" s="85"/>
    </row>
    <row r="645" spans="23:23" x14ac:dyDescent="0.2">
      <c r="W645" s="85"/>
    </row>
    <row r="646" spans="23:23" x14ac:dyDescent="0.2">
      <c r="W646" s="85"/>
    </row>
    <row r="647" spans="23:23" x14ac:dyDescent="0.2">
      <c r="W647" s="85"/>
    </row>
    <row r="648" spans="23:23" x14ac:dyDescent="0.2">
      <c r="W648" s="85"/>
    </row>
    <row r="649" spans="23:23" x14ac:dyDescent="0.2">
      <c r="W649" s="85"/>
    </row>
    <row r="650" spans="23:23" x14ac:dyDescent="0.2">
      <c r="W650" s="85"/>
    </row>
    <row r="651" spans="23:23" x14ac:dyDescent="0.2">
      <c r="W651" s="85"/>
    </row>
    <row r="652" spans="23:23" x14ac:dyDescent="0.2">
      <c r="W652" s="85"/>
    </row>
    <row r="653" spans="23:23" x14ac:dyDescent="0.2">
      <c r="W653" s="85"/>
    </row>
    <row r="654" spans="23:23" x14ac:dyDescent="0.2">
      <c r="W654" s="85"/>
    </row>
    <row r="655" spans="23:23" x14ac:dyDescent="0.2">
      <c r="W655" s="85"/>
    </row>
    <row r="656" spans="23:23" x14ac:dyDescent="0.2">
      <c r="W656" s="85"/>
    </row>
    <row r="657" spans="23:23" x14ac:dyDescent="0.2">
      <c r="W657" s="85"/>
    </row>
    <row r="658" spans="23:23" x14ac:dyDescent="0.2">
      <c r="W658" s="85"/>
    </row>
    <row r="659" spans="23:23" x14ac:dyDescent="0.2">
      <c r="W659" s="85"/>
    </row>
    <row r="660" spans="23:23" x14ac:dyDescent="0.2">
      <c r="W660" s="85"/>
    </row>
    <row r="661" spans="23:23" x14ac:dyDescent="0.2">
      <c r="W661" s="85"/>
    </row>
    <row r="662" spans="23:23" x14ac:dyDescent="0.2">
      <c r="W662" s="85"/>
    </row>
    <row r="663" spans="23:23" x14ac:dyDescent="0.2">
      <c r="W663" s="85"/>
    </row>
    <row r="664" spans="23:23" x14ac:dyDescent="0.2">
      <c r="W664" s="85"/>
    </row>
    <row r="665" spans="23:23" x14ac:dyDescent="0.2">
      <c r="W665" s="85"/>
    </row>
    <row r="666" spans="23:23" x14ac:dyDescent="0.2">
      <c r="W666" s="85"/>
    </row>
    <row r="667" spans="23:23" x14ac:dyDescent="0.2">
      <c r="W667" s="85"/>
    </row>
    <row r="668" spans="23:23" x14ac:dyDescent="0.2">
      <c r="W668" s="85"/>
    </row>
    <row r="669" spans="23:23" x14ac:dyDescent="0.2">
      <c r="W669" s="85"/>
    </row>
    <row r="670" spans="23:23" x14ac:dyDescent="0.2">
      <c r="W670" s="85"/>
    </row>
    <row r="671" spans="23:23" x14ac:dyDescent="0.2">
      <c r="W671" s="85"/>
    </row>
    <row r="672" spans="23:23" x14ac:dyDescent="0.2">
      <c r="W672" s="85"/>
    </row>
    <row r="673" spans="23:23" x14ac:dyDescent="0.2">
      <c r="W673" s="85"/>
    </row>
    <row r="674" spans="23:23" x14ac:dyDescent="0.2">
      <c r="W674" s="85"/>
    </row>
    <row r="675" spans="23:23" x14ac:dyDescent="0.2">
      <c r="W675" s="85"/>
    </row>
    <row r="676" spans="23:23" x14ac:dyDescent="0.2">
      <c r="W676" s="85"/>
    </row>
    <row r="677" spans="23:23" x14ac:dyDescent="0.2">
      <c r="W677" s="85"/>
    </row>
    <row r="678" spans="23:23" x14ac:dyDescent="0.2">
      <c r="W678" s="85"/>
    </row>
    <row r="679" spans="23:23" x14ac:dyDescent="0.2">
      <c r="W679" s="85"/>
    </row>
    <row r="680" spans="23:23" x14ac:dyDescent="0.2">
      <c r="W680" s="85"/>
    </row>
    <row r="681" spans="23:23" x14ac:dyDescent="0.2">
      <c r="W681" s="85"/>
    </row>
    <row r="682" spans="23:23" x14ac:dyDescent="0.2">
      <c r="W682" s="85"/>
    </row>
    <row r="683" spans="23:23" x14ac:dyDescent="0.2">
      <c r="W683" s="85"/>
    </row>
    <row r="684" spans="23:23" x14ac:dyDescent="0.2">
      <c r="W684" s="85"/>
    </row>
    <row r="685" spans="23:23" x14ac:dyDescent="0.2">
      <c r="W685" s="85"/>
    </row>
    <row r="686" spans="23:23" x14ac:dyDescent="0.2">
      <c r="W686" s="85"/>
    </row>
    <row r="687" spans="23:23" x14ac:dyDescent="0.2">
      <c r="W687" s="85"/>
    </row>
    <row r="688" spans="23:23" x14ac:dyDescent="0.2">
      <c r="W688" s="85"/>
    </row>
    <row r="689" spans="23:23" x14ac:dyDescent="0.2">
      <c r="W689" s="85"/>
    </row>
    <row r="690" spans="23:23" x14ac:dyDescent="0.2">
      <c r="W690" s="85"/>
    </row>
    <row r="691" spans="23:23" x14ac:dyDescent="0.2">
      <c r="W691" s="85"/>
    </row>
    <row r="692" spans="23:23" x14ac:dyDescent="0.2">
      <c r="W692" s="85"/>
    </row>
    <row r="693" spans="23:23" x14ac:dyDescent="0.2">
      <c r="W693" s="85"/>
    </row>
    <row r="694" spans="23:23" x14ac:dyDescent="0.2">
      <c r="W694" s="85"/>
    </row>
    <row r="695" spans="23:23" x14ac:dyDescent="0.2">
      <c r="W695" s="85"/>
    </row>
    <row r="696" spans="23:23" x14ac:dyDescent="0.2">
      <c r="W696" s="85"/>
    </row>
    <row r="697" spans="23:23" x14ac:dyDescent="0.2">
      <c r="W697" s="85"/>
    </row>
    <row r="698" spans="23:23" x14ac:dyDescent="0.2">
      <c r="W698" s="85"/>
    </row>
    <row r="699" spans="23:23" x14ac:dyDescent="0.2">
      <c r="W699" s="85"/>
    </row>
    <row r="700" spans="23:23" x14ac:dyDescent="0.2">
      <c r="W700" s="85"/>
    </row>
    <row r="701" spans="23:23" x14ac:dyDescent="0.2">
      <c r="W701" s="85"/>
    </row>
    <row r="702" spans="23:23" x14ac:dyDescent="0.2">
      <c r="W702" s="85"/>
    </row>
    <row r="703" spans="23:23" x14ac:dyDescent="0.2">
      <c r="W703" s="85"/>
    </row>
    <row r="704" spans="23:23" x14ac:dyDescent="0.2">
      <c r="W704" s="85"/>
    </row>
    <row r="705" spans="23:23" x14ac:dyDescent="0.2">
      <c r="W705" s="85"/>
    </row>
    <row r="706" spans="23:23" x14ac:dyDescent="0.2">
      <c r="W706" s="85"/>
    </row>
    <row r="707" spans="23:23" x14ac:dyDescent="0.2">
      <c r="W707" s="85"/>
    </row>
    <row r="708" spans="23:23" x14ac:dyDescent="0.2">
      <c r="W708" s="85"/>
    </row>
    <row r="709" spans="23:23" x14ac:dyDescent="0.2">
      <c r="W709" s="85"/>
    </row>
    <row r="710" spans="23:23" x14ac:dyDescent="0.2">
      <c r="W710" s="85"/>
    </row>
    <row r="711" spans="23:23" x14ac:dyDescent="0.2">
      <c r="W711" s="85"/>
    </row>
    <row r="712" spans="23:23" x14ac:dyDescent="0.2">
      <c r="W712" s="85"/>
    </row>
    <row r="713" spans="23:23" x14ac:dyDescent="0.2">
      <c r="W713" s="85"/>
    </row>
    <row r="714" spans="23:23" x14ac:dyDescent="0.2">
      <c r="W714" s="85"/>
    </row>
    <row r="715" spans="23:23" x14ac:dyDescent="0.2">
      <c r="W715" s="85"/>
    </row>
    <row r="716" spans="23:23" x14ac:dyDescent="0.2">
      <c r="W716" s="85"/>
    </row>
    <row r="717" spans="23:23" x14ac:dyDescent="0.2">
      <c r="W717" s="85"/>
    </row>
    <row r="718" spans="23:23" x14ac:dyDescent="0.2">
      <c r="W718" s="85"/>
    </row>
    <row r="719" spans="23:23" x14ac:dyDescent="0.2">
      <c r="W719" s="85"/>
    </row>
    <row r="720" spans="23:23" x14ac:dyDescent="0.2">
      <c r="W720" s="85"/>
    </row>
    <row r="721" spans="23:23" x14ac:dyDescent="0.2">
      <c r="W721" s="85"/>
    </row>
    <row r="722" spans="23:23" x14ac:dyDescent="0.2">
      <c r="W722" s="85"/>
    </row>
    <row r="723" spans="23:23" x14ac:dyDescent="0.2">
      <c r="W723" s="85"/>
    </row>
    <row r="724" spans="23:23" x14ac:dyDescent="0.2">
      <c r="W724" s="85"/>
    </row>
    <row r="725" spans="23:23" x14ac:dyDescent="0.2">
      <c r="W725" s="85"/>
    </row>
    <row r="726" spans="23:23" x14ac:dyDescent="0.2">
      <c r="W726" s="85"/>
    </row>
    <row r="727" spans="23:23" x14ac:dyDescent="0.2">
      <c r="W727" s="85"/>
    </row>
    <row r="728" spans="23:23" x14ac:dyDescent="0.2">
      <c r="W728" s="85"/>
    </row>
    <row r="729" spans="23:23" x14ac:dyDescent="0.2">
      <c r="W729" s="85"/>
    </row>
    <row r="730" spans="23:23" x14ac:dyDescent="0.2">
      <c r="W730" s="85"/>
    </row>
    <row r="731" spans="23:23" x14ac:dyDescent="0.2">
      <c r="W731" s="85"/>
    </row>
    <row r="732" spans="23:23" x14ac:dyDescent="0.2">
      <c r="W732" s="85"/>
    </row>
    <row r="733" spans="23:23" x14ac:dyDescent="0.2">
      <c r="W733" s="85"/>
    </row>
    <row r="734" spans="23:23" x14ac:dyDescent="0.2">
      <c r="W734" s="85"/>
    </row>
    <row r="735" spans="23:23" x14ac:dyDescent="0.2">
      <c r="W735" s="85"/>
    </row>
    <row r="736" spans="23:23" x14ac:dyDescent="0.2">
      <c r="W736" s="85"/>
    </row>
    <row r="737" spans="23:23" x14ac:dyDescent="0.2">
      <c r="W737" s="85"/>
    </row>
    <row r="738" spans="23:23" x14ac:dyDescent="0.2">
      <c r="W738" s="85"/>
    </row>
    <row r="739" spans="23:23" x14ac:dyDescent="0.2">
      <c r="W739" s="85"/>
    </row>
    <row r="740" spans="23:23" x14ac:dyDescent="0.2">
      <c r="W740" s="85"/>
    </row>
    <row r="741" spans="23:23" x14ac:dyDescent="0.2">
      <c r="W741" s="85"/>
    </row>
    <row r="742" spans="23:23" x14ac:dyDescent="0.2">
      <c r="W742" s="85"/>
    </row>
    <row r="743" spans="23:23" x14ac:dyDescent="0.2">
      <c r="W743" s="85"/>
    </row>
    <row r="744" spans="23:23" x14ac:dyDescent="0.2">
      <c r="W744" s="85"/>
    </row>
    <row r="745" spans="23:23" x14ac:dyDescent="0.2">
      <c r="W745" s="85"/>
    </row>
    <row r="746" spans="23:23" x14ac:dyDescent="0.2">
      <c r="W746" s="85"/>
    </row>
    <row r="747" spans="23:23" x14ac:dyDescent="0.2">
      <c r="W747" s="85"/>
    </row>
    <row r="748" spans="23:23" x14ac:dyDescent="0.2">
      <c r="W748" s="85"/>
    </row>
    <row r="749" spans="23:23" x14ac:dyDescent="0.2">
      <c r="W749" s="85"/>
    </row>
    <row r="750" spans="23:23" x14ac:dyDescent="0.2">
      <c r="W750" s="85"/>
    </row>
    <row r="751" spans="23:23" x14ac:dyDescent="0.2">
      <c r="W751" s="85"/>
    </row>
    <row r="752" spans="23:23" x14ac:dyDescent="0.2">
      <c r="W752" s="85"/>
    </row>
    <row r="753" spans="23:23" x14ac:dyDescent="0.2">
      <c r="W753" s="85"/>
    </row>
    <row r="754" spans="23:23" x14ac:dyDescent="0.2">
      <c r="W754" s="85"/>
    </row>
    <row r="755" spans="23:23" x14ac:dyDescent="0.2">
      <c r="W755" s="85"/>
    </row>
    <row r="756" spans="23:23" x14ac:dyDescent="0.2">
      <c r="W756" s="85"/>
    </row>
    <row r="757" spans="23:23" x14ac:dyDescent="0.2">
      <c r="W757" s="85"/>
    </row>
    <row r="758" spans="23:23" x14ac:dyDescent="0.2">
      <c r="W758" s="85"/>
    </row>
    <row r="759" spans="23:23" x14ac:dyDescent="0.2">
      <c r="W759" s="85"/>
    </row>
    <row r="760" spans="23:23" x14ac:dyDescent="0.2">
      <c r="W760" s="85"/>
    </row>
    <row r="761" spans="23:23" x14ac:dyDescent="0.2">
      <c r="W761" s="85"/>
    </row>
    <row r="762" spans="23:23" x14ac:dyDescent="0.2">
      <c r="W762" s="85"/>
    </row>
    <row r="763" spans="23:23" x14ac:dyDescent="0.2">
      <c r="W763" s="85"/>
    </row>
    <row r="764" spans="23:23" x14ac:dyDescent="0.2">
      <c r="W764" s="85"/>
    </row>
    <row r="765" spans="23:23" x14ac:dyDescent="0.2">
      <c r="W765" s="85"/>
    </row>
    <row r="766" spans="23:23" x14ac:dyDescent="0.2">
      <c r="W766" s="85"/>
    </row>
    <row r="767" spans="23:23" x14ac:dyDescent="0.2">
      <c r="W767" s="85"/>
    </row>
    <row r="768" spans="23:23" x14ac:dyDescent="0.2">
      <c r="W768" s="85"/>
    </row>
    <row r="769" spans="23:23" x14ac:dyDescent="0.2">
      <c r="W769" s="85"/>
    </row>
    <row r="770" spans="23:23" x14ac:dyDescent="0.2">
      <c r="W770" s="85"/>
    </row>
    <row r="771" spans="23:23" x14ac:dyDescent="0.2">
      <c r="W771" s="85"/>
    </row>
    <row r="772" spans="23:23" x14ac:dyDescent="0.2">
      <c r="W772" s="85"/>
    </row>
    <row r="773" spans="23:23" x14ac:dyDescent="0.2">
      <c r="W773" s="85"/>
    </row>
    <row r="774" spans="23:23" x14ac:dyDescent="0.2">
      <c r="W774" s="85"/>
    </row>
    <row r="775" spans="23:23" x14ac:dyDescent="0.2">
      <c r="W775" s="85"/>
    </row>
    <row r="776" spans="23:23" x14ac:dyDescent="0.2">
      <c r="W776" s="85"/>
    </row>
    <row r="777" spans="23:23" x14ac:dyDescent="0.2">
      <c r="W777" s="85"/>
    </row>
    <row r="778" spans="23:23" x14ac:dyDescent="0.2">
      <c r="W778" s="85"/>
    </row>
    <row r="779" spans="23:23" x14ac:dyDescent="0.2">
      <c r="W779" s="85"/>
    </row>
    <row r="780" spans="23:23" x14ac:dyDescent="0.2">
      <c r="W780" s="85"/>
    </row>
    <row r="781" spans="23:23" x14ac:dyDescent="0.2">
      <c r="W781" s="85"/>
    </row>
    <row r="782" spans="23:23" x14ac:dyDescent="0.2">
      <c r="W782" s="85"/>
    </row>
    <row r="783" spans="23:23" x14ac:dyDescent="0.2">
      <c r="W783" s="85"/>
    </row>
    <row r="784" spans="23:23" x14ac:dyDescent="0.2">
      <c r="W784" s="85"/>
    </row>
    <row r="785" spans="23:23" x14ac:dyDescent="0.2">
      <c r="W785" s="85"/>
    </row>
    <row r="786" spans="23:23" x14ac:dyDescent="0.2">
      <c r="W786" s="85"/>
    </row>
    <row r="787" spans="23:23" x14ac:dyDescent="0.2">
      <c r="W787" s="85"/>
    </row>
    <row r="788" spans="23:23" x14ac:dyDescent="0.2">
      <c r="W788" s="85"/>
    </row>
    <row r="789" spans="23:23" x14ac:dyDescent="0.2">
      <c r="W789" s="85"/>
    </row>
    <row r="790" spans="23:23" x14ac:dyDescent="0.2">
      <c r="W790" s="85"/>
    </row>
    <row r="791" spans="23:23" x14ac:dyDescent="0.2">
      <c r="W791" s="85"/>
    </row>
    <row r="792" spans="23:23" x14ac:dyDescent="0.2">
      <c r="W792" s="85"/>
    </row>
    <row r="793" spans="23:23" x14ac:dyDescent="0.2">
      <c r="W793" s="85"/>
    </row>
    <row r="794" spans="23:23" x14ac:dyDescent="0.2">
      <c r="W794" s="85"/>
    </row>
    <row r="795" spans="23:23" x14ac:dyDescent="0.2">
      <c r="W795" s="85"/>
    </row>
    <row r="796" spans="23:23" x14ac:dyDescent="0.2">
      <c r="W796" s="85"/>
    </row>
    <row r="797" spans="23:23" x14ac:dyDescent="0.2">
      <c r="W797" s="85"/>
    </row>
    <row r="798" spans="23:23" x14ac:dyDescent="0.2">
      <c r="W798" s="85"/>
    </row>
    <row r="799" spans="23:23" x14ac:dyDescent="0.2">
      <c r="W799" s="85"/>
    </row>
    <row r="800" spans="23:23" x14ac:dyDescent="0.2">
      <c r="W800" s="85"/>
    </row>
    <row r="801" spans="23:23" x14ac:dyDescent="0.2">
      <c r="W801" s="85"/>
    </row>
    <row r="802" spans="23:23" x14ac:dyDescent="0.2">
      <c r="W802" s="85"/>
    </row>
    <row r="803" spans="23:23" x14ac:dyDescent="0.2">
      <c r="W803" s="85"/>
    </row>
    <row r="804" spans="23:23" x14ac:dyDescent="0.2">
      <c r="W804" s="85"/>
    </row>
    <row r="805" spans="23:23" x14ac:dyDescent="0.2">
      <c r="W805" s="85"/>
    </row>
    <row r="806" spans="23:23" x14ac:dyDescent="0.2">
      <c r="W806" s="85"/>
    </row>
    <row r="807" spans="23:23" x14ac:dyDescent="0.2">
      <c r="W807" s="85"/>
    </row>
    <row r="808" spans="23:23" x14ac:dyDescent="0.2">
      <c r="W808" s="85"/>
    </row>
    <row r="809" spans="23:23" x14ac:dyDescent="0.2">
      <c r="W809" s="85"/>
    </row>
    <row r="810" spans="23:23" x14ac:dyDescent="0.2">
      <c r="W810" s="85"/>
    </row>
    <row r="811" spans="23:23" x14ac:dyDescent="0.2">
      <c r="W811" s="85"/>
    </row>
    <row r="812" spans="23:23" x14ac:dyDescent="0.2">
      <c r="W812" s="85"/>
    </row>
    <row r="813" spans="23:23" x14ac:dyDescent="0.2">
      <c r="W813" s="85"/>
    </row>
    <row r="814" spans="23:23" x14ac:dyDescent="0.2">
      <c r="W814" s="85"/>
    </row>
    <row r="815" spans="23:23" x14ac:dyDescent="0.2">
      <c r="W815" s="85"/>
    </row>
    <row r="816" spans="23:23" x14ac:dyDescent="0.2">
      <c r="W816" s="85"/>
    </row>
    <row r="817" spans="23:23" x14ac:dyDescent="0.2">
      <c r="W817" s="85"/>
    </row>
    <row r="818" spans="23:23" x14ac:dyDescent="0.2">
      <c r="W818" s="85"/>
    </row>
    <row r="819" spans="23:23" x14ac:dyDescent="0.2">
      <c r="W819" s="85"/>
    </row>
    <row r="820" spans="23:23" x14ac:dyDescent="0.2">
      <c r="W820" s="85"/>
    </row>
    <row r="821" spans="23:23" x14ac:dyDescent="0.2">
      <c r="W821" s="85"/>
    </row>
    <row r="822" spans="23:23" x14ac:dyDescent="0.2">
      <c r="W822" s="85"/>
    </row>
    <row r="823" spans="23:23" x14ac:dyDescent="0.2">
      <c r="W823" s="85"/>
    </row>
    <row r="824" spans="23:23" x14ac:dyDescent="0.2">
      <c r="W824" s="85"/>
    </row>
    <row r="825" spans="23:23" x14ac:dyDescent="0.2">
      <c r="W825" s="85"/>
    </row>
    <row r="826" spans="23:23" x14ac:dyDescent="0.2">
      <c r="W826" s="85"/>
    </row>
    <row r="827" spans="23:23" x14ac:dyDescent="0.2">
      <c r="W827" s="85"/>
    </row>
    <row r="828" spans="23:23" x14ac:dyDescent="0.2">
      <c r="W828" s="85"/>
    </row>
    <row r="829" spans="23:23" x14ac:dyDescent="0.2">
      <c r="W829" s="85"/>
    </row>
    <row r="830" spans="23:23" x14ac:dyDescent="0.2">
      <c r="W830" s="85"/>
    </row>
    <row r="831" spans="23:23" x14ac:dyDescent="0.2">
      <c r="W831" s="85"/>
    </row>
    <row r="832" spans="23:23" x14ac:dyDescent="0.2">
      <c r="W832" s="85"/>
    </row>
    <row r="833" spans="23:23" x14ac:dyDescent="0.2">
      <c r="W833" s="85"/>
    </row>
    <row r="834" spans="23:23" x14ac:dyDescent="0.2">
      <c r="W834" s="85"/>
    </row>
    <row r="835" spans="23:23" x14ac:dyDescent="0.2">
      <c r="W835" s="85"/>
    </row>
    <row r="836" spans="23:23" x14ac:dyDescent="0.2">
      <c r="W836" s="85"/>
    </row>
    <row r="837" spans="23:23" x14ac:dyDescent="0.2">
      <c r="W837" s="85"/>
    </row>
    <row r="838" spans="23:23" x14ac:dyDescent="0.2">
      <c r="W838" s="85"/>
    </row>
    <row r="839" spans="23:23" x14ac:dyDescent="0.2">
      <c r="W839" s="85"/>
    </row>
    <row r="840" spans="23:23" x14ac:dyDescent="0.2">
      <c r="W840" s="85"/>
    </row>
    <row r="841" spans="23:23" x14ac:dyDescent="0.2">
      <c r="W841" s="85"/>
    </row>
    <row r="842" spans="23:23" x14ac:dyDescent="0.2">
      <c r="W842" s="85"/>
    </row>
    <row r="843" spans="23:23" x14ac:dyDescent="0.2">
      <c r="W843" s="85"/>
    </row>
    <row r="844" spans="23:23" x14ac:dyDescent="0.2">
      <c r="W844" s="85"/>
    </row>
    <row r="845" spans="23:23" x14ac:dyDescent="0.2">
      <c r="W845" s="85"/>
    </row>
    <row r="846" spans="23:23" x14ac:dyDescent="0.2">
      <c r="W846" s="85"/>
    </row>
    <row r="847" spans="23:23" x14ac:dyDescent="0.2">
      <c r="W847" s="85"/>
    </row>
    <row r="848" spans="23:23" x14ac:dyDescent="0.2">
      <c r="W848" s="85"/>
    </row>
    <row r="849" spans="23:23" x14ac:dyDescent="0.2">
      <c r="W849" s="85"/>
    </row>
    <row r="850" spans="23:23" x14ac:dyDescent="0.2">
      <c r="W850" s="85"/>
    </row>
    <row r="851" spans="23:23" x14ac:dyDescent="0.2">
      <c r="W851" s="85"/>
    </row>
    <row r="852" spans="23:23" x14ac:dyDescent="0.2">
      <c r="W852" s="85"/>
    </row>
    <row r="853" spans="23:23" x14ac:dyDescent="0.2">
      <c r="W853" s="85"/>
    </row>
    <row r="854" spans="23:23" x14ac:dyDescent="0.2">
      <c r="W854" s="85"/>
    </row>
    <row r="855" spans="23:23" x14ac:dyDescent="0.2">
      <c r="W855" s="85"/>
    </row>
    <row r="856" spans="23:23" x14ac:dyDescent="0.2">
      <c r="W856" s="85"/>
    </row>
    <row r="857" spans="23:23" x14ac:dyDescent="0.2">
      <c r="W857" s="85"/>
    </row>
    <row r="858" spans="23:23" x14ac:dyDescent="0.2">
      <c r="W858" s="85"/>
    </row>
    <row r="859" spans="23:23" x14ac:dyDescent="0.2">
      <c r="W859" s="85"/>
    </row>
    <row r="860" spans="23:23" x14ac:dyDescent="0.2">
      <c r="W860" s="85"/>
    </row>
    <row r="861" spans="23:23" x14ac:dyDescent="0.2">
      <c r="W861" s="85"/>
    </row>
    <row r="862" spans="23:23" x14ac:dyDescent="0.2">
      <c r="W862" s="85"/>
    </row>
    <row r="863" spans="23:23" x14ac:dyDescent="0.2">
      <c r="W863" s="85"/>
    </row>
    <row r="864" spans="23:23" x14ac:dyDescent="0.2">
      <c r="W864" s="85"/>
    </row>
    <row r="865" spans="23:23" x14ac:dyDescent="0.2">
      <c r="W865" s="85"/>
    </row>
    <row r="866" spans="23:23" x14ac:dyDescent="0.2">
      <c r="W866" s="85"/>
    </row>
    <row r="867" spans="23:23" x14ac:dyDescent="0.2">
      <c r="W867" s="85"/>
    </row>
    <row r="868" spans="23:23" x14ac:dyDescent="0.2">
      <c r="W868" s="85"/>
    </row>
    <row r="869" spans="23:23" x14ac:dyDescent="0.2">
      <c r="W869" s="85"/>
    </row>
    <row r="870" spans="23:23" x14ac:dyDescent="0.2">
      <c r="W870" s="85"/>
    </row>
    <row r="871" spans="23:23" x14ac:dyDescent="0.2">
      <c r="W871" s="85"/>
    </row>
    <row r="872" spans="23:23" x14ac:dyDescent="0.2">
      <c r="W872" s="85"/>
    </row>
    <row r="873" spans="23:23" x14ac:dyDescent="0.2">
      <c r="W873" s="85"/>
    </row>
    <row r="874" spans="23:23" x14ac:dyDescent="0.2">
      <c r="W874" s="85"/>
    </row>
    <row r="875" spans="23:23" x14ac:dyDescent="0.2">
      <c r="W875" s="85"/>
    </row>
    <row r="876" spans="23:23" x14ac:dyDescent="0.2">
      <c r="W876" s="85"/>
    </row>
    <row r="877" spans="23:23" x14ac:dyDescent="0.2">
      <c r="W877" s="85"/>
    </row>
    <row r="878" spans="23:23" x14ac:dyDescent="0.2">
      <c r="W878" s="85"/>
    </row>
    <row r="879" spans="23:23" x14ac:dyDescent="0.2">
      <c r="W879" s="85"/>
    </row>
    <row r="880" spans="23:23" x14ac:dyDescent="0.2">
      <c r="W880" s="85"/>
    </row>
    <row r="881" spans="23:23" x14ac:dyDescent="0.2">
      <c r="W881" s="85"/>
    </row>
    <row r="882" spans="23:23" x14ac:dyDescent="0.2">
      <c r="W882" s="85"/>
    </row>
    <row r="883" spans="23:23" x14ac:dyDescent="0.2">
      <c r="W883" s="85"/>
    </row>
    <row r="884" spans="23:23" x14ac:dyDescent="0.2">
      <c r="W884" s="85"/>
    </row>
    <row r="885" spans="23:23" x14ac:dyDescent="0.2">
      <c r="W885" s="85"/>
    </row>
    <row r="886" spans="23:23" x14ac:dyDescent="0.2">
      <c r="W886" s="85"/>
    </row>
    <row r="887" spans="23:23" x14ac:dyDescent="0.2">
      <c r="W887" s="85"/>
    </row>
    <row r="888" spans="23:23" x14ac:dyDescent="0.2">
      <c r="W888" s="85"/>
    </row>
    <row r="889" spans="23:23" x14ac:dyDescent="0.2">
      <c r="W889" s="85"/>
    </row>
    <row r="890" spans="23:23" x14ac:dyDescent="0.2">
      <c r="W890" s="85"/>
    </row>
    <row r="891" spans="23:23" x14ac:dyDescent="0.2">
      <c r="W891" s="85"/>
    </row>
    <row r="892" spans="23:23" x14ac:dyDescent="0.2">
      <c r="W892" s="85"/>
    </row>
    <row r="893" spans="23:23" x14ac:dyDescent="0.2">
      <c r="W893" s="85"/>
    </row>
    <row r="894" spans="23:23" x14ac:dyDescent="0.2">
      <c r="W894" s="85"/>
    </row>
    <row r="895" spans="23:23" x14ac:dyDescent="0.2">
      <c r="W895" s="85"/>
    </row>
    <row r="896" spans="23:23" x14ac:dyDescent="0.2">
      <c r="W896" s="85"/>
    </row>
    <row r="897" spans="23:23" x14ac:dyDescent="0.2">
      <c r="W897" s="85"/>
    </row>
    <row r="898" spans="23:23" x14ac:dyDescent="0.2">
      <c r="W898" s="85"/>
    </row>
    <row r="899" spans="23:23" x14ac:dyDescent="0.2">
      <c r="W899" s="85"/>
    </row>
    <row r="900" spans="23:23" x14ac:dyDescent="0.2">
      <c r="W900" s="85"/>
    </row>
    <row r="901" spans="23:23" x14ac:dyDescent="0.2">
      <c r="W901" s="85"/>
    </row>
    <row r="902" spans="23:23" x14ac:dyDescent="0.2">
      <c r="W902" s="85"/>
    </row>
    <row r="903" spans="23:23" x14ac:dyDescent="0.2">
      <c r="W903" s="85"/>
    </row>
    <row r="904" spans="23:23" x14ac:dyDescent="0.2">
      <c r="W904" s="85"/>
    </row>
    <row r="905" spans="23:23" x14ac:dyDescent="0.2">
      <c r="W905" s="85"/>
    </row>
    <row r="906" spans="23:23" x14ac:dyDescent="0.2">
      <c r="W906" s="85"/>
    </row>
    <row r="907" spans="23:23" x14ac:dyDescent="0.2">
      <c r="W907" s="85"/>
    </row>
    <row r="908" spans="23:23" x14ac:dyDescent="0.2">
      <c r="W908" s="85"/>
    </row>
    <row r="909" spans="23:23" x14ac:dyDescent="0.2">
      <c r="W909" s="85"/>
    </row>
    <row r="910" spans="23:23" x14ac:dyDescent="0.2">
      <c r="W910" s="85"/>
    </row>
    <row r="911" spans="23:23" x14ac:dyDescent="0.2">
      <c r="W911" s="85"/>
    </row>
    <row r="912" spans="23:23" x14ac:dyDescent="0.2">
      <c r="W912" s="85"/>
    </row>
    <row r="913" spans="23:23" x14ac:dyDescent="0.2">
      <c r="W913" s="85"/>
    </row>
    <row r="914" spans="23:23" x14ac:dyDescent="0.2">
      <c r="W914" s="85"/>
    </row>
    <row r="915" spans="23:23" x14ac:dyDescent="0.2">
      <c r="W915" s="85"/>
    </row>
    <row r="916" spans="23:23" x14ac:dyDescent="0.2">
      <c r="W916" s="85"/>
    </row>
    <row r="917" spans="23:23" x14ac:dyDescent="0.2">
      <c r="W917" s="85"/>
    </row>
    <row r="918" spans="23:23" x14ac:dyDescent="0.2">
      <c r="W918" s="85"/>
    </row>
    <row r="919" spans="23:23" x14ac:dyDescent="0.2">
      <c r="W919" s="85"/>
    </row>
    <row r="920" spans="23:23" x14ac:dyDescent="0.2">
      <c r="W920" s="85"/>
    </row>
    <row r="921" spans="23:23" x14ac:dyDescent="0.2">
      <c r="W921" s="85"/>
    </row>
    <row r="922" spans="23:23" x14ac:dyDescent="0.2">
      <c r="W922" s="85"/>
    </row>
    <row r="923" spans="23:23" x14ac:dyDescent="0.2">
      <c r="W923" s="85"/>
    </row>
    <row r="924" spans="23:23" x14ac:dyDescent="0.2">
      <c r="W924" s="85"/>
    </row>
    <row r="925" spans="23:23" x14ac:dyDescent="0.2">
      <c r="W925" s="85"/>
    </row>
    <row r="926" spans="23:23" x14ac:dyDescent="0.2">
      <c r="W926" s="85"/>
    </row>
    <row r="927" spans="23:23" x14ac:dyDescent="0.2">
      <c r="W927" s="85"/>
    </row>
    <row r="928" spans="23:23" x14ac:dyDescent="0.2">
      <c r="W928" s="85"/>
    </row>
    <row r="929" spans="23:23" x14ac:dyDescent="0.2">
      <c r="W929" s="85"/>
    </row>
    <row r="930" spans="23:23" x14ac:dyDescent="0.2">
      <c r="W930" s="85"/>
    </row>
    <row r="931" spans="23:23" x14ac:dyDescent="0.2">
      <c r="W931" s="85"/>
    </row>
    <row r="932" spans="23:23" x14ac:dyDescent="0.2">
      <c r="W932" s="85"/>
    </row>
    <row r="933" spans="23:23" x14ac:dyDescent="0.2">
      <c r="W933" s="85"/>
    </row>
    <row r="934" spans="23:23" x14ac:dyDescent="0.2">
      <c r="W934" s="85"/>
    </row>
    <row r="935" spans="23:23" x14ac:dyDescent="0.2">
      <c r="W935" s="85"/>
    </row>
    <row r="936" spans="23:23" x14ac:dyDescent="0.2">
      <c r="W936" s="85"/>
    </row>
    <row r="937" spans="23:23" x14ac:dyDescent="0.2">
      <c r="W937" s="85"/>
    </row>
    <row r="938" spans="23:23" x14ac:dyDescent="0.2">
      <c r="W938" s="85"/>
    </row>
    <row r="939" spans="23:23" x14ac:dyDescent="0.2">
      <c r="W939" s="85"/>
    </row>
    <row r="940" spans="23:23" x14ac:dyDescent="0.2">
      <c r="W940" s="85"/>
    </row>
    <row r="941" spans="23:23" x14ac:dyDescent="0.2">
      <c r="W941" s="85"/>
    </row>
    <row r="942" spans="23:23" x14ac:dyDescent="0.2">
      <c r="W942" s="85"/>
    </row>
    <row r="943" spans="23:23" x14ac:dyDescent="0.2">
      <c r="W943" s="85"/>
    </row>
    <row r="944" spans="23:23" x14ac:dyDescent="0.2">
      <c r="W944" s="85"/>
    </row>
    <row r="945" spans="23:23" x14ac:dyDescent="0.2">
      <c r="W945" s="85"/>
    </row>
    <row r="946" spans="23:23" x14ac:dyDescent="0.2">
      <c r="W946" s="85"/>
    </row>
    <row r="947" spans="23:23" x14ac:dyDescent="0.2">
      <c r="W947" s="85"/>
    </row>
    <row r="948" spans="23:23" x14ac:dyDescent="0.2">
      <c r="W948" s="85"/>
    </row>
    <row r="949" spans="23:23" x14ac:dyDescent="0.2">
      <c r="W949" s="85"/>
    </row>
    <row r="950" spans="23:23" x14ac:dyDescent="0.2">
      <c r="W950" s="85"/>
    </row>
    <row r="951" spans="23:23" x14ac:dyDescent="0.2">
      <c r="W951" s="85"/>
    </row>
    <row r="952" spans="23:23" x14ac:dyDescent="0.2">
      <c r="W952" s="85"/>
    </row>
    <row r="953" spans="23:23" x14ac:dyDescent="0.2">
      <c r="W953" s="85"/>
    </row>
    <row r="954" spans="23:23" x14ac:dyDescent="0.2">
      <c r="W954" s="85"/>
    </row>
    <row r="955" spans="23:23" x14ac:dyDescent="0.2">
      <c r="W955" s="85"/>
    </row>
    <row r="956" spans="23:23" x14ac:dyDescent="0.2">
      <c r="W956" s="85"/>
    </row>
    <row r="957" spans="23:23" x14ac:dyDescent="0.2">
      <c r="W957" s="85"/>
    </row>
    <row r="958" spans="23:23" x14ac:dyDescent="0.2">
      <c r="W958" s="85"/>
    </row>
    <row r="959" spans="23:23" x14ac:dyDescent="0.2">
      <c r="W959" s="85"/>
    </row>
    <row r="960" spans="23:23" x14ac:dyDescent="0.2">
      <c r="W960" s="85"/>
    </row>
    <row r="961" spans="23:23" x14ac:dyDescent="0.2">
      <c r="W961" s="85"/>
    </row>
    <row r="962" spans="23:23" x14ac:dyDescent="0.2">
      <c r="W962" s="85"/>
    </row>
    <row r="963" spans="23:23" x14ac:dyDescent="0.2">
      <c r="W963" s="85"/>
    </row>
    <row r="964" spans="23:23" x14ac:dyDescent="0.2">
      <c r="W964" s="85"/>
    </row>
    <row r="965" spans="23:23" x14ac:dyDescent="0.2">
      <c r="W965" s="85"/>
    </row>
    <row r="966" spans="23:23" x14ac:dyDescent="0.2">
      <c r="W966" s="85"/>
    </row>
    <row r="967" spans="23:23" x14ac:dyDescent="0.2">
      <c r="W967" s="85"/>
    </row>
    <row r="968" spans="23:23" x14ac:dyDescent="0.2">
      <c r="W968" s="85"/>
    </row>
    <row r="969" spans="23:23" x14ac:dyDescent="0.2">
      <c r="W969" s="85"/>
    </row>
    <row r="970" spans="23:23" x14ac:dyDescent="0.2">
      <c r="W970" s="85"/>
    </row>
    <row r="971" spans="23:23" x14ac:dyDescent="0.2">
      <c r="W971" s="85"/>
    </row>
    <row r="972" spans="23:23" x14ac:dyDescent="0.2">
      <c r="W972" s="85"/>
    </row>
    <row r="973" spans="23:23" x14ac:dyDescent="0.2">
      <c r="W973" s="85"/>
    </row>
    <row r="974" spans="23:23" x14ac:dyDescent="0.2">
      <c r="W974" s="85"/>
    </row>
    <row r="975" spans="23:23" x14ac:dyDescent="0.2">
      <c r="W975" s="85"/>
    </row>
    <row r="976" spans="23:23" x14ac:dyDescent="0.2">
      <c r="W976" s="85"/>
    </row>
    <row r="977" spans="23:23" x14ac:dyDescent="0.2">
      <c r="W977" s="85"/>
    </row>
    <row r="978" spans="23:23" x14ac:dyDescent="0.2">
      <c r="W978" s="85"/>
    </row>
  </sheetData>
  <sheetProtection algorithmName="SHA-512" hashValue="6z3wblw+HIhVNLgmyLK/S4hBgU0QD4yJ3lf2qami5bGHZRXmDqMjovuIAth1VeMR+IFr9qZdKYUpyWzKLhhAhQ==" saltValue="l6ktter7iHs24KW/nNhd7w==" spinCount="100000" sheet="1" objects="1" scenarios="1"/>
  <mergeCells count="182">
    <mergeCell ref="AJ48:AO48"/>
    <mergeCell ref="AJ49:AO49"/>
    <mergeCell ref="AJ5:AO5"/>
    <mergeCell ref="AJ6:AO6"/>
    <mergeCell ref="AJ46:AO46"/>
    <mergeCell ref="AJ41:AO41"/>
    <mergeCell ref="AJ42:AO42"/>
    <mergeCell ref="AJ43:AO43"/>
    <mergeCell ref="AJ47:AO47"/>
    <mergeCell ref="AJ38:AO38"/>
    <mergeCell ref="AJ39:AO39"/>
    <mergeCell ref="AJ40:AO40"/>
    <mergeCell ref="AJ44:AO44"/>
    <mergeCell ref="AJ45:AO45"/>
    <mergeCell ref="AJ33:AO33"/>
    <mergeCell ref="AJ34:AO34"/>
    <mergeCell ref="AJ35:AO35"/>
    <mergeCell ref="AJ36:AO36"/>
    <mergeCell ref="AJ37:AO37"/>
    <mergeCell ref="AJ28:AO28"/>
    <mergeCell ref="AJ29:AO29"/>
    <mergeCell ref="AJ30:AO30"/>
    <mergeCell ref="AJ31:AO31"/>
    <mergeCell ref="AJ32:AO32"/>
    <mergeCell ref="AJ23:AO23"/>
    <mergeCell ref="AJ24:AO24"/>
    <mergeCell ref="AJ25:AO25"/>
    <mergeCell ref="AJ26:AO26"/>
    <mergeCell ref="AJ27:AO27"/>
    <mergeCell ref="N69:S69"/>
    <mergeCell ref="N9:S9"/>
    <mergeCell ref="AJ9:AO9"/>
    <mergeCell ref="AJ10:AO10"/>
    <mergeCell ref="AJ11:AO11"/>
    <mergeCell ref="AJ12:AO12"/>
    <mergeCell ref="AJ13:AO13"/>
    <mergeCell ref="AJ14:AO14"/>
    <mergeCell ref="AJ15:AO15"/>
    <mergeCell ref="AJ16:AO16"/>
    <mergeCell ref="AJ17:AO17"/>
    <mergeCell ref="AJ18:AO18"/>
    <mergeCell ref="AJ19:AO19"/>
    <mergeCell ref="AJ20:AO20"/>
    <mergeCell ref="AJ21:AO21"/>
    <mergeCell ref="AJ22:AO22"/>
    <mergeCell ref="N64:S64"/>
    <mergeCell ref="N65:S65"/>
    <mergeCell ref="N66:S66"/>
    <mergeCell ref="N67:S67"/>
    <mergeCell ref="N68:S68"/>
    <mergeCell ref="N59:S59"/>
    <mergeCell ref="N60:S60"/>
    <mergeCell ref="N61:S61"/>
    <mergeCell ref="N62:S62"/>
    <mergeCell ref="N63:S63"/>
    <mergeCell ref="N54:S54"/>
    <mergeCell ref="N55:S55"/>
    <mergeCell ref="N56:S56"/>
    <mergeCell ref="N57:S57"/>
    <mergeCell ref="N58:S58"/>
    <mergeCell ref="N49:S49"/>
    <mergeCell ref="N50:S50"/>
    <mergeCell ref="N51:S51"/>
    <mergeCell ref="N52:S52"/>
    <mergeCell ref="N53:S53"/>
    <mergeCell ref="N44:S44"/>
    <mergeCell ref="N45:S45"/>
    <mergeCell ref="N46:S46"/>
    <mergeCell ref="N47:S47"/>
    <mergeCell ref="N48:S48"/>
    <mergeCell ref="N39:S39"/>
    <mergeCell ref="N40:S40"/>
    <mergeCell ref="N41:S41"/>
    <mergeCell ref="N42:S42"/>
    <mergeCell ref="N43:S43"/>
    <mergeCell ref="N34:S34"/>
    <mergeCell ref="N35:S35"/>
    <mergeCell ref="N36:S36"/>
    <mergeCell ref="N37:S37"/>
    <mergeCell ref="N38:S38"/>
    <mergeCell ref="Y46:AI46"/>
    <mergeCell ref="AD6:AI6"/>
    <mergeCell ref="AD5:AI5"/>
    <mergeCell ref="X49:AI49"/>
    <mergeCell ref="N10:S10"/>
    <mergeCell ref="N11:S11"/>
    <mergeCell ref="N12:S12"/>
    <mergeCell ref="N13:S13"/>
    <mergeCell ref="N14:S14"/>
    <mergeCell ref="N15:S15"/>
    <mergeCell ref="N17:S17"/>
    <mergeCell ref="N18:S18"/>
    <mergeCell ref="N19:S19"/>
    <mergeCell ref="N20:S20"/>
    <mergeCell ref="N21:S21"/>
    <mergeCell ref="N22:S22"/>
    <mergeCell ref="Y39:AI39"/>
    <mergeCell ref="Y40:AI40"/>
    <mergeCell ref="Y41:AI41"/>
    <mergeCell ref="Y44:AI44"/>
    <mergeCell ref="Y45:AI45"/>
    <mergeCell ref="Y32:AI32"/>
    <mergeCell ref="Y33:AI33"/>
    <mergeCell ref="Y36:AI36"/>
    <mergeCell ref="Y28:AI28"/>
    <mergeCell ref="Y29:AI29"/>
    <mergeCell ref="Y30:AI30"/>
    <mergeCell ref="Y31:AI31"/>
    <mergeCell ref="Y20:AI20"/>
    <mergeCell ref="Y22:AI22"/>
    <mergeCell ref="Y23:AI23"/>
    <mergeCell ref="Y24:AI24"/>
    <mergeCell ref="Y25:AI25"/>
    <mergeCell ref="Y13:AI13"/>
    <mergeCell ref="Y14:AI14"/>
    <mergeCell ref="Y15:AI15"/>
    <mergeCell ref="Y16:AI16"/>
    <mergeCell ref="Y19:AI19"/>
    <mergeCell ref="C64:M64"/>
    <mergeCell ref="C65:M65"/>
    <mergeCell ref="C66:M66"/>
    <mergeCell ref="C58:M58"/>
    <mergeCell ref="C59:M59"/>
    <mergeCell ref="C60:M60"/>
    <mergeCell ref="C61:M61"/>
    <mergeCell ref="C62:M62"/>
    <mergeCell ref="C52:M52"/>
    <mergeCell ref="C53:M53"/>
    <mergeCell ref="C54:M54"/>
    <mergeCell ref="C43:M43"/>
    <mergeCell ref="C45:M45"/>
    <mergeCell ref="C46:M46"/>
    <mergeCell ref="C48:M48"/>
    <mergeCell ref="C49:M49"/>
    <mergeCell ref="Y37:AI37"/>
    <mergeCell ref="Y38:AI38"/>
    <mergeCell ref="Y26:AI26"/>
    <mergeCell ref="B69:M69"/>
    <mergeCell ref="C11:M11"/>
    <mergeCell ref="C12:M12"/>
    <mergeCell ref="C13:M13"/>
    <mergeCell ref="C14:M14"/>
    <mergeCell ref="C15:M15"/>
    <mergeCell ref="C17:M17"/>
    <mergeCell ref="C20:M20"/>
    <mergeCell ref="C21:M21"/>
    <mergeCell ref="C22:M22"/>
    <mergeCell ref="C24:M24"/>
    <mergeCell ref="C25:M25"/>
    <mergeCell ref="C27:M27"/>
    <mergeCell ref="C28:M28"/>
    <mergeCell ref="C26:M26"/>
    <mergeCell ref="C30:M30"/>
    <mergeCell ref="C37:M37"/>
    <mergeCell ref="C38:M38"/>
    <mergeCell ref="C40:M40"/>
    <mergeCell ref="C41:M41"/>
    <mergeCell ref="C42:M42"/>
    <mergeCell ref="C50:M50"/>
    <mergeCell ref="C36:M36"/>
    <mergeCell ref="C29:M29"/>
    <mergeCell ref="N16:S16"/>
    <mergeCell ref="B5:F5"/>
    <mergeCell ref="B6:F6"/>
    <mergeCell ref="G5:S5"/>
    <mergeCell ref="G6:S6"/>
    <mergeCell ref="C31:M31"/>
    <mergeCell ref="C32:M32"/>
    <mergeCell ref="C33:M33"/>
    <mergeCell ref="C35:M35"/>
    <mergeCell ref="C16:M16"/>
    <mergeCell ref="N26:S26"/>
    <mergeCell ref="N30:S30"/>
    <mergeCell ref="N31:S31"/>
    <mergeCell ref="N32:S32"/>
    <mergeCell ref="N33:S33"/>
    <mergeCell ref="N23:S23"/>
    <mergeCell ref="N24:S24"/>
    <mergeCell ref="N25:S25"/>
    <mergeCell ref="N27:S27"/>
    <mergeCell ref="N28:S28"/>
    <mergeCell ref="N29:S29"/>
  </mergeCells>
  <phoneticPr fontId="94"/>
  <dataValidations count="3">
    <dataValidation type="whole" operator="lessThanOrEqual" allowBlank="1" showInputMessage="1" showErrorMessage="1" error="資金収入調整勘定欄の記載は、負の値を入力して下さい。_x000a_(例:　－123,000)_x000a_" sqref="N64:S64" xr:uid="{00000000-0002-0000-0200-000000000000}">
      <formula1>0</formula1>
    </dataValidation>
    <dataValidation type="whole" operator="lessThanOrEqual" allowBlank="1" showInputMessage="1" showErrorMessage="1" error="資金収入調整勘定欄の記載は、負の値を入力して下さい。_x000a_(例:　－123,000)" sqref="N65:S66" xr:uid="{00000000-0002-0000-0200-000001000000}">
      <formula1>0</formula1>
    </dataValidation>
    <dataValidation type="whole" operator="lessThanOrEqual" allowBlank="1" showInputMessage="1" showErrorMessage="1" error="資金支出調整勘定欄の記載は、負の値を入力して下さい。_x000a_(例:　－123,000)" sqref="AJ44:AO46" xr:uid="{00000000-0002-0000-0200-000002000000}">
      <formula1>0</formula1>
    </dataValidation>
  </dataValidations>
  <pageMargins left="0.70866141732283472" right="0.70866141732283472" top="0.74803149606299213" bottom="0.74803149606299213" header="0.31496062992125984" footer="0.31496062992125984"/>
  <pageSetup paperSize="9" scale="64" orientation="portrait" r:id="rId1"/>
  <headerFooter>
    <oddFooter>&amp;R&amp;"ＭＳ 明朝,標準"資金収支</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T72"/>
  <sheetViews>
    <sheetView showGridLines="0" view="pageBreakPreview" zoomScaleNormal="85" zoomScaleSheetLayoutView="100" workbookViewId="0">
      <selection activeCell="O40" sqref="O40:T40"/>
    </sheetView>
  </sheetViews>
  <sheetFormatPr defaultColWidth="9" defaultRowHeight="13.2" x14ac:dyDescent="0.2"/>
  <cols>
    <col min="1" max="1" width="1.77734375" style="687" customWidth="1"/>
    <col min="2" max="3" width="3.6640625" style="687" customWidth="1"/>
    <col min="4" max="19" width="2.88671875" style="687" customWidth="1"/>
    <col min="20" max="22" width="3.109375" style="687" customWidth="1"/>
    <col min="23" max="23" width="3.21875" style="687" customWidth="1"/>
    <col min="24" max="25" width="3.6640625" style="687" customWidth="1"/>
    <col min="26" max="42" width="2.88671875" style="687" customWidth="1"/>
    <col min="43" max="43" width="3.21875" style="687" customWidth="1"/>
    <col min="44" max="44" width="3.109375" style="687" customWidth="1"/>
    <col min="45" max="16384" width="9" style="687"/>
  </cols>
  <sheetData>
    <row r="1" spans="1:44" s="694" customFormat="1" ht="10.5" customHeight="1" thickBot="1" x14ac:dyDescent="0.25"/>
    <row r="2" spans="1:44" s="694" customFormat="1" ht="25.8" x14ac:dyDescent="0.2">
      <c r="B2" s="304" t="s">
        <v>1080</v>
      </c>
      <c r="D2" s="305"/>
      <c r="E2" s="305"/>
      <c r="F2" s="305"/>
      <c r="G2" s="305"/>
      <c r="H2" s="305"/>
      <c r="I2" s="305"/>
      <c r="J2" s="305"/>
      <c r="K2" s="305"/>
      <c r="L2" s="305"/>
      <c r="M2" s="305"/>
      <c r="N2" s="305"/>
      <c r="O2" s="306"/>
      <c r="P2" s="306"/>
      <c r="Q2" s="306"/>
      <c r="R2" s="306"/>
      <c r="S2" s="306"/>
      <c r="T2" s="306"/>
      <c r="U2" s="306"/>
      <c r="V2" s="306"/>
      <c r="X2" s="320" t="s">
        <v>1193</v>
      </c>
      <c r="Y2" s="316"/>
      <c r="Z2" s="316"/>
      <c r="AA2" s="316"/>
      <c r="AB2" s="316"/>
      <c r="AC2" s="316"/>
      <c r="AD2" s="316"/>
      <c r="AE2" s="316"/>
      <c r="AF2" s="316"/>
      <c r="AG2" s="316"/>
      <c r="AH2" s="316"/>
      <c r="AI2" s="316"/>
      <c r="AJ2" s="316"/>
      <c r="AK2" s="695"/>
      <c r="AL2" s="695"/>
      <c r="AM2" s="695"/>
      <c r="AN2" s="695"/>
      <c r="AO2" s="695"/>
      <c r="AP2" s="696"/>
    </row>
    <row r="3" spans="1:44" s="694" customFormat="1" ht="15" thickBot="1" x14ac:dyDescent="0.25">
      <c r="B3" s="282" t="s">
        <v>1687</v>
      </c>
      <c r="C3" s="282"/>
      <c r="D3" s="307"/>
      <c r="E3" s="307"/>
      <c r="F3" s="307"/>
      <c r="G3" s="307"/>
      <c r="H3" s="307"/>
      <c r="I3" s="307"/>
      <c r="J3" s="307"/>
      <c r="K3" s="307"/>
      <c r="L3" s="307"/>
      <c r="M3" s="307"/>
      <c r="N3" s="307"/>
      <c r="O3" s="307"/>
      <c r="P3" s="307"/>
      <c r="Q3" s="307"/>
      <c r="R3" s="307"/>
      <c r="S3" s="307"/>
      <c r="T3" s="307"/>
      <c r="U3" s="307"/>
      <c r="V3" s="307"/>
      <c r="X3" s="582" t="s">
        <v>1194</v>
      </c>
      <c r="Y3" s="318"/>
      <c r="Z3" s="409"/>
      <c r="AA3" s="409"/>
      <c r="AB3" s="409"/>
      <c r="AC3" s="409"/>
      <c r="AD3" s="409"/>
      <c r="AE3" s="409"/>
      <c r="AF3" s="409"/>
      <c r="AG3" s="409"/>
      <c r="AH3" s="409"/>
      <c r="AI3" s="409"/>
      <c r="AJ3" s="409"/>
      <c r="AK3" s="697"/>
      <c r="AL3" s="697"/>
      <c r="AM3" s="697"/>
      <c r="AN3" s="697"/>
      <c r="AO3" s="697"/>
      <c r="AP3" s="698"/>
    </row>
    <row r="4" spans="1:44" s="694" customFormat="1" ht="15" thickBot="1" x14ac:dyDescent="0.25">
      <c r="B4" s="282"/>
      <c r="C4" s="282"/>
      <c r="D4" s="307"/>
      <c r="E4" s="307"/>
      <c r="F4" s="307"/>
      <c r="G4" s="307"/>
      <c r="H4" s="307"/>
      <c r="I4" s="307"/>
      <c r="J4" s="307"/>
      <c r="K4" s="307"/>
      <c r="L4" s="307"/>
      <c r="M4" s="307"/>
      <c r="N4" s="307"/>
      <c r="O4" s="307"/>
      <c r="P4" s="307"/>
      <c r="Q4" s="307"/>
      <c r="R4" s="307"/>
      <c r="S4" s="307"/>
      <c r="T4" s="307"/>
      <c r="U4" s="307"/>
      <c r="V4" s="307"/>
      <c r="X4" s="283"/>
      <c r="Y4" s="283"/>
      <c r="Z4" s="308"/>
      <c r="AA4" s="308"/>
      <c r="AB4" s="308"/>
      <c r="AC4" s="308"/>
      <c r="AD4" s="308"/>
      <c r="AE4" s="308"/>
      <c r="AF4" s="308"/>
      <c r="AG4" s="308"/>
      <c r="AH4" s="308"/>
      <c r="AI4" s="308"/>
      <c r="AJ4" s="308"/>
    </row>
    <row r="5" spans="1:44" s="694" customFormat="1" ht="24" customHeight="1" x14ac:dyDescent="0.2">
      <c r="B5" s="921" t="s">
        <v>601</v>
      </c>
      <c r="C5" s="922"/>
      <c r="D5" s="922"/>
      <c r="E5" s="922"/>
      <c r="F5" s="923"/>
      <c r="G5" s="1090" t="e">
        <f>'表　紙'!D33</f>
        <v>#N/A</v>
      </c>
      <c r="H5" s="927"/>
      <c r="I5" s="927"/>
      <c r="J5" s="927"/>
      <c r="K5" s="927"/>
      <c r="L5" s="927"/>
      <c r="M5" s="927"/>
      <c r="N5" s="927"/>
      <c r="O5" s="927"/>
      <c r="P5" s="927"/>
      <c r="Q5" s="927"/>
      <c r="R5" s="927"/>
      <c r="S5" s="927"/>
      <c r="T5" s="927"/>
      <c r="U5" s="581"/>
      <c r="V5" s="572"/>
      <c r="X5" s="283"/>
      <c r="Y5" s="283"/>
      <c r="Z5" s="631"/>
      <c r="AA5" s="631"/>
      <c r="AB5" s="631"/>
      <c r="AC5" s="631"/>
      <c r="AD5" s="632"/>
      <c r="AE5" s="921" t="s">
        <v>1196</v>
      </c>
      <c r="AF5" s="922"/>
      <c r="AG5" s="922"/>
      <c r="AH5" s="922"/>
      <c r="AI5" s="922"/>
      <c r="AJ5" s="923"/>
      <c r="AK5" s="1023" t="s">
        <v>66</v>
      </c>
      <c r="AL5" s="922"/>
      <c r="AM5" s="922"/>
      <c r="AN5" s="922"/>
      <c r="AO5" s="922"/>
      <c r="AP5" s="1024"/>
    </row>
    <row r="6" spans="1:44" s="694" customFormat="1" ht="24" thickBot="1" x14ac:dyDescent="0.25">
      <c r="B6" s="924" t="s">
        <v>1209</v>
      </c>
      <c r="C6" s="925"/>
      <c r="D6" s="925"/>
      <c r="E6" s="925"/>
      <c r="F6" s="926"/>
      <c r="G6" s="1091">
        <f>'表　紙'!D34</f>
        <v>0</v>
      </c>
      <c r="H6" s="1092"/>
      <c r="I6" s="1092"/>
      <c r="J6" s="1092"/>
      <c r="K6" s="1092"/>
      <c r="L6" s="1092"/>
      <c r="M6" s="1092"/>
      <c r="N6" s="1092"/>
      <c r="O6" s="1092"/>
      <c r="P6" s="1092"/>
      <c r="Q6" s="1092"/>
      <c r="R6" s="1092"/>
      <c r="S6" s="1092"/>
      <c r="T6" s="1092"/>
      <c r="U6" s="581"/>
      <c r="V6" s="572"/>
      <c r="X6" s="283"/>
      <c r="Y6" s="283"/>
      <c r="Z6" s="635"/>
      <c r="AA6" s="635"/>
      <c r="AB6" s="635"/>
      <c r="AC6" s="635"/>
      <c r="AD6" s="636"/>
      <c r="AE6" s="979" t="e">
        <f>'表　紙'!E2</f>
        <v>#N/A</v>
      </c>
      <c r="AF6" s="980"/>
      <c r="AG6" s="980"/>
      <c r="AH6" s="980"/>
      <c r="AI6" s="980"/>
      <c r="AJ6" s="981"/>
      <c r="AK6" s="1025" t="e">
        <f>'表　紙'!F2</f>
        <v>#N/A</v>
      </c>
      <c r="AL6" s="980"/>
      <c r="AM6" s="980"/>
      <c r="AN6" s="980"/>
      <c r="AO6" s="980"/>
      <c r="AP6" s="1026"/>
    </row>
    <row r="7" spans="1:44" s="694" customFormat="1" ht="14.4" x14ac:dyDescent="0.2">
      <c r="B7" s="283"/>
      <c r="C7" s="283"/>
      <c r="D7" s="283"/>
      <c r="E7" s="283"/>
      <c r="F7" s="283"/>
      <c r="G7" s="283"/>
      <c r="H7" s="283"/>
      <c r="I7" s="283"/>
      <c r="J7" s="283"/>
      <c r="K7" s="283"/>
      <c r="L7" s="283"/>
      <c r="M7" s="283"/>
      <c r="N7" s="283"/>
      <c r="O7" s="268"/>
      <c r="P7" s="268"/>
      <c r="Q7" s="268"/>
      <c r="R7" s="268"/>
      <c r="S7" s="268"/>
      <c r="T7" s="268"/>
      <c r="U7" s="268"/>
      <c r="V7" s="268"/>
      <c r="X7" s="283"/>
      <c r="Y7" s="283"/>
      <c r="Z7" s="283"/>
      <c r="AA7" s="283"/>
      <c r="AB7" s="283"/>
      <c r="AC7" s="283"/>
      <c r="AD7" s="283"/>
      <c r="AE7" s="283"/>
      <c r="AF7" s="283"/>
      <c r="AG7" s="283"/>
      <c r="AH7" s="283"/>
      <c r="AI7" s="283"/>
      <c r="AJ7" s="283"/>
      <c r="AK7" s="268"/>
      <c r="AL7" s="268"/>
      <c r="AM7" s="268"/>
      <c r="AN7" s="268"/>
      <c r="AO7" s="268"/>
      <c r="AP7" s="268"/>
    </row>
    <row r="8" spans="1:44" s="694" customFormat="1" ht="13.8" thickBot="1" x14ac:dyDescent="0.25">
      <c r="B8" s="120"/>
      <c r="C8" s="120"/>
      <c r="D8" s="120"/>
      <c r="E8" s="120"/>
      <c r="F8" s="120"/>
      <c r="G8" s="120"/>
      <c r="H8" s="120"/>
      <c r="I8" s="120"/>
      <c r="J8" s="120"/>
      <c r="K8" s="120"/>
      <c r="L8" s="120"/>
      <c r="M8" s="120"/>
      <c r="N8" s="120"/>
      <c r="O8" s="307"/>
      <c r="P8" s="307"/>
      <c r="Q8" s="307"/>
      <c r="R8" s="307"/>
      <c r="S8" s="307"/>
      <c r="T8" s="307"/>
      <c r="U8" s="307"/>
      <c r="V8" s="307"/>
      <c r="X8" s="120"/>
      <c r="Y8" s="120"/>
      <c r="Z8" s="120"/>
      <c r="AA8" s="120"/>
      <c r="AB8" s="120"/>
      <c r="AC8" s="120"/>
      <c r="AD8" s="120"/>
      <c r="AE8" s="120"/>
      <c r="AF8" s="120"/>
      <c r="AG8" s="120"/>
      <c r="AH8" s="120"/>
      <c r="AI8" s="120"/>
      <c r="AJ8" s="120"/>
      <c r="AK8" s="307"/>
      <c r="AL8" s="307"/>
      <c r="AM8" s="307"/>
      <c r="AN8" s="307"/>
      <c r="AO8" s="307"/>
      <c r="AP8" s="307"/>
    </row>
    <row r="9" spans="1:44" s="694" customFormat="1" ht="36.75" customHeight="1" thickBot="1" x14ac:dyDescent="0.25">
      <c r="B9" s="1042" t="s">
        <v>1156</v>
      </c>
      <c r="C9" s="1035"/>
      <c r="D9" s="1033" t="s">
        <v>1155</v>
      </c>
      <c r="E9" s="1034"/>
      <c r="F9" s="1034"/>
      <c r="G9" s="1034"/>
      <c r="H9" s="1034"/>
      <c r="I9" s="1034"/>
      <c r="J9" s="1034"/>
      <c r="K9" s="1034"/>
      <c r="L9" s="1034"/>
      <c r="M9" s="1034"/>
      <c r="N9" s="1035"/>
      <c r="O9" s="1108" t="s">
        <v>1183</v>
      </c>
      <c r="P9" s="1109"/>
      <c r="Q9" s="1109"/>
      <c r="R9" s="1109"/>
      <c r="S9" s="1109"/>
      <c r="T9" s="1110"/>
      <c r="U9" s="579"/>
      <c r="V9" s="580"/>
      <c r="X9" s="1042" t="s">
        <v>1156</v>
      </c>
      <c r="Y9" s="1035"/>
      <c r="Z9" s="1033" t="s">
        <v>1155</v>
      </c>
      <c r="AA9" s="1034"/>
      <c r="AB9" s="1034"/>
      <c r="AC9" s="1034"/>
      <c r="AD9" s="1034"/>
      <c r="AE9" s="1034"/>
      <c r="AF9" s="1034"/>
      <c r="AG9" s="1034"/>
      <c r="AH9" s="1034"/>
      <c r="AI9" s="1034"/>
      <c r="AJ9" s="1035"/>
      <c r="AK9" s="1108" t="s">
        <v>1183</v>
      </c>
      <c r="AL9" s="1109"/>
      <c r="AM9" s="1109"/>
      <c r="AN9" s="1109"/>
      <c r="AO9" s="1109"/>
      <c r="AP9" s="1110"/>
    </row>
    <row r="10" spans="1:44" ht="16.8" thickTop="1" x14ac:dyDescent="0.2">
      <c r="A10" s="694"/>
      <c r="B10" s="1046" t="s">
        <v>1157</v>
      </c>
      <c r="C10" s="1051" t="s">
        <v>1061</v>
      </c>
      <c r="D10" s="1036" t="s">
        <v>602</v>
      </c>
      <c r="E10" s="1037"/>
      <c r="F10" s="1037"/>
      <c r="G10" s="1037"/>
      <c r="H10" s="1037"/>
      <c r="I10" s="1037"/>
      <c r="J10" s="1037"/>
      <c r="K10" s="1037"/>
      <c r="L10" s="1037"/>
      <c r="M10" s="1037"/>
      <c r="N10" s="1038"/>
      <c r="O10" s="1111"/>
      <c r="P10" s="1112"/>
      <c r="Q10" s="1112"/>
      <c r="R10" s="1112"/>
      <c r="S10" s="1112"/>
      <c r="T10" s="1113"/>
      <c r="U10" s="311"/>
      <c r="V10" s="312"/>
      <c r="W10" s="694"/>
      <c r="X10" s="1065" t="s">
        <v>1158</v>
      </c>
      <c r="Y10" s="1031" t="s">
        <v>1061</v>
      </c>
      <c r="Z10" s="1069" t="s">
        <v>650</v>
      </c>
      <c r="AA10" s="1070"/>
      <c r="AB10" s="1070"/>
      <c r="AC10" s="1070"/>
      <c r="AD10" s="1070"/>
      <c r="AE10" s="1070"/>
      <c r="AF10" s="1070"/>
      <c r="AG10" s="1070"/>
      <c r="AH10" s="1070"/>
      <c r="AI10" s="1070"/>
      <c r="AJ10" s="1071"/>
      <c r="AK10" s="1111"/>
      <c r="AL10" s="1112"/>
      <c r="AM10" s="1112"/>
      <c r="AN10" s="1112"/>
      <c r="AO10" s="1112"/>
      <c r="AP10" s="1113"/>
      <c r="AQ10" s="694"/>
      <c r="AR10" s="694"/>
    </row>
    <row r="11" spans="1:44" ht="17.25" customHeight="1" x14ac:dyDescent="0.2">
      <c r="A11" s="694"/>
      <c r="B11" s="1047"/>
      <c r="C11" s="1052"/>
      <c r="D11" s="1039" t="s">
        <v>612</v>
      </c>
      <c r="E11" s="1040"/>
      <c r="F11" s="1040"/>
      <c r="G11" s="1040"/>
      <c r="H11" s="1040"/>
      <c r="I11" s="1040"/>
      <c r="J11" s="1040"/>
      <c r="K11" s="1040"/>
      <c r="L11" s="1040"/>
      <c r="M11" s="1040"/>
      <c r="N11" s="1041"/>
      <c r="O11" s="918"/>
      <c r="P11" s="919"/>
      <c r="Q11" s="919"/>
      <c r="R11" s="919"/>
      <c r="S11" s="919"/>
      <c r="T11" s="920"/>
      <c r="U11" s="311"/>
      <c r="V11" s="312"/>
      <c r="W11" s="694"/>
      <c r="X11" s="1066"/>
      <c r="Y11" s="1032"/>
      <c r="Z11" s="1072" t="s">
        <v>1034</v>
      </c>
      <c r="AA11" s="1073"/>
      <c r="AB11" s="1073"/>
      <c r="AC11" s="1073"/>
      <c r="AD11" s="1073"/>
      <c r="AE11" s="1073"/>
      <c r="AF11" s="1073"/>
      <c r="AG11" s="1073"/>
      <c r="AH11" s="1073"/>
      <c r="AI11" s="1073"/>
      <c r="AJ11" s="1074"/>
      <c r="AK11" s="918"/>
      <c r="AL11" s="919"/>
      <c r="AM11" s="919"/>
      <c r="AN11" s="919"/>
      <c r="AO11" s="919"/>
      <c r="AP11" s="920"/>
      <c r="AQ11" s="694"/>
      <c r="AR11" s="694"/>
    </row>
    <row r="12" spans="1:44" ht="16.2" x14ac:dyDescent="0.2">
      <c r="A12" s="694"/>
      <c r="B12" s="1047"/>
      <c r="C12" s="1052"/>
      <c r="D12" s="1039" t="s">
        <v>1062</v>
      </c>
      <c r="E12" s="1040"/>
      <c r="F12" s="1040"/>
      <c r="G12" s="1040"/>
      <c r="H12" s="1040"/>
      <c r="I12" s="1040"/>
      <c r="J12" s="1040"/>
      <c r="K12" s="1040"/>
      <c r="L12" s="1040"/>
      <c r="M12" s="1040"/>
      <c r="N12" s="1041"/>
      <c r="O12" s="918"/>
      <c r="P12" s="919"/>
      <c r="Q12" s="919"/>
      <c r="R12" s="919"/>
      <c r="S12" s="919"/>
      <c r="T12" s="920"/>
      <c r="U12" s="311"/>
      <c r="V12" s="312"/>
      <c r="W12" s="694"/>
      <c r="X12" s="1066"/>
      <c r="Y12" s="1032"/>
      <c r="Z12" s="1072" t="s">
        <v>1081</v>
      </c>
      <c r="AA12" s="1073"/>
      <c r="AB12" s="1073"/>
      <c r="AC12" s="1073"/>
      <c r="AD12" s="1073"/>
      <c r="AE12" s="1073"/>
      <c r="AF12" s="1073"/>
      <c r="AG12" s="1073"/>
      <c r="AH12" s="1073"/>
      <c r="AI12" s="1073"/>
      <c r="AJ12" s="1074"/>
      <c r="AK12" s="918"/>
      <c r="AL12" s="919"/>
      <c r="AM12" s="919"/>
      <c r="AN12" s="919"/>
      <c r="AO12" s="919"/>
      <c r="AP12" s="920"/>
      <c r="AQ12" s="694"/>
      <c r="AR12" s="694"/>
    </row>
    <row r="13" spans="1:44" ht="17.25" customHeight="1" x14ac:dyDescent="0.2">
      <c r="A13" s="694"/>
      <c r="B13" s="1047"/>
      <c r="C13" s="1052"/>
      <c r="D13" s="1039" t="s">
        <v>1063</v>
      </c>
      <c r="E13" s="1040"/>
      <c r="F13" s="1040"/>
      <c r="G13" s="1040"/>
      <c r="H13" s="1040"/>
      <c r="I13" s="1040"/>
      <c r="J13" s="1040"/>
      <c r="K13" s="1040"/>
      <c r="L13" s="1040"/>
      <c r="M13" s="1040"/>
      <c r="N13" s="1041"/>
      <c r="O13" s="918"/>
      <c r="P13" s="919"/>
      <c r="Q13" s="919"/>
      <c r="R13" s="919"/>
      <c r="S13" s="919"/>
      <c r="T13" s="920"/>
      <c r="U13" s="311"/>
      <c r="V13" s="312"/>
      <c r="W13" s="694"/>
      <c r="X13" s="1066"/>
      <c r="Y13" s="1032"/>
      <c r="Z13" s="1072" t="s">
        <v>1075</v>
      </c>
      <c r="AA13" s="1073"/>
      <c r="AB13" s="1073"/>
      <c r="AC13" s="1073"/>
      <c r="AD13" s="1073"/>
      <c r="AE13" s="1073"/>
      <c r="AF13" s="1073"/>
      <c r="AG13" s="1073"/>
      <c r="AH13" s="1073"/>
      <c r="AI13" s="1073"/>
      <c r="AJ13" s="1074"/>
      <c r="AK13" s="918"/>
      <c r="AL13" s="919"/>
      <c r="AM13" s="919"/>
      <c r="AN13" s="919"/>
      <c r="AO13" s="919"/>
      <c r="AP13" s="920"/>
      <c r="AQ13" s="694"/>
      <c r="AR13" s="694"/>
    </row>
    <row r="14" spans="1:44" ht="16.8" thickBot="1" x14ac:dyDescent="0.25">
      <c r="A14" s="694"/>
      <c r="B14" s="1047"/>
      <c r="C14" s="1052"/>
      <c r="D14" s="1039" t="s">
        <v>1064</v>
      </c>
      <c r="E14" s="1040"/>
      <c r="F14" s="1040"/>
      <c r="G14" s="1040"/>
      <c r="H14" s="1040"/>
      <c r="I14" s="1040"/>
      <c r="J14" s="1040"/>
      <c r="K14" s="1040"/>
      <c r="L14" s="1040"/>
      <c r="M14" s="1040"/>
      <c r="N14" s="1041"/>
      <c r="O14" s="918"/>
      <c r="P14" s="919"/>
      <c r="Q14" s="919"/>
      <c r="R14" s="919"/>
      <c r="S14" s="919"/>
      <c r="T14" s="920"/>
      <c r="U14" s="311"/>
      <c r="V14" s="312"/>
      <c r="W14" s="694"/>
      <c r="X14" s="1066"/>
      <c r="Y14" s="1032"/>
      <c r="Z14" s="1075" t="s">
        <v>1066</v>
      </c>
      <c r="AA14" s="1076"/>
      <c r="AB14" s="1076"/>
      <c r="AC14" s="1076"/>
      <c r="AD14" s="1076"/>
      <c r="AE14" s="1076"/>
      <c r="AF14" s="1076"/>
      <c r="AG14" s="1076"/>
      <c r="AH14" s="1076"/>
      <c r="AI14" s="1076"/>
      <c r="AJ14" s="1077"/>
      <c r="AK14" s="999"/>
      <c r="AL14" s="1000"/>
      <c r="AM14" s="1000"/>
      <c r="AN14" s="1000"/>
      <c r="AO14" s="1000"/>
      <c r="AP14" s="1001"/>
      <c r="AQ14" s="694"/>
      <c r="AR14" s="694"/>
    </row>
    <row r="15" spans="1:44" ht="17.399999999999999" thickTop="1" thickBot="1" x14ac:dyDescent="0.25">
      <c r="A15" s="694"/>
      <c r="B15" s="1047"/>
      <c r="C15" s="1052"/>
      <c r="D15" s="1039" t="s">
        <v>1065</v>
      </c>
      <c r="E15" s="1040"/>
      <c r="F15" s="1040"/>
      <c r="G15" s="1040"/>
      <c r="H15" s="1040"/>
      <c r="I15" s="1040"/>
      <c r="J15" s="1040"/>
      <c r="K15" s="1040"/>
      <c r="L15" s="1040"/>
      <c r="M15" s="1040"/>
      <c r="N15" s="1041"/>
      <c r="O15" s="918"/>
      <c r="P15" s="919"/>
      <c r="Q15" s="919"/>
      <c r="R15" s="919"/>
      <c r="S15" s="919"/>
      <c r="T15" s="920"/>
      <c r="U15" s="311"/>
      <c r="V15" s="312"/>
      <c r="W15" s="694"/>
      <c r="X15" s="1066"/>
      <c r="Y15" s="1032"/>
      <c r="Z15" s="1078" t="s">
        <v>1090</v>
      </c>
      <c r="AA15" s="1079"/>
      <c r="AB15" s="1079"/>
      <c r="AC15" s="1079"/>
      <c r="AD15" s="1079"/>
      <c r="AE15" s="1079"/>
      <c r="AF15" s="1079"/>
      <c r="AG15" s="1079"/>
      <c r="AH15" s="1079"/>
      <c r="AI15" s="1079"/>
      <c r="AJ15" s="1080"/>
      <c r="AK15" s="1002">
        <f>SUM(AK10:AK14)</f>
        <v>0</v>
      </c>
      <c r="AL15" s="1003"/>
      <c r="AM15" s="1003"/>
      <c r="AN15" s="1003"/>
      <c r="AO15" s="1003"/>
      <c r="AP15" s="1004"/>
      <c r="AQ15" s="694"/>
      <c r="AR15" s="694"/>
    </row>
    <row r="16" spans="1:44" ht="16.8" thickTop="1" x14ac:dyDescent="0.2">
      <c r="A16" s="694"/>
      <c r="B16" s="1047"/>
      <c r="C16" s="1052"/>
      <c r="D16" s="699" t="s">
        <v>647</v>
      </c>
      <c r="E16" s="700"/>
      <c r="F16" s="700"/>
      <c r="G16" s="700"/>
      <c r="H16" s="700"/>
      <c r="I16" s="700"/>
      <c r="J16" s="700"/>
      <c r="K16" s="700"/>
      <c r="L16" s="700"/>
      <c r="M16" s="700"/>
      <c r="N16" s="701"/>
      <c r="O16" s="918"/>
      <c r="P16" s="919"/>
      <c r="Q16" s="919"/>
      <c r="R16" s="919"/>
      <c r="S16" s="919"/>
      <c r="T16" s="920"/>
      <c r="U16" s="311"/>
      <c r="V16" s="312"/>
      <c r="W16" s="694"/>
      <c r="X16" s="1066"/>
      <c r="Y16" s="1032"/>
      <c r="Z16" s="1069" t="s">
        <v>636</v>
      </c>
      <c r="AA16" s="1070"/>
      <c r="AB16" s="1070"/>
      <c r="AC16" s="1070"/>
      <c r="AD16" s="1070"/>
      <c r="AE16" s="1070"/>
      <c r="AF16" s="1070"/>
      <c r="AG16" s="1070"/>
      <c r="AH16" s="1070"/>
      <c r="AI16" s="1070"/>
      <c r="AJ16" s="1071"/>
      <c r="AK16" s="1111"/>
      <c r="AL16" s="1112"/>
      <c r="AM16" s="1112"/>
      <c r="AN16" s="1112"/>
      <c r="AO16" s="1112"/>
      <c r="AP16" s="1113"/>
      <c r="AQ16" s="694"/>
      <c r="AR16" s="694"/>
    </row>
    <row r="17" spans="1:44" ht="16.8" thickBot="1" x14ac:dyDescent="0.25">
      <c r="A17" s="694"/>
      <c r="B17" s="1047"/>
      <c r="C17" s="1052"/>
      <c r="D17" s="1043" t="s">
        <v>1066</v>
      </c>
      <c r="E17" s="1044"/>
      <c r="F17" s="1044"/>
      <c r="G17" s="1044"/>
      <c r="H17" s="1044"/>
      <c r="I17" s="1044"/>
      <c r="J17" s="1044"/>
      <c r="K17" s="1044"/>
      <c r="L17" s="1044"/>
      <c r="M17" s="1044"/>
      <c r="N17" s="1045"/>
      <c r="O17" s="1093"/>
      <c r="P17" s="1094"/>
      <c r="Q17" s="1094"/>
      <c r="R17" s="1094"/>
      <c r="S17" s="1094"/>
      <c r="T17" s="1095"/>
      <c r="U17" s="311"/>
      <c r="V17" s="312"/>
      <c r="W17" s="694"/>
      <c r="X17" s="1066"/>
      <c r="Y17" s="1032"/>
      <c r="Z17" s="1072" t="s">
        <v>1082</v>
      </c>
      <c r="AA17" s="1073"/>
      <c r="AB17" s="1073"/>
      <c r="AC17" s="1073"/>
      <c r="AD17" s="1073"/>
      <c r="AE17" s="1073"/>
      <c r="AF17" s="1073"/>
      <c r="AG17" s="1073"/>
      <c r="AH17" s="1073"/>
      <c r="AI17" s="1073"/>
      <c r="AJ17" s="1074"/>
      <c r="AK17" s="918"/>
      <c r="AL17" s="919"/>
      <c r="AM17" s="919"/>
      <c r="AN17" s="919"/>
      <c r="AO17" s="919"/>
      <c r="AP17" s="920"/>
      <c r="AQ17" s="694"/>
      <c r="AR17" s="694"/>
    </row>
    <row r="18" spans="1:44" ht="17.399999999999999" thickTop="1" thickBot="1" x14ac:dyDescent="0.25">
      <c r="A18" s="694"/>
      <c r="B18" s="1047"/>
      <c r="C18" s="1053"/>
      <c r="D18" s="1056" t="s">
        <v>1067</v>
      </c>
      <c r="E18" s="1057"/>
      <c r="F18" s="1057"/>
      <c r="G18" s="1057"/>
      <c r="H18" s="1057"/>
      <c r="I18" s="1057"/>
      <c r="J18" s="1057"/>
      <c r="K18" s="1057"/>
      <c r="L18" s="1057"/>
      <c r="M18" s="1057"/>
      <c r="N18" s="1058"/>
      <c r="O18" s="1102">
        <f>SUM(O10:O17)</f>
        <v>0</v>
      </c>
      <c r="P18" s="1103"/>
      <c r="Q18" s="1103"/>
      <c r="R18" s="1103"/>
      <c r="S18" s="1103"/>
      <c r="T18" s="1104"/>
      <c r="U18" s="311"/>
      <c r="V18" s="312"/>
      <c r="W18" s="694"/>
      <c r="X18" s="1066"/>
      <c r="Y18" s="1032"/>
      <c r="Z18" s="1075" t="s">
        <v>1066</v>
      </c>
      <c r="AA18" s="1076"/>
      <c r="AB18" s="1076"/>
      <c r="AC18" s="1076"/>
      <c r="AD18" s="1076"/>
      <c r="AE18" s="1076"/>
      <c r="AF18" s="1076"/>
      <c r="AG18" s="1076"/>
      <c r="AH18" s="1076"/>
      <c r="AI18" s="1076"/>
      <c r="AJ18" s="1077"/>
      <c r="AK18" s="999"/>
      <c r="AL18" s="1000"/>
      <c r="AM18" s="1000"/>
      <c r="AN18" s="1000"/>
      <c r="AO18" s="1000"/>
      <c r="AP18" s="1001"/>
      <c r="AQ18" s="694"/>
      <c r="AR18" s="694"/>
    </row>
    <row r="19" spans="1:44" ht="17.399999999999999" thickTop="1" thickBot="1" x14ac:dyDescent="0.25">
      <c r="A19" s="694"/>
      <c r="B19" s="1047"/>
      <c r="C19" s="1054" t="s">
        <v>1068</v>
      </c>
      <c r="D19" s="1059" t="s">
        <v>1177</v>
      </c>
      <c r="E19" s="1060"/>
      <c r="F19" s="1060"/>
      <c r="G19" s="1060"/>
      <c r="H19" s="1060"/>
      <c r="I19" s="1060"/>
      <c r="J19" s="1060"/>
      <c r="K19" s="1060"/>
      <c r="L19" s="1060"/>
      <c r="M19" s="1060"/>
      <c r="N19" s="1061"/>
      <c r="O19" s="1105"/>
      <c r="P19" s="1106"/>
      <c r="Q19" s="1106"/>
      <c r="R19" s="1106"/>
      <c r="S19" s="1106"/>
      <c r="T19" s="1107"/>
      <c r="U19" s="311"/>
      <c r="V19" s="312"/>
      <c r="W19" s="694"/>
      <c r="X19" s="1066"/>
      <c r="Y19" s="1032"/>
      <c r="Z19" s="1081" t="s">
        <v>1083</v>
      </c>
      <c r="AA19" s="1082"/>
      <c r="AB19" s="1082"/>
      <c r="AC19" s="1082"/>
      <c r="AD19" s="1082"/>
      <c r="AE19" s="1082"/>
      <c r="AF19" s="1082"/>
      <c r="AG19" s="1082"/>
      <c r="AH19" s="1082"/>
      <c r="AI19" s="1082"/>
      <c r="AJ19" s="1083"/>
      <c r="AK19" s="1102">
        <f>SUM(AK15:AK18)</f>
        <v>0</v>
      </c>
      <c r="AL19" s="1103"/>
      <c r="AM19" s="1103"/>
      <c r="AN19" s="1103"/>
      <c r="AO19" s="1103"/>
      <c r="AP19" s="1104"/>
      <c r="AQ19" s="694"/>
      <c r="AR19" s="694"/>
    </row>
    <row r="20" spans="1:44" ht="16.2" x14ac:dyDescent="0.2">
      <c r="A20" s="694"/>
      <c r="B20" s="1047"/>
      <c r="C20" s="1052"/>
      <c r="D20" s="1039" t="s">
        <v>1069</v>
      </c>
      <c r="E20" s="1040"/>
      <c r="F20" s="1040"/>
      <c r="G20" s="1040"/>
      <c r="H20" s="1040"/>
      <c r="I20" s="1040"/>
      <c r="J20" s="1040"/>
      <c r="K20" s="1040"/>
      <c r="L20" s="1040"/>
      <c r="M20" s="1040"/>
      <c r="N20" s="1041"/>
      <c r="O20" s="918"/>
      <c r="P20" s="919"/>
      <c r="Q20" s="919"/>
      <c r="R20" s="919"/>
      <c r="S20" s="919"/>
      <c r="T20" s="920"/>
      <c r="U20" s="311"/>
      <c r="V20" s="312"/>
      <c r="W20" s="694"/>
      <c r="X20" s="1066"/>
      <c r="Y20" s="1032" t="s">
        <v>1068</v>
      </c>
      <c r="Z20" s="1084" t="s">
        <v>619</v>
      </c>
      <c r="AA20" s="1085"/>
      <c r="AB20" s="1085"/>
      <c r="AC20" s="1085"/>
      <c r="AD20" s="1085"/>
      <c r="AE20" s="1085"/>
      <c r="AF20" s="1085"/>
      <c r="AG20" s="1085"/>
      <c r="AH20" s="1085"/>
      <c r="AI20" s="1085"/>
      <c r="AJ20" s="1086"/>
      <c r="AK20" s="1105"/>
      <c r="AL20" s="1106"/>
      <c r="AM20" s="1106"/>
      <c r="AN20" s="1106"/>
      <c r="AO20" s="1106"/>
      <c r="AP20" s="1107"/>
      <c r="AQ20" s="694"/>
      <c r="AR20" s="694"/>
    </row>
    <row r="21" spans="1:44" ht="17.25" customHeight="1" thickBot="1" x14ac:dyDescent="0.25">
      <c r="A21" s="694"/>
      <c r="B21" s="1047"/>
      <c r="C21" s="1052"/>
      <c r="D21" s="1043" t="s">
        <v>607</v>
      </c>
      <c r="E21" s="1044"/>
      <c r="F21" s="1044"/>
      <c r="G21" s="1044"/>
      <c r="H21" s="1044"/>
      <c r="I21" s="1044"/>
      <c r="J21" s="1044"/>
      <c r="K21" s="1044"/>
      <c r="L21" s="1044"/>
      <c r="M21" s="1044"/>
      <c r="N21" s="1045"/>
      <c r="O21" s="1093"/>
      <c r="P21" s="1094"/>
      <c r="Q21" s="1094"/>
      <c r="R21" s="1094"/>
      <c r="S21" s="1094"/>
      <c r="T21" s="1095"/>
      <c r="U21" s="311"/>
      <c r="V21" s="312"/>
      <c r="W21" s="694"/>
      <c r="X21" s="1066"/>
      <c r="Y21" s="1032"/>
      <c r="Z21" s="1072" t="s">
        <v>1051</v>
      </c>
      <c r="AA21" s="1073"/>
      <c r="AB21" s="1073"/>
      <c r="AC21" s="1073"/>
      <c r="AD21" s="1073"/>
      <c r="AE21" s="1073"/>
      <c r="AF21" s="1073"/>
      <c r="AG21" s="1073"/>
      <c r="AH21" s="1073"/>
      <c r="AI21" s="1073"/>
      <c r="AJ21" s="1074"/>
      <c r="AK21" s="918"/>
      <c r="AL21" s="919"/>
      <c r="AM21" s="919"/>
      <c r="AN21" s="919"/>
      <c r="AO21" s="919"/>
      <c r="AP21" s="920"/>
      <c r="AQ21" s="694"/>
      <c r="AR21" s="694"/>
    </row>
    <row r="22" spans="1:44" ht="18" customHeight="1" thickTop="1" thickBot="1" x14ac:dyDescent="0.25">
      <c r="A22" s="694"/>
      <c r="B22" s="1047"/>
      <c r="C22" s="1053"/>
      <c r="D22" s="1056" t="s">
        <v>1070</v>
      </c>
      <c r="E22" s="1057"/>
      <c r="F22" s="1057"/>
      <c r="G22" s="1057"/>
      <c r="H22" s="1057"/>
      <c r="I22" s="1057"/>
      <c r="J22" s="1057"/>
      <c r="K22" s="1057"/>
      <c r="L22" s="1057"/>
      <c r="M22" s="1057"/>
      <c r="N22" s="1058"/>
      <c r="O22" s="1102">
        <f>SUM(O19:O21)</f>
        <v>0</v>
      </c>
      <c r="P22" s="1103"/>
      <c r="Q22" s="1103"/>
      <c r="R22" s="1103"/>
      <c r="S22" s="1103"/>
      <c r="T22" s="1104"/>
      <c r="U22" s="311"/>
      <c r="V22" s="312"/>
      <c r="W22" s="694"/>
      <c r="X22" s="1066"/>
      <c r="Y22" s="1032"/>
      <c r="Z22" s="1072" t="s">
        <v>1055</v>
      </c>
      <c r="AA22" s="1073"/>
      <c r="AB22" s="1073"/>
      <c r="AC22" s="1073"/>
      <c r="AD22" s="1073"/>
      <c r="AE22" s="1073"/>
      <c r="AF22" s="1073"/>
      <c r="AG22" s="1073"/>
      <c r="AH22" s="1073"/>
      <c r="AI22" s="1073"/>
      <c r="AJ22" s="1074"/>
      <c r="AK22" s="918"/>
      <c r="AL22" s="919"/>
      <c r="AM22" s="919"/>
      <c r="AN22" s="919"/>
      <c r="AO22" s="919"/>
      <c r="AP22" s="920"/>
      <c r="AQ22" s="694"/>
      <c r="AR22" s="694"/>
    </row>
    <row r="23" spans="1:44" ht="16.2" x14ac:dyDescent="0.2">
      <c r="A23" s="694"/>
      <c r="B23" s="1047"/>
      <c r="C23" s="1027"/>
      <c r="D23" s="1059" t="s">
        <v>1071</v>
      </c>
      <c r="E23" s="1060"/>
      <c r="F23" s="1060"/>
      <c r="G23" s="1060"/>
      <c r="H23" s="1060"/>
      <c r="I23" s="1060"/>
      <c r="J23" s="1060"/>
      <c r="K23" s="1060"/>
      <c r="L23" s="1060"/>
      <c r="M23" s="1060"/>
      <c r="N23" s="1061"/>
      <c r="O23" s="946">
        <f>O18-O22</f>
        <v>0</v>
      </c>
      <c r="P23" s="947"/>
      <c r="Q23" s="947"/>
      <c r="R23" s="947"/>
      <c r="S23" s="947"/>
      <c r="T23" s="948"/>
      <c r="U23" s="311"/>
      <c r="V23" s="312"/>
      <c r="W23" s="694"/>
      <c r="X23" s="1066"/>
      <c r="Y23" s="1032"/>
      <c r="Z23" s="1072" t="s">
        <v>1084</v>
      </c>
      <c r="AA23" s="1073"/>
      <c r="AB23" s="1073"/>
      <c r="AC23" s="1073"/>
      <c r="AD23" s="1073"/>
      <c r="AE23" s="1073"/>
      <c r="AF23" s="1073"/>
      <c r="AG23" s="1073"/>
      <c r="AH23" s="1073"/>
      <c r="AI23" s="1073"/>
      <c r="AJ23" s="1074"/>
      <c r="AK23" s="918"/>
      <c r="AL23" s="919"/>
      <c r="AM23" s="919"/>
      <c r="AN23" s="919"/>
      <c r="AO23" s="919"/>
      <c r="AP23" s="920"/>
      <c r="AQ23" s="694"/>
      <c r="AR23" s="694"/>
    </row>
    <row r="24" spans="1:44" ht="16.2" x14ac:dyDescent="0.2">
      <c r="A24" s="694"/>
      <c r="B24" s="1047"/>
      <c r="C24" s="1027"/>
      <c r="D24" s="1039" t="s">
        <v>1072</v>
      </c>
      <c r="E24" s="1040"/>
      <c r="F24" s="1040"/>
      <c r="G24" s="1040"/>
      <c r="H24" s="1040"/>
      <c r="I24" s="1040"/>
      <c r="J24" s="1040"/>
      <c r="K24" s="1040"/>
      <c r="L24" s="1040"/>
      <c r="M24" s="1040"/>
      <c r="N24" s="1041"/>
      <c r="O24" s="918"/>
      <c r="P24" s="919"/>
      <c r="Q24" s="919"/>
      <c r="R24" s="919"/>
      <c r="S24" s="919"/>
      <c r="T24" s="920"/>
      <c r="U24" s="311"/>
      <c r="V24" s="312"/>
      <c r="W24" s="694"/>
      <c r="X24" s="1066"/>
      <c r="Y24" s="1032"/>
      <c r="Z24" s="1072" t="s">
        <v>1058</v>
      </c>
      <c r="AA24" s="1073"/>
      <c r="AB24" s="1073"/>
      <c r="AC24" s="1073"/>
      <c r="AD24" s="1073"/>
      <c r="AE24" s="1073"/>
      <c r="AF24" s="1073"/>
      <c r="AG24" s="1073"/>
      <c r="AH24" s="1073"/>
      <c r="AI24" s="1073"/>
      <c r="AJ24" s="1074"/>
      <c r="AK24" s="918"/>
      <c r="AL24" s="919"/>
      <c r="AM24" s="919"/>
      <c r="AN24" s="919"/>
      <c r="AO24" s="919"/>
      <c r="AP24" s="920"/>
      <c r="AQ24" s="694"/>
      <c r="AR24" s="694"/>
    </row>
    <row r="25" spans="1:44" ht="16.8" thickBot="1" x14ac:dyDescent="0.25">
      <c r="A25" s="694"/>
      <c r="B25" s="1048"/>
      <c r="C25" s="1028"/>
      <c r="D25" s="1062" t="s">
        <v>1159</v>
      </c>
      <c r="E25" s="1063"/>
      <c r="F25" s="1063"/>
      <c r="G25" s="1063"/>
      <c r="H25" s="1063"/>
      <c r="I25" s="1063"/>
      <c r="J25" s="1063"/>
      <c r="K25" s="1063"/>
      <c r="L25" s="1063"/>
      <c r="M25" s="1063"/>
      <c r="N25" s="1064"/>
      <c r="O25" s="1120">
        <f>O23+O24</f>
        <v>0</v>
      </c>
      <c r="P25" s="1121"/>
      <c r="Q25" s="1121"/>
      <c r="R25" s="1121"/>
      <c r="S25" s="1121"/>
      <c r="T25" s="1122"/>
      <c r="U25" s="842" t="s">
        <v>1160</v>
      </c>
      <c r="V25" s="312"/>
      <c r="W25" s="694"/>
      <c r="X25" s="1066"/>
      <c r="Y25" s="1032"/>
      <c r="Z25" s="1075" t="s">
        <v>1085</v>
      </c>
      <c r="AA25" s="1076"/>
      <c r="AB25" s="1076"/>
      <c r="AC25" s="1076"/>
      <c r="AD25" s="1076"/>
      <c r="AE25" s="1076"/>
      <c r="AF25" s="1076"/>
      <c r="AG25" s="1076"/>
      <c r="AH25" s="1076"/>
      <c r="AI25" s="1076"/>
      <c r="AJ25" s="1077"/>
      <c r="AK25" s="999"/>
      <c r="AL25" s="1000"/>
      <c r="AM25" s="1000"/>
      <c r="AN25" s="1000"/>
      <c r="AO25" s="1000"/>
      <c r="AP25" s="1001"/>
      <c r="AQ25" s="694"/>
      <c r="AR25" s="694"/>
    </row>
    <row r="26" spans="1:44" ht="17.399999999999999" thickTop="1" thickBot="1" x14ac:dyDescent="0.25">
      <c r="A26" s="694"/>
      <c r="B26" s="1049" t="s">
        <v>1154</v>
      </c>
      <c r="C26" s="1055" t="s">
        <v>1061</v>
      </c>
      <c r="D26" s="1059" t="s">
        <v>1073</v>
      </c>
      <c r="E26" s="1060"/>
      <c r="F26" s="1060"/>
      <c r="G26" s="1060"/>
      <c r="H26" s="1060"/>
      <c r="I26" s="1060"/>
      <c r="J26" s="1060"/>
      <c r="K26" s="1060"/>
      <c r="L26" s="1060"/>
      <c r="M26" s="1060"/>
      <c r="N26" s="1061"/>
      <c r="O26" s="1105"/>
      <c r="P26" s="1106"/>
      <c r="Q26" s="1106"/>
      <c r="R26" s="1106"/>
      <c r="S26" s="1106"/>
      <c r="T26" s="1107"/>
      <c r="U26" s="311"/>
      <c r="V26" s="312"/>
      <c r="W26" s="694"/>
      <c r="X26" s="1066"/>
      <c r="Y26" s="1032"/>
      <c r="Z26" s="1078" t="s">
        <v>1090</v>
      </c>
      <c r="AA26" s="1079"/>
      <c r="AB26" s="1079"/>
      <c r="AC26" s="1079"/>
      <c r="AD26" s="1079"/>
      <c r="AE26" s="1079"/>
      <c r="AF26" s="1079"/>
      <c r="AG26" s="1079"/>
      <c r="AH26" s="1079"/>
      <c r="AI26" s="1079"/>
      <c r="AJ26" s="1080"/>
      <c r="AK26" s="1002">
        <f>SUM(AK20:AK25)</f>
        <v>0</v>
      </c>
      <c r="AL26" s="1003"/>
      <c r="AM26" s="1003"/>
      <c r="AN26" s="1003"/>
      <c r="AO26" s="1003"/>
      <c r="AP26" s="1004"/>
      <c r="AQ26" s="694"/>
      <c r="AR26" s="694"/>
    </row>
    <row r="27" spans="1:44" ht="17.399999999999999" thickTop="1" thickBot="1" x14ac:dyDescent="0.25">
      <c r="A27" s="694"/>
      <c r="B27" s="1050"/>
      <c r="C27" s="1052"/>
      <c r="D27" s="1039" t="s">
        <v>1074</v>
      </c>
      <c r="E27" s="1040"/>
      <c r="F27" s="1040"/>
      <c r="G27" s="1040"/>
      <c r="H27" s="1040"/>
      <c r="I27" s="1040"/>
      <c r="J27" s="1040"/>
      <c r="K27" s="1040"/>
      <c r="L27" s="1040"/>
      <c r="M27" s="1040"/>
      <c r="N27" s="1041"/>
      <c r="O27" s="918"/>
      <c r="P27" s="919"/>
      <c r="Q27" s="919"/>
      <c r="R27" s="919"/>
      <c r="S27" s="919"/>
      <c r="T27" s="920"/>
      <c r="U27" s="311"/>
      <c r="V27" s="312"/>
      <c r="W27" s="694"/>
      <c r="X27" s="1066"/>
      <c r="Y27" s="1032"/>
      <c r="Z27" s="1096" t="s">
        <v>617</v>
      </c>
      <c r="AA27" s="1097"/>
      <c r="AB27" s="1097"/>
      <c r="AC27" s="1097"/>
      <c r="AD27" s="1097"/>
      <c r="AE27" s="1097"/>
      <c r="AF27" s="1097"/>
      <c r="AG27" s="1097"/>
      <c r="AH27" s="1097"/>
      <c r="AI27" s="1097"/>
      <c r="AJ27" s="1098"/>
      <c r="AK27" s="1126"/>
      <c r="AL27" s="1127"/>
      <c r="AM27" s="1127"/>
      <c r="AN27" s="1127"/>
      <c r="AO27" s="1127"/>
      <c r="AP27" s="1128"/>
      <c r="AQ27" s="694"/>
      <c r="AR27" s="694"/>
    </row>
    <row r="28" spans="1:44" ht="17.399999999999999" thickTop="1" thickBot="1" x14ac:dyDescent="0.25">
      <c r="A28" s="694"/>
      <c r="B28" s="1050"/>
      <c r="C28" s="1052"/>
      <c r="D28" s="1039" t="s">
        <v>1213</v>
      </c>
      <c r="E28" s="1040"/>
      <c r="F28" s="1040"/>
      <c r="G28" s="1040"/>
      <c r="H28" s="1040"/>
      <c r="I28" s="1040"/>
      <c r="J28" s="1040"/>
      <c r="K28" s="1040"/>
      <c r="L28" s="1040"/>
      <c r="M28" s="1040"/>
      <c r="N28" s="1041"/>
      <c r="O28" s="918"/>
      <c r="P28" s="919"/>
      <c r="Q28" s="919"/>
      <c r="R28" s="919"/>
      <c r="S28" s="919"/>
      <c r="T28" s="920"/>
      <c r="U28" s="311"/>
      <c r="V28" s="312"/>
      <c r="W28" s="694"/>
      <c r="X28" s="1066"/>
      <c r="Y28" s="1032"/>
      <c r="Z28" s="1081" t="s">
        <v>1086</v>
      </c>
      <c r="AA28" s="1082"/>
      <c r="AB28" s="1082"/>
      <c r="AC28" s="1082"/>
      <c r="AD28" s="1082"/>
      <c r="AE28" s="1082"/>
      <c r="AF28" s="1082"/>
      <c r="AG28" s="1082"/>
      <c r="AH28" s="1082"/>
      <c r="AI28" s="1082"/>
      <c r="AJ28" s="1083"/>
      <c r="AK28" s="1102">
        <f>AK26+AK27</f>
        <v>0</v>
      </c>
      <c r="AL28" s="1103"/>
      <c r="AM28" s="1103"/>
      <c r="AN28" s="1103"/>
      <c r="AO28" s="1103"/>
      <c r="AP28" s="1104"/>
      <c r="AQ28" s="694"/>
      <c r="AR28" s="694"/>
    </row>
    <row r="29" spans="1:44" ht="18" customHeight="1" x14ac:dyDescent="0.2">
      <c r="A29" s="694"/>
      <c r="B29" s="1050"/>
      <c r="C29" s="1052"/>
      <c r="D29" s="1039" t="s">
        <v>1042</v>
      </c>
      <c r="E29" s="1040"/>
      <c r="F29" s="1040"/>
      <c r="G29" s="1040"/>
      <c r="H29" s="1040"/>
      <c r="I29" s="1040"/>
      <c r="J29" s="1040"/>
      <c r="K29" s="1040"/>
      <c r="L29" s="1040"/>
      <c r="M29" s="1040"/>
      <c r="N29" s="1041"/>
      <c r="O29" s="918"/>
      <c r="P29" s="919"/>
      <c r="Q29" s="919"/>
      <c r="R29" s="919"/>
      <c r="S29" s="919"/>
      <c r="T29" s="920"/>
      <c r="U29" s="311"/>
      <c r="V29" s="312"/>
      <c r="W29" s="694"/>
      <c r="X29" s="1067"/>
      <c r="Y29" s="1029"/>
      <c r="Z29" s="1084" t="s">
        <v>1087</v>
      </c>
      <c r="AA29" s="1085"/>
      <c r="AB29" s="1085"/>
      <c r="AC29" s="1085"/>
      <c r="AD29" s="1085"/>
      <c r="AE29" s="1085"/>
      <c r="AF29" s="1085"/>
      <c r="AG29" s="1085"/>
      <c r="AH29" s="1085"/>
      <c r="AI29" s="1085"/>
      <c r="AJ29" s="1086"/>
      <c r="AK29" s="946">
        <f>AK19-AK28</f>
        <v>0</v>
      </c>
      <c r="AL29" s="947"/>
      <c r="AM29" s="947"/>
      <c r="AN29" s="947"/>
      <c r="AO29" s="947"/>
      <c r="AP29" s="948"/>
      <c r="AQ29" s="694"/>
      <c r="AR29" s="694"/>
    </row>
    <row r="30" spans="1:44" ht="16.2" x14ac:dyDescent="0.2">
      <c r="A30" s="694"/>
      <c r="B30" s="1050"/>
      <c r="C30" s="1052"/>
      <c r="D30" s="1039" t="s">
        <v>1075</v>
      </c>
      <c r="E30" s="1040"/>
      <c r="F30" s="1040"/>
      <c r="G30" s="1040"/>
      <c r="H30" s="1040"/>
      <c r="I30" s="1040"/>
      <c r="J30" s="1040"/>
      <c r="K30" s="1040"/>
      <c r="L30" s="1040"/>
      <c r="M30" s="1040"/>
      <c r="N30" s="1041"/>
      <c r="O30" s="918"/>
      <c r="P30" s="919"/>
      <c r="Q30" s="919"/>
      <c r="R30" s="919"/>
      <c r="S30" s="919"/>
      <c r="T30" s="920"/>
      <c r="U30" s="311"/>
      <c r="V30" s="312"/>
      <c r="W30" s="694"/>
      <c r="X30" s="1067"/>
      <c r="Y30" s="1029"/>
      <c r="Z30" s="1072" t="s">
        <v>1072</v>
      </c>
      <c r="AA30" s="1073"/>
      <c r="AB30" s="1073"/>
      <c r="AC30" s="1073"/>
      <c r="AD30" s="1073"/>
      <c r="AE30" s="1073"/>
      <c r="AF30" s="1073"/>
      <c r="AG30" s="1073"/>
      <c r="AH30" s="1073"/>
      <c r="AI30" s="1073"/>
      <c r="AJ30" s="1074"/>
      <c r="AK30" s="918"/>
      <c r="AL30" s="919"/>
      <c r="AM30" s="919"/>
      <c r="AN30" s="919"/>
      <c r="AO30" s="919"/>
      <c r="AP30" s="920"/>
      <c r="AQ30" s="694"/>
      <c r="AR30" s="694"/>
    </row>
    <row r="31" spans="1:44" ht="16.8" thickBot="1" x14ac:dyDescent="0.25">
      <c r="A31" s="694"/>
      <c r="B31" s="1050"/>
      <c r="C31" s="1052"/>
      <c r="D31" s="1043" t="s">
        <v>1066</v>
      </c>
      <c r="E31" s="1044"/>
      <c r="F31" s="1044"/>
      <c r="G31" s="1044"/>
      <c r="H31" s="1044"/>
      <c r="I31" s="1044"/>
      <c r="J31" s="1044"/>
      <c r="K31" s="1044"/>
      <c r="L31" s="1044"/>
      <c r="M31" s="1044"/>
      <c r="N31" s="1045"/>
      <c r="O31" s="999"/>
      <c r="P31" s="1000"/>
      <c r="Q31" s="1000"/>
      <c r="R31" s="1000"/>
      <c r="S31" s="1000"/>
      <c r="T31" s="1001"/>
      <c r="U31" s="842"/>
      <c r="V31" s="312"/>
      <c r="W31" s="843"/>
      <c r="X31" s="1068"/>
      <c r="Y31" s="1030"/>
      <c r="Z31" s="1099" t="s">
        <v>1088</v>
      </c>
      <c r="AA31" s="1100"/>
      <c r="AB31" s="1100"/>
      <c r="AC31" s="1100"/>
      <c r="AD31" s="1100"/>
      <c r="AE31" s="1100"/>
      <c r="AF31" s="1100"/>
      <c r="AG31" s="1100"/>
      <c r="AH31" s="1100"/>
      <c r="AI31" s="1100"/>
      <c r="AJ31" s="1101"/>
      <c r="AK31" s="1120">
        <f>AK29+AK30</f>
        <v>0</v>
      </c>
      <c r="AL31" s="1121"/>
      <c r="AM31" s="1121"/>
      <c r="AN31" s="1121"/>
      <c r="AO31" s="1121"/>
      <c r="AP31" s="1122"/>
      <c r="AQ31" s="841" t="s">
        <v>1164</v>
      </c>
      <c r="AR31" s="694"/>
    </row>
    <row r="32" spans="1:44" ht="17.399999999999999" thickTop="1" thickBot="1" x14ac:dyDescent="0.25">
      <c r="A32" s="694"/>
      <c r="B32" s="1050"/>
      <c r="C32" s="1053"/>
      <c r="D32" s="1056" t="s">
        <v>1076</v>
      </c>
      <c r="E32" s="1057"/>
      <c r="F32" s="1057"/>
      <c r="G32" s="1057"/>
      <c r="H32" s="1057"/>
      <c r="I32" s="1057"/>
      <c r="J32" s="1057"/>
      <c r="K32" s="1057"/>
      <c r="L32" s="1057"/>
      <c r="M32" s="1057"/>
      <c r="N32" s="1058"/>
      <c r="O32" s="1102">
        <f>SUM(O26:O31)</f>
        <v>0</v>
      </c>
      <c r="P32" s="1103"/>
      <c r="Q32" s="1103"/>
      <c r="R32" s="1103"/>
      <c r="S32" s="1103"/>
      <c r="T32" s="1104"/>
      <c r="U32" s="311"/>
      <c r="V32" s="312"/>
      <c r="W32" s="694"/>
      <c r="X32" s="844"/>
      <c r="Y32" s="844"/>
      <c r="Z32" s="844"/>
      <c r="AA32" s="844"/>
      <c r="AB32" s="844"/>
      <c r="AC32" s="844"/>
      <c r="AD32" s="844"/>
      <c r="AE32" s="844"/>
      <c r="AF32" s="844"/>
      <c r="AG32" s="844"/>
      <c r="AH32" s="844"/>
      <c r="AI32" s="844"/>
      <c r="AJ32" s="844"/>
      <c r="AK32" s="825"/>
      <c r="AL32" s="825"/>
      <c r="AM32" s="825"/>
      <c r="AN32" s="825"/>
      <c r="AO32" s="825"/>
      <c r="AP32" s="825"/>
      <c r="AQ32" s="694"/>
      <c r="AR32" s="694"/>
    </row>
    <row r="33" spans="1:46" ht="16.8" thickBot="1" x14ac:dyDescent="0.25">
      <c r="A33" s="694"/>
      <c r="B33" s="1050"/>
      <c r="C33" s="1054" t="s">
        <v>1068</v>
      </c>
      <c r="D33" s="1059" t="s">
        <v>625</v>
      </c>
      <c r="E33" s="1060"/>
      <c r="F33" s="1060"/>
      <c r="G33" s="1060"/>
      <c r="H33" s="1060"/>
      <c r="I33" s="1060"/>
      <c r="J33" s="1060"/>
      <c r="K33" s="1060"/>
      <c r="L33" s="1060"/>
      <c r="M33" s="1060"/>
      <c r="N33" s="1061"/>
      <c r="O33" s="1105"/>
      <c r="P33" s="1106"/>
      <c r="Q33" s="1106"/>
      <c r="R33" s="1106"/>
      <c r="S33" s="1106"/>
      <c r="T33" s="1107"/>
      <c r="U33" s="311"/>
      <c r="V33" s="312"/>
      <c r="W33" s="694"/>
      <c r="X33" s="1114" t="s">
        <v>1216</v>
      </c>
      <c r="Y33" s="1115"/>
      <c r="Z33" s="1115"/>
      <c r="AA33" s="1115"/>
      <c r="AB33" s="1115"/>
      <c r="AC33" s="1115"/>
      <c r="AD33" s="1115"/>
      <c r="AE33" s="1115"/>
      <c r="AF33" s="1115"/>
      <c r="AG33" s="1115"/>
      <c r="AH33" s="1115"/>
      <c r="AI33" s="1115"/>
      <c r="AJ33" s="1116"/>
      <c r="AK33" s="1008">
        <f>O42+AK31</f>
        <v>0</v>
      </c>
      <c r="AL33" s="1009"/>
      <c r="AM33" s="1009"/>
      <c r="AN33" s="1009"/>
      <c r="AO33" s="1009"/>
      <c r="AP33" s="1010"/>
      <c r="AQ33" s="694"/>
      <c r="AR33" s="694"/>
    </row>
    <row r="34" spans="1:46" ht="16.8" thickBot="1" x14ac:dyDescent="0.25">
      <c r="A34" s="694"/>
      <c r="B34" s="1050"/>
      <c r="C34" s="1052"/>
      <c r="D34" s="1039" t="s">
        <v>634</v>
      </c>
      <c r="E34" s="1040"/>
      <c r="F34" s="1040"/>
      <c r="G34" s="1040"/>
      <c r="H34" s="1040"/>
      <c r="I34" s="1040"/>
      <c r="J34" s="1040"/>
      <c r="K34" s="1040"/>
      <c r="L34" s="1040"/>
      <c r="M34" s="1040"/>
      <c r="N34" s="1041"/>
      <c r="O34" s="918"/>
      <c r="P34" s="919"/>
      <c r="Q34" s="919"/>
      <c r="R34" s="919"/>
      <c r="S34" s="919"/>
      <c r="T34" s="920"/>
      <c r="U34" s="311"/>
      <c r="V34" s="312"/>
      <c r="W34" s="694"/>
      <c r="X34" s="694"/>
      <c r="Y34" s="694"/>
      <c r="Z34" s="694"/>
      <c r="AA34" s="694"/>
      <c r="AB34" s="694"/>
      <c r="AC34" s="694"/>
      <c r="AD34" s="694"/>
      <c r="AE34" s="694"/>
      <c r="AF34" s="694"/>
      <c r="AG34" s="694"/>
      <c r="AH34" s="694"/>
      <c r="AI34" s="694"/>
      <c r="AJ34" s="694"/>
      <c r="AK34" s="763"/>
      <c r="AL34" s="763"/>
      <c r="AM34" s="763"/>
      <c r="AN34" s="763"/>
      <c r="AO34" s="763"/>
      <c r="AP34" s="763"/>
      <c r="AQ34" s="694"/>
      <c r="AR34" s="694"/>
    </row>
    <row r="35" spans="1:46" ht="17.25" customHeight="1" thickBot="1" x14ac:dyDescent="0.25">
      <c r="A35" s="694"/>
      <c r="B35" s="1050"/>
      <c r="C35" s="1052"/>
      <c r="D35" s="1039" t="s">
        <v>1053</v>
      </c>
      <c r="E35" s="1040"/>
      <c r="F35" s="1040"/>
      <c r="G35" s="1040"/>
      <c r="H35" s="1040"/>
      <c r="I35" s="1040"/>
      <c r="J35" s="1040"/>
      <c r="K35" s="1040"/>
      <c r="L35" s="1040"/>
      <c r="M35" s="1040"/>
      <c r="N35" s="1041"/>
      <c r="O35" s="918"/>
      <c r="P35" s="919"/>
      <c r="Q35" s="919"/>
      <c r="R35" s="919"/>
      <c r="S35" s="919"/>
      <c r="T35" s="920"/>
      <c r="U35" s="311"/>
      <c r="V35" s="312"/>
      <c r="W35" s="694"/>
      <c r="X35" s="1117" t="s">
        <v>659</v>
      </c>
      <c r="Y35" s="1118"/>
      <c r="Z35" s="1118"/>
      <c r="AA35" s="1118"/>
      <c r="AB35" s="1118"/>
      <c r="AC35" s="1118"/>
      <c r="AD35" s="1118"/>
      <c r="AE35" s="1118"/>
      <c r="AF35" s="1118"/>
      <c r="AG35" s="1118"/>
      <c r="AH35" s="1118"/>
      <c r="AI35" s="1118"/>
      <c r="AJ35" s="1119"/>
      <c r="AK35" s="1123"/>
      <c r="AL35" s="1124"/>
      <c r="AM35" s="1124"/>
      <c r="AN35" s="1124"/>
      <c r="AO35" s="1124"/>
      <c r="AP35" s="1125"/>
      <c r="AQ35" s="694"/>
      <c r="AR35" s="694"/>
    </row>
    <row r="36" spans="1:46" ht="16.8" thickBot="1" x14ac:dyDescent="0.25">
      <c r="A36" s="694"/>
      <c r="B36" s="1050"/>
      <c r="C36" s="1052"/>
      <c r="D36" s="1039" t="s">
        <v>1077</v>
      </c>
      <c r="E36" s="1040"/>
      <c r="F36" s="1040"/>
      <c r="G36" s="1040"/>
      <c r="H36" s="1040"/>
      <c r="I36" s="1040"/>
      <c r="J36" s="1040"/>
      <c r="K36" s="1040"/>
      <c r="L36" s="1040"/>
      <c r="M36" s="1040"/>
      <c r="N36" s="1041"/>
      <c r="O36" s="918"/>
      <c r="P36" s="919"/>
      <c r="Q36" s="919"/>
      <c r="R36" s="919"/>
      <c r="S36" s="919"/>
      <c r="T36" s="920"/>
      <c r="U36" s="311"/>
      <c r="V36" s="312"/>
      <c r="W36" s="694"/>
      <c r="X36" s="1117" t="s">
        <v>1089</v>
      </c>
      <c r="Y36" s="1118"/>
      <c r="Z36" s="1118"/>
      <c r="AA36" s="1118"/>
      <c r="AB36" s="1118"/>
      <c r="AC36" s="1118"/>
      <c r="AD36" s="1118"/>
      <c r="AE36" s="1118"/>
      <c r="AF36" s="1118"/>
      <c r="AG36" s="1118"/>
      <c r="AH36" s="1118"/>
      <c r="AI36" s="1118"/>
      <c r="AJ36" s="1119"/>
      <c r="AK36" s="985"/>
      <c r="AL36" s="986"/>
      <c r="AM36" s="986"/>
      <c r="AN36" s="986"/>
      <c r="AO36" s="986"/>
      <c r="AP36" s="995"/>
      <c r="AQ36" s="694"/>
      <c r="AR36" s="694"/>
      <c r="AT36" s="694"/>
    </row>
    <row r="37" spans="1:46" ht="16.8" thickBot="1" x14ac:dyDescent="0.25">
      <c r="A37" s="694"/>
      <c r="B37" s="1050"/>
      <c r="C37" s="1052"/>
      <c r="D37" s="1043" t="s">
        <v>1078</v>
      </c>
      <c r="E37" s="1044"/>
      <c r="F37" s="1044"/>
      <c r="G37" s="1044"/>
      <c r="H37" s="1044"/>
      <c r="I37" s="1044"/>
      <c r="J37" s="1044"/>
      <c r="K37" s="1044"/>
      <c r="L37" s="1044"/>
      <c r="M37" s="1044"/>
      <c r="N37" s="1045"/>
      <c r="O37" s="999"/>
      <c r="P37" s="1000"/>
      <c r="Q37" s="1000"/>
      <c r="R37" s="1000"/>
      <c r="S37" s="1000"/>
      <c r="T37" s="1001"/>
      <c r="U37" s="311"/>
      <c r="V37" s="312"/>
      <c r="W37" s="694"/>
      <c r="X37" s="120"/>
      <c r="Y37" s="120"/>
      <c r="Z37" s="120"/>
      <c r="AA37" s="120"/>
      <c r="AB37" s="120"/>
      <c r="AC37" s="120"/>
      <c r="AD37" s="120"/>
      <c r="AE37" s="120"/>
      <c r="AF37" s="120"/>
      <c r="AG37" s="120"/>
      <c r="AH37" s="120"/>
      <c r="AI37" s="120"/>
      <c r="AJ37" s="120"/>
      <c r="AK37" s="120"/>
      <c r="AL37" s="120"/>
      <c r="AM37" s="120"/>
      <c r="AN37" s="120"/>
      <c r="AO37" s="120"/>
      <c r="AP37" s="120"/>
      <c r="AQ37" s="694"/>
      <c r="AR37" s="694"/>
    </row>
    <row r="38" spans="1:46" ht="17.399999999999999" thickTop="1" thickBot="1" x14ac:dyDescent="0.25">
      <c r="A38" s="694"/>
      <c r="B38" s="1050"/>
      <c r="C38" s="1053"/>
      <c r="D38" s="1056" t="s">
        <v>1079</v>
      </c>
      <c r="E38" s="1057"/>
      <c r="F38" s="1057"/>
      <c r="G38" s="1057"/>
      <c r="H38" s="1057"/>
      <c r="I38" s="1057"/>
      <c r="J38" s="1057"/>
      <c r="K38" s="1057"/>
      <c r="L38" s="1057"/>
      <c r="M38" s="1057"/>
      <c r="N38" s="1058"/>
      <c r="O38" s="1102">
        <f>SUM(O33:O37)</f>
        <v>0</v>
      </c>
      <c r="P38" s="1103"/>
      <c r="Q38" s="1103"/>
      <c r="R38" s="1103"/>
      <c r="S38" s="1103"/>
      <c r="T38" s="1104"/>
      <c r="U38" s="311"/>
      <c r="V38" s="312"/>
      <c r="W38" s="694"/>
      <c r="X38" s="120"/>
      <c r="Y38" s="120"/>
      <c r="Z38" s="120"/>
      <c r="AA38" s="120"/>
      <c r="AB38" s="120"/>
      <c r="AC38" s="120"/>
      <c r="AD38" s="120"/>
      <c r="AE38" s="120"/>
      <c r="AF38" s="120"/>
      <c r="AG38" s="120"/>
      <c r="AH38" s="120"/>
      <c r="AI38" s="120"/>
      <c r="AJ38" s="120"/>
      <c r="AK38" s="120"/>
      <c r="AL38" s="120"/>
      <c r="AM38" s="120"/>
      <c r="AN38" s="120"/>
      <c r="AO38" s="120"/>
      <c r="AP38" s="120"/>
      <c r="AQ38" s="694"/>
      <c r="AR38" s="694"/>
    </row>
    <row r="39" spans="1:46" ht="16.2" x14ac:dyDescent="0.2">
      <c r="A39" s="694"/>
      <c r="B39" s="1047"/>
      <c r="C39" s="1027"/>
      <c r="D39" s="702" t="s">
        <v>1071</v>
      </c>
      <c r="E39" s="702"/>
      <c r="F39" s="702"/>
      <c r="G39" s="702"/>
      <c r="H39" s="702"/>
      <c r="I39" s="702"/>
      <c r="J39" s="702"/>
      <c r="K39" s="702"/>
      <c r="L39" s="702"/>
      <c r="M39" s="702"/>
      <c r="N39" s="702"/>
      <c r="O39" s="946">
        <f>O32-O38</f>
        <v>0</v>
      </c>
      <c r="P39" s="947"/>
      <c r="Q39" s="947"/>
      <c r="R39" s="947"/>
      <c r="S39" s="947"/>
      <c r="T39" s="948"/>
      <c r="U39" s="311"/>
      <c r="V39" s="312"/>
      <c r="W39" s="694"/>
      <c r="X39" s="120"/>
      <c r="Y39" s="120"/>
      <c r="Z39" s="120"/>
      <c r="AA39" s="120"/>
      <c r="AB39" s="120"/>
      <c r="AC39" s="120"/>
      <c r="AD39" s="120"/>
      <c r="AE39" s="120"/>
      <c r="AF39" s="120"/>
      <c r="AG39" s="120"/>
      <c r="AH39" s="120"/>
      <c r="AI39" s="120"/>
      <c r="AJ39" s="120"/>
      <c r="AK39" s="120"/>
      <c r="AL39" s="120"/>
      <c r="AM39" s="120"/>
      <c r="AN39" s="120"/>
      <c r="AO39" s="120"/>
      <c r="AP39" s="120"/>
      <c r="AQ39" s="694"/>
      <c r="AR39" s="694"/>
    </row>
    <row r="40" spans="1:46" ht="16.2" x14ac:dyDescent="0.2">
      <c r="A40" s="694"/>
      <c r="B40" s="1047"/>
      <c r="C40" s="1027"/>
      <c r="D40" s="700" t="s">
        <v>1072</v>
      </c>
      <c r="E40" s="700"/>
      <c r="F40" s="700"/>
      <c r="G40" s="700"/>
      <c r="H40" s="700"/>
      <c r="I40" s="700"/>
      <c r="J40" s="700"/>
      <c r="K40" s="700"/>
      <c r="L40" s="700"/>
      <c r="M40" s="700"/>
      <c r="N40" s="700"/>
      <c r="O40" s="918"/>
      <c r="P40" s="919"/>
      <c r="Q40" s="919"/>
      <c r="R40" s="919"/>
      <c r="S40" s="919"/>
      <c r="T40" s="920"/>
      <c r="U40" s="311"/>
      <c r="V40" s="312"/>
      <c r="W40" s="694"/>
      <c r="X40" s="87"/>
      <c r="Y40" s="87"/>
      <c r="Z40" s="120"/>
      <c r="AA40" s="120"/>
      <c r="AB40" s="120"/>
      <c r="AC40" s="120"/>
      <c r="AD40" s="120"/>
      <c r="AE40" s="120"/>
      <c r="AF40" s="120"/>
      <c r="AG40" s="120"/>
      <c r="AH40" s="120"/>
      <c r="AI40" s="120"/>
      <c r="AJ40" s="120"/>
      <c r="AK40" s="120"/>
      <c r="AL40" s="120"/>
      <c r="AM40" s="120"/>
      <c r="AN40" s="120"/>
      <c r="AO40" s="120"/>
      <c r="AP40" s="120"/>
      <c r="AQ40" s="694"/>
      <c r="AR40" s="694"/>
    </row>
    <row r="41" spans="1:46" ht="16.8" thickBot="1" x14ac:dyDescent="0.25">
      <c r="A41" s="694"/>
      <c r="B41" s="1048"/>
      <c r="C41" s="1028"/>
      <c r="D41" s="703" t="s">
        <v>1162</v>
      </c>
      <c r="E41" s="703"/>
      <c r="F41" s="703"/>
      <c r="G41" s="703"/>
      <c r="H41" s="703"/>
      <c r="I41" s="703"/>
      <c r="J41" s="703"/>
      <c r="K41" s="703"/>
      <c r="L41" s="703"/>
      <c r="M41" s="703"/>
      <c r="N41" s="703"/>
      <c r="O41" s="1120">
        <f>O39+O40</f>
        <v>0</v>
      </c>
      <c r="P41" s="1121"/>
      <c r="Q41" s="1121"/>
      <c r="R41" s="1121"/>
      <c r="S41" s="1121"/>
      <c r="T41" s="1122"/>
      <c r="U41" s="842" t="s">
        <v>1161</v>
      </c>
      <c r="V41" s="312"/>
      <c r="W41" s="694"/>
      <c r="X41" s="87"/>
      <c r="Y41" s="87"/>
      <c r="Z41" s="694"/>
      <c r="AA41" s="694"/>
      <c r="AB41" s="694"/>
      <c r="AC41" s="694"/>
      <c r="AD41" s="694"/>
      <c r="AE41" s="694"/>
      <c r="AF41" s="694"/>
      <c r="AG41" s="694"/>
      <c r="AH41" s="694"/>
      <c r="AI41" s="694"/>
      <c r="AJ41" s="694"/>
      <c r="AK41" s="694"/>
      <c r="AL41" s="694"/>
      <c r="AM41" s="694"/>
      <c r="AN41" s="694"/>
      <c r="AO41" s="694"/>
      <c r="AP41" s="694"/>
      <c r="AQ41" s="694"/>
      <c r="AR41" s="694"/>
    </row>
    <row r="42" spans="1:46" ht="33.75" customHeight="1" thickBot="1" x14ac:dyDescent="0.25">
      <c r="A42" s="694"/>
      <c r="B42" s="1087" t="s">
        <v>1215</v>
      </c>
      <c r="C42" s="1088"/>
      <c r="D42" s="1088"/>
      <c r="E42" s="1088"/>
      <c r="F42" s="1088"/>
      <c r="G42" s="1088"/>
      <c r="H42" s="1088"/>
      <c r="I42" s="1088"/>
      <c r="J42" s="1088"/>
      <c r="K42" s="1088"/>
      <c r="L42" s="1088"/>
      <c r="M42" s="1088"/>
      <c r="N42" s="1089"/>
      <c r="O42" s="1008">
        <f>O25+O41</f>
        <v>0</v>
      </c>
      <c r="P42" s="1009"/>
      <c r="Q42" s="1009"/>
      <c r="R42" s="1009"/>
      <c r="S42" s="1009"/>
      <c r="T42" s="1010"/>
      <c r="U42" s="842" t="s">
        <v>1163</v>
      </c>
      <c r="V42" s="312"/>
      <c r="W42" s="694"/>
      <c r="X42" s="300"/>
      <c r="Y42" s="300"/>
      <c r="Z42" s="694"/>
      <c r="AA42" s="694"/>
      <c r="AB42" s="694"/>
      <c r="AC42" s="694"/>
      <c r="AD42" s="694"/>
      <c r="AE42" s="694"/>
      <c r="AF42" s="694"/>
      <c r="AG42" s="694"/>
      <c r="AH42" s="694"/>
      <c r="AI42" s="694"/>
      <c r="AJ42" s="694"/>
      <c r="AK42" s="694"/>
      <c r="AL42" s="694"/>
      <c r="AM42" s="694"/>
      <c r="AN42" s="694"/>
      <c r="AO42" s="694"/>
      <c r="AP42" s="694"/>
      <c r="AQ42" s="694"/>
      <c r="AR42" s="694"/>
    </row>
    <row r="43" spans="1:46" x14ac:dyDescent="0.2">
      <c r="A43" s="694"/>
      <c r="B43" s="120"/>
      <c r="C43" s="120"/>
      <c r="D43" s="120"/>
      <c r="E43" s="120"/>
      <c r="F43" s="120"/>
      <c r="G43" s="120"/>
      <c r="H43" s="120"/>
      <c r="I43" s="120"/>
      <c r="J43" s="120"/>
      <c r="K43" s="120"/>
      <c r="L43" s="120"/>
      <c r="M43" s="120"/>
      <c r="N43" s="120"/>
      <c r="O43" s="845"/>
      <c r="P43" s="845"/>
      <c r="Q43" s="845"/>
      <c r="R43" s="845"/>
      <c r="S43" s="845"/>
      <c r="T43" s="845"/>
      <c r="U43" s="762"/>
      <c r="V43" s="762"/>
      <c r="W43" s="694"/>
      <c r="X43" s="300"/>
      <c r="Y43" s="300"/>
      <c r="Z43" s="694"/>
      <c r="AA43" s="694"/>
      <c r="AB43" s="694"/>
      <c r="AC43" s="694"/>
      <c r="AD43" s="694"/>
      <c r="AE43" s="694"/>
      <c r="AF43" s="694"/>
      <c r="AG43" s="694"/>
      <c r="AH43" s="694"/>
      <c r="AI43" s="694"/>
      <c r="AJ43" s="694"/>
      <c r="AK43" s="694"/>
      <c r="AL43" s="694"/>
      <c r="AM43" s="694"/>
      <c r="AN43" s="694"/>
      <c r="AO43" s="694"/>
      <c r="AP43" s="694"/>
      <c r="AQ43" s="694"/>
      <c r="AR43" s="694"/>
    </row>
    <row r="44" spans="1:46" ht="22.5" customHeight="1" x14ac:dyDescent="0.2">
      <c r="B44" s="688"/>
      <c r="C44" s="688"/>
      <c r="D44" s="688"/>
      <c r="E44" s="688"/>
      <c r="F44" s="688"/>
      <c r="G44" s="688"/>
      <c r="H44" s="688"/>
      <c r="I44" s="688"/>
      <c r="J44" s="688"/>
      <c r="K44" s="688"/>
      <c r="L44" s="688"/>
      <c r="M44" s="688"/>
      <c r="N44" s="688"/>
      <c r="O44" s="690"/>
      <c r="P44" s="690"/>
      <c r="Q44" s="690"/>
      <c r="R44" s="690"/>
      <c r="S44" s="690"/>
      <c r="T44" s="690"/>
      <c r="U44" s="690"/>
      <c r="V44" s="690"/>
      <c r="X44" s="689"/>
      <c r="Y44" s="689"/>
    </row>
    <row r="45" spans="1:46" x14ac:dyDescent="0.2">
      <c r="B45" s="688"/>
      <c r="C45" s="688"/>
      <c r="D45" s="688"/>
      <c r="E45" s="688"/>
      <c r="F45" s="688"/>
      <c r="G45" s="688"/>
      <c r="H45" s="688"/>
      <c r="I45" s="688"/>
      <c r="J45" s="688"/>
      <c r="K45" s="688"/>
      <c r="L45" s="688"/>
      <c r="M45" s="688"/>
      <c r="N45" s="688"/>
      <c r="O45" s="690"/>
      <c r="P45" s="690"/>
      <c r="Q45" s="690"/>
      <c r="R45" s="690"/>
      <c r="S45" s="690"/>
      <c r="T45" s="690"/>
      <c r="U45" s="690"/>
      <c r="V45" s="690"/>
      <c r="X45" s="689"/>
      <c r="Y45" s="689"/>
    </row>
    <row r="46" spans="1:46" ht="36" customHeight="1" x14ac:dyDescent="0.2">
      <c r="B46" s="688"/>
      <c r="C46" s="688"/>
      <c r="D46" s="688"/>
      <c r="E46" s="688"/>
      <c r="F46" s="688"/>
      <c r="G46" s="688"/>
      <c r="H46" s="688"/>
      <c r="I46" s="688"/>
      <c r="J46" s="688"/>
      <c r="K46" s="688"/>
      <c r="L46" s="688"/>
      <c r="M46" s="688"/>
      <c r="N46" s="688"/>
      <c r="O46" s="690"/>
      <c r="P46" s="690"/>
      <c r="Q46" s="690"/>
      <c r="R46" s="690"/>
      <c r="S46" s="690"/>
      <c r="T46" s="690"/>
      <c r="U46" s="690"/>
      <c r="V46" s="690"/>
      <c r="X46" s="689"/>
      <c r="Y46" s="689"/>
    </row>
    <row r="47" spans="1:46" x14ac:dyDescent="0.2">
      <c r="B47" s="688"/>
      <c r="C47" s="688"/>
      <c r="D47" s="688"/>
      <c r="E47" s="688"/>
      <c r="F47" s="688"/>
      <c r="G47" s="688"/>
      <c r="H47" s="688"/>
      <c r="I47" s="688"/>
      <c r="J47" s="688"/>
      <c r="K47" s="688"/>
      <c r="L47" s="688"/>
      <c r="M47" s="688"/>
      <c r="N47" s="688"/>
      <c r="O47" s="690"/>
      <c r="P47" s="690"/>
      <c r="Q47" s="690"/>
      <c r="R47" s="690"/>
      <c r="S47" s="690"/>
      <c r="T47" s="690"/>
      <c r="U47" s="690"/>
      <c r="V47" s="690"/>
      <c r="X47" s="688"/>
      <c r="Y47" s="688"/>
    </row>
    <row r="48" spans="1:46" x14ac:dyDescent="0.2">
      <c r="X48" s="688"/>
      <c r="Y48" s="688"/>
    </row>
    <row r="49" spans="24:25" x14ac:dyDescent="0.2">
      <c r="X49" s="688"/>
      <c r="Y49" s="688"/>
    </row>
    <row r="50" spans="24:25" x14ac:dyDescent="0.2">
      <c r="X50" s="691"/>
      <c r="Y50" s="691"/>
    </row>
    <row r="51" spans="24:25" x14ac:dyDescent="0.2">
      <c r="X51" s="692"/>
      <c r="Y51" s="692"/>
    </row>
    <row r="52" spans="24:25" x14ac:dyDescent="0.2">
      <c r="X52" s="693"/>
      <c r="Y52" s="693"/>
    </row>
    <row r="53" spans="24:25" x14ac:dyDescent="0.2">
      <c r="X53" s="692"/>
      <c r="Y53" s="692"/>
    </row>
    <row r="54" spans="24:25" x14ac:dyDescent="0.2">
      <c r="X54" s="692"/>
      <c r="Y54" s="692"/>
    </row>
    <row r="55" spans="24:25" x14ac:dyDescent="0.2">
      <c r="X55" s="693"/>
      <c r="Y55" s="693"/>
    </row>
    <row r="56" spans="24:25" x14ac:dyDescent="0.2">
      <c r="X56" s="693"/>
      <c r="Y56" s="693"/>
    </row>
    <row r="57" spans="24:25" x14ac:dyDescent="0.2">
      <c r="X57" s="692"/>
      <c r="Y57" s="692"/>
    </row>
    <row r="58" spans="24:25" x14ac:dyDescent="0.2">
      <c r="X58" s="693"/>
      <c r="Y58" s="693"/>
    </row>
    <row r="59" spans="24:25" x14ac:dyDescent="0.2">
      <c r="X59" s="688"/>
      <c r="Y59" s="688"/>
    </row>
    <row r="60" spans="24:25" x14ac:dyDescent="0.2">
      <c r="X60" s="688"/>
      <c r="Y60" s="688"/>
    </row>
    <row r="61" spans="24:25" x14ac:dyDescent="0.2">
      <c r="X61" s="688"/>
      <c r="Y61" s="688"/>
    </row>
    <row r="62" spans="24:25" x14ac:dyDescent="0.2">
      <c r="X62" s="688"/>
      <c r="Y62" s="688"/>
    </row>
    <row r="63" spans="24:25" x14ac:dyDescent="0.2">
      <c r="X63" s="688"/>
      <c r="Y63" s="688"/>
    </row>
    <row r="64" spans="24:25" x14ac:dyDescent="0.2">
      <c r="X64" s="688"/>
      <c r="Y64" s="688"/>
    </row>
    <row r="65" spans="24:25" x14ac:dyDescent="0.2">
      <c r="X65" s="688"/>
      <c r="Y65" s="688"/>
    </row>
    <row r="66" spans="24:25" x14ac:dyDescent="0.2">
      <c r="X66" s="688"/>
      <c r="Y66" s="688"/>
    </row>
    <row r="67" spans="24:25" x14ac:dyDescent="0.2">
      <c r="X67" s="688"/>
      <c r="Y67" s="688"/>
    </row>
    <row r="68" spans="24:25" x14ac:dyDescent="0.2">
      <c r="X68" s="688"/>
      <c r="Y68" s="688"/>
    </row>
    <row r="69" spans="24:25" x14ac:dyDescent="0.2">
      <c r="X69" s="688"/>
      <c r="Y69" s="688"/>
    </row>
    <row r="70" spans="24:25" x14ac:dyDescent="0.2">
      <c r="X70" s="688"/>
      <c r="Y70" s="688"/>
    </row>
    <row r="71" spans="24:25" x14ac:dyDescent="0.2">
      <c r="X71" s="688"/>
      <c r="Y71" s="688"/>
    </row>
    <row r="72" spans="24:25" x14ac:dyDescent="0.2">
      <c r="X72" s="688"/>
      <c r="Y72" s="688"/>
    </row>
  </sheetData>
  <sheetProtection algorithmName="SHA-512" hashValue="78iRjsT4LkR6dpUuZo1O/HGemcv0mHViypDxtIhJRlE831gmbD8Kzc/LoV6FLI6IlgP1WPkcNqpQqxiffBdmRw==" saltValue="UXTXsIxGEdzwt+fXe1RtSQ==" spinCount="100000" sheet="1" objects="1" scenarios="1"/>
  <mergeCells count="138">
    <mergeCell ref="AK22:AP22"/>
    <mergeCell ref="AK23:AP23"/>
    <mergeCell ref="AK24:AP24"/>
    <mergeCell ref="AK25:AP25"/>
    <mergeCell ref="AK26:AP26"/>
    <mergeCell ref="O40:T40"/>
    <mergeCell ref="O41:T41"/>
    <mergeCell ref="O32:T32"/>
    <mergeCell ref="O33:T33"/>
    <mergeCell ref="O34:T34"/>
    <mergeCell ref="AK33:AP33"/>
    <mergeCell ref="AK35:AP35"/>
    <mergeCell ref="AK36:AP36"/>
    <mergeCell ref="AK27:AP27"/>
    <mergeCell ref="AK28:AP28"/>
    <mergeCell ref="AK29:AP29"/>
    <mergeCell ref="AK30:AP30"/>
    <mergeCell ref="AK31:AP31"/>
    <mergeCell ref="O22:T22"/>
    <mergeCell ref="O23:T23"/>
    <mergeCell ref="O24:T24"/>
    <mergeCell ref="O25:T25"/>
    <mergeCell ref="O26:T26"/>
    <mergeCell ref="O42:T42"/>
    <mergeCell ref="AK5:AP5"/>
    <mergeCell ref="AK6:AP6"/>
    <mergeCell ref="AK9:AP9"/>
    <mergeCell ref="AK10:AP10"/>
    <mergeCell ref="AK11:AP11"/>
    <mergeCell ref="AK12:AP12"/>
    <mergeCell ref="AK13:AP13"/>
    <mergeCell ref="AK14:AP14"/>
    <mergeCell ref="AK15:AP15"/>
    <mergeCell ref="AK16:AP16"/>
    <mergeCell ref="AK17:AP17"/>
    <mergeCell ref="AK18:AP18"/>
    <mergeCell ref="AK19:AP19"/>
    <mergeCell ref="AK20:AP20"/>
    <mergeCell ref="AK21:AP21"/>
    <mergeCell ref="O37:T37"/>
    <mergeCell ref="O38:T38"/>
    <mergeCell ref="O39:T39"/>
    <mergeCell ref="X33:AJ33"/>
    <mergeCell ref="X35:AJ35"/>
    <mergeCell ref="X36:AJ36"/>
    <mergeCell ref="O9:T9"/>
    <mergeCell ref="O10:T10"/>
    <mergeCell ref="O11:T11"/>
    <mergeCell ref="O12:T12"/>
    <mergeCell ref="O13:T13"/>
    <mergeCell ref="O14:T14"/>
    <mergeCell ref="O15:T15"/>
    <mergeCell ref="O16:T16"/>
    <mergeCell ref="O17:T17"/>
    <mergeCell ref="O18:T18"/>
    <mergeCell ref="O19:T19"/>
    <mergeCell ref="O20:T20"/>
    <mergeCell ref="O21:T21"/>
    <mergeCell ref="Z27:AJ27"/>
    <mergeCell ref="Z28:AJ28"/>
    <mergeCell ref="Z29:AJ29"/>
    <mergeCell ref="Z30:AJ30"/>
    <mergeCell ref="Z31:AJ31"/>
    <mergeCell ref="Z22:AJ22"/>
    <mergeCell ref="Z23:AJ23"/>
    <mergeCell ref="Z24:AJ24"/>
    <mergeCell ref="B42:N42"/>
    <mergeCell ref="B5:F5"/>
    <mergeCell ref="B6:F6"/>
    <mergeCell ref="G5:T5"/>
    <mergeCell ref="G6:T6"/>
    <mergeCell ref="D37:N37"/>
    <mergeCell ref="D38:N38"/>
    <mergeCell ref="D32:N32"/>
    <mergeCell ref="D33:N33"/>
    <mergeCell ref="D34:N34"/>
    <mergeCell ref="D35:N35"/>
    <mergeCell ref="D36:N36"/>
    <mergeCell ref="D27:N27"/>
    <mergeCell ref="D28:N28"/>
    <mergeCell ref="D29:N29"/>
    <mergeCell ref="D30:N30"/>
    <mergeCell ref="D18:N18"/>
    <mergeCell ref="D19:N19"/>
    <mergeCell ref="D20:N20"/>
    <mergeCell ref="O35:T35"/>
    <mergeCell ref="O36:T36"/>
    <mergeCell ref="O27:T27"/>
    <mergeCell ref="O28:T28"/>
    <mergeCell ref="O29:T29"/>
    <mergeCell ref="D24:N24"/>
    <mergeCell ref="D25:N25"/>
    <mergeCell ref="D26:N26"/>
    <mergeCell ref="X9:Y9"/>
    <mergeCell ref="X10:X31"/>
    <mergeCell ref="AE5:AJ5"/>
    <mergeCell ref="AE6:AJ6"/>
    <mergeCell ref="Z9:AJ9"/>
    <mergeCell ref="Z10:AJ10"/>
    <mergeCell ref="Z11:AJ11"/>
    <mergeCell ref="Z25:AJ25"/>
    <mergeCell ref="Z26:AJ26"/>
    <mergeCell ref="Z17:AJ17"/>
    <mergeCell ref="Z18:AJ18"/>
    <mergeCell ref="Z19:AJ19"/>
    <mergeCell ref="Z20:AJ20"/>
    <mergeCell ref="Z21:AJ21"/>
    <mergeCell ref="Z12:AJ12"/>
    <mergeCell ref="Z13:AJ13"/>
    <mergeCell ref="Z14:AJ14"/>
    <mergeCell ref="Z15:AJ15"/>
    <mergeCell ref="Z16:AJ16"/>
    <mergeCell ref="O30:T30"/>
    <mergeCell ref="O31:T31"/>
    <mergeCell ref="C23:C25"/>
    <mergeCell ref="Y29:Y31"/>
    <mergeCell ref="Y10:Y19"/>
    <mergeCell ref="Y20:Y28"/>
    <mergeCell ref="D9:N9"/>
    <mergeCell ref="D10:N10"/>
    <mergeCell ref="D11:N11"/>
    <mergeCell ref="D12:N12"/>
    <mergeCell ref="D13:N13"/>
    <mergeCell ref="D14:N14"/>
    <mergeCell ref="D15:N15"/>
    <mergeCell ref="B9:C9"/>
    <mergeCell ref="D17:N17"/>
    <mergeCell ref="B10:B25"/>
    <mergeCell ref="B26:B41"/>
    <mergeCell ref="C39:C41"/>
    <mergeCell ref="C10:C18"/>
    <mergeCell ref="C19:C22"/>
    <mergeCell ref="C26:C32"/>
    <mergeCell ref="C33:C38"/>
    <mergeCell ref="D21:N21"/>
    <mergeCell ref="D31:N31"/>
    <mergeCell ref="D22:N22"/>
    <mergeCell ref="D23:N23"/>
  </mergeCells>
  <phoneticPr fontId="94"/>
  <pageMargins left="0.70866141732283472" right="0.70866141732283472" top="0.74803149606299213" bottom="0.74803149606299213" header="0.31496062992125984" footer="0.31496062992125984"/>
  <pageSetup paperSize="9" scale="68" orientation="portrait" r:id="rId1"/>
  <headerFooter>
    <oddFooter>&amp;R&amp;"ＭＳ 明朝,標準"活動区分資金収支</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2"/>
  <sheetViews>
    <sheetView showGridLines="0" view="pageBreakPreview" topLeftCell="A6" zoomScaleNormal="90" zoomScaleSheetLayoutView="100" workbookViewId="0">
      <selection activeCell="L23" sqref="L23:V23"/>
    </sheetView>
  </sheetViews>
  <sheetFormatPr defaultRowHeight="13.2" x14ac:dyDescent="0.2"/>
  <cols>
    <col min="1" max="1" width="2.21875" style="687" customWidth="1"/>
    <col min="2" max="3" width="3.109375" style="687" customWidth="1"/>
    <col min="4" max="4" width="4.109375" style="687" customWidth="1"/>
    <col min="5" max="5" width="4.44140625" style="687" customWidth="1"/>
    <col min="6" max="22" width="2.88671875" style="687" customWidth="1"/>
    <col min="23" max="23" width="1.44140625" style="687" customWidth="1"/>
  </cols>
  <sheetData>
    <row r="1" spans="1:23" s="694" customFormat="1" x14ac:dyDescent="0.2">
      <c r="A1" s="296"/>
      <c r="B1" s="296"/>
      <c r="C1" s="97"/>
      <c r="D1" s="284"/>
      <c r="E1" s="284"/>
      <c r="F1" s="97"/>
      <c r="G1" s="97"/>
      <c r="H1" s="97"/>
      <c r="I1" s="97"/>
      <c r="J1" s="97"/>
      <c r="K1" s="97"/>
      <c r="L1" s="97"/>
      <c r="M1" s="97"/>
      <c r="N1" s="97"/>
      <c r="O1" s="97"/>
      <c r="P1" s="97"/>
      <c r="Q1" s="97"/>
      <c r="R1" s="97"/>
      <c r="S1" s="97"/>
      <c r="T1" s="97"/>
      <c r="U1" s="97"/>
      <c r="V1" s="97"/>
    </row>
    <row r="2" spans="1:23" s="694" customFormat="1" ht="25.8" x14ac:dyDescent="0.2">
      <c r="A2" s="120"/>
      <c r="B2" s="304" t="s">
        <v>1091</v>
      </c>
      <c r="D2" s="304"/>
      <c r="E2" s="304"/>
      <c r="F2" s="120"/>
      <c r="G2" s="120"/>
      <c r="H2" s="120"/>
      <c r="I2" s="120"/>
      <c r="J2" s="120"/>
      <c r="K2" s="120"/>
      <c r="L2" s="120"/>
      <c r="M2" s="120"/>
      <c r="N2" s="120"/>
      <c r="O2" s="120"/>
      <c r="P2" s="120"/>
      <c r="Q2" s="120"/>
      <c r="R2" s="120"/>
      <c r="S2" s="120"/>
      <c r="T2" s="120"/>
      <c r="U2" s="120"/>
      <c r="V2" s="120"/>
    </row>
    <row r="3" spans="1:23" s="694" customFormat="1" ht="14.4" x14ac:dyDescent="0.2">
      <c r="A3" s="120"/>
      <c r="B3" s="120"/>
      <c r="C3" s="754" t="s">
        <v>1688</v>
      </c>
      <c r="D3" s="754"/>
      <c r="E3" s="754"/>
      <c r="F3" s="120"/>
      <c r="G3" s="120"/>
      <c r="H3" s="120"/>
      <c r="I3" s="120"/>
      <c r="J3" s="120"/>
      <c r="K3" s="120"/>
      <c r="L3" s="120"/>
      <c r="M3" s="120"/>
      <c r="N3" s="120"/>
      <c r="O3" s="120"/>
      <c r="P3" s="120"/>
      <c r="Q3" s="120"/>
      <c r="R3" s="120"/>
      <c r="S3" s="120"/>
      <c r="T3" s="120"/>
      <c r="U3" s="120"/>
      <c r="V3" s="120"/>
    </row>
    <row r="4" spans="1:23" s="694" customFormat="1" ht="13.8" thickBot="1" x14ac:dyDescent="0.25">
      <c r="A4" s="120"/>
      <c r="B4" s="120"/>
      <c r="C4" s="120"/>
      <c r="D4" s="120"/>
      <c r="E4" s="120"/>
      <c r="F4" s="120"/>
      <c r="G4" s="120"/>
      <c r="H4" s="120"/>
      <c r="I4" s="120"/>
      <c r="J4" s="120"/>
      <c r="K4" s="120"/>
      <c r="L4" s="120"/>
      <c r="M4" s="120"/>
      <c r="N4" s="120"/>
      <c r="O4" s="120"/>
      <c r="P4" s="120"/>
      <c r="Q4" s="120"/>
      <c r="R4" s="120"/>
      <c r="S4" s="120"/>
      <c r="T4" s="120"/>
      <c r="U4" s="120"/>
      <c r="V4" s="120"/>
    </row>
    <row r="5" spans="1:23" s="694" customFormat="1" ht="17.25" customHeight="1" thickBot="1" x14ac:dyDescent="0.25">
      <c r="A5" s="97" t="s">
        <v>1175</v>
      </c>
      <c r="B5" s="1153" t="s">
        <v>1214</v>
      </c>
      <c r="C5" s="1154"/>
      <c r="D5" s="1154"/>
      <c r="E5" s="1154"/>
      <c r="F5" s="1154"/>
      <c r="G5" s="1154"/>
      <c r="H5" s="1154"/>
      <c r="I5" s="1154"/>
      <c r="J5" s="1154"/>
      <c r="K5" s="1154"/>
      <c r="L5" s="1154"/>
      <c r="M5" s="1154"/>
      <c r="N5" s="1154"/>
      <c r="O5" s="1154"/>
      <c r="P5" s="1154"/>
      <c r="Q5" s="1154"/>
      <c r="R5" s="1154"/>
      <c r="S5" s="1154"/>
      <c r="T5" s="1154"/>
      <c r="U5" s="1154"/>
      <c r="V5" s="1155"/>
    </row>
    <row r="6" spans="1:23" s="694" customFormat="1" x14ac:dyDescent="0.2">
      <c r="A6" s="120"/>
      <c r="B6" s="120"/>
      <c r="C6" s="120"/>
      <c r="D6" s="120"/>
      <c r="E6" s="120"/>
      <c r="F6" s="120"/>
      <c r="G6" s="120"/>
      <c r="H6" s="120"/>
      <c r="I6" s="120"/>
      <c r="J6" s="120"/>
      <c r="K6" s="120"/>
      <c r="L6" s="120"/>
      <c r="M6" s="120"/>
      <c r="N6" s="120"/>
      <c r="O6" s="120"/>
      <c r="P6" s="120"/>
      <c r="Q6" s="120"/>
      <c r="R6" s="120"/>
      <c r="S6" s="120"/>
      <c r="T6" s="120"/>
      <c r="U6" s="120"/>
      <c r="V6" s="120"/>
    </row>
    <row r="7" spans="1:23" s="694" customFormat="1" ht="13.8" thickBot="1" x14ac:dyDescent="0.25">
      <c r="A7" s="120"/>
      <c r="B7" s="120"/>
      <c r="C7" s="120"/>
      <c r="D7" s="120"/>
      <c r="E7" s="120"/>
      <c r="F7" s="120"/>
      <c r="G7" s="120"/>
      <c r="H7" s="120"/>
      <c r="I7" s="120"/>
      <c r="J7" s="120"/>
      <c r="K7" s="120"/>
      <c r="L7" s="120"/>
      <c r="M7" s="120"/>
      <c r="N7" s="120"/>
      <c r="O7" s="120"/>
      <c r="P7" s="120"/>
      <c r="Q7" s="120"/>
      <c r="R7" s="120"/>
      <c r="S7" s="120"/>
      <c r="T7" s="120"/>
      <c r="U7" s="120"/>
      <c r="V7" s="120"/>
    </row>
    <row r="8" spans="1:23" s="694" customFormat="1" ht="18.75" customHeight="1" x14ac:dyDescent="0.2">
      <c r="A8" s="120"/>
      <c r="B8" s="921" t="s">
        <v>601</v>
      </c>
      <c r="C8" s="922"/>
      <c r="D8" s="922"/>
      <c r="E8" s="1024"/>
      <c r="F8" s="1156" t="e">
        <f>'表　紙'!D33</f>
        <v>#N/A</v>
      </c>
      <c r="G8" s="1157"/>
      <c r="H8" s="1157"/>
      <c r="I8" s="1157"/>
      <c r="J8" s="1157"/>
      <c r="K8" s="1158"/>
      <c r="L8" s="628"/>
      <c r="M8" s="1176" t="s">
        <v>1176</v>
      </c>
      <c r="N8" s="1172"/>
      <c r="O8" s="1172"/>
      <c r="P8" s="1172"/>
      <c r="Q8" s="1172"/>
      <c r="R8" s="1172" t="s">
        <v>1176</v>
      </c>
      <c r="S8" s="1172"/>
      <c r="T8" s="1172"/>
      <c r="U8" s="1172"/>
      <c r="V8" s="1173"/>
    </row>
    <row r="9" spans="1:23" s="694" customFormat="1" ht="21.6" thickBot="1" x14ac:dyDescent="0.25">
      <c r="A9" s="120"/>
      <c r="B9" s="1169" t="s">
        <v>1210</v>
      </c>
      <c r="C9" s="1170"/>
      <c r="D9" s="1170"/>
      <c r="E9" s="1171"/>
      <c r="F9" s="1159">
        <f>'表　紙'!D34</f>
        <v>0</v>
      </c>
      <c r="G9" s="1092"/>
      <c r="H9" s="1092"/>
      <c r="I9" s="1092"/>
      <c r="J9" s="1092"/>
      <c r="K9" s="1160"/>
      <c r="L9" s="628"/>
      <c r="M9" s="1177" t="e">
        <f>'表　紙'!E2</f>
        <v>#N/A</v>
      </c>
      <c r="N9" s="1174"/>
      <c r="O9" s="1174"/>
      <c r="P9" s="1174"/>
      <c r="Q9" s="1174"/>
      <c r="R9" s="1174" t="e">
        <f>'表　紙'!F2</f>
        <v>#N/A</v>
      </c>
      <c r="S9" s="1174"/>
      <c r="T9" s="1174"/>
      <c r="U9" s="1174"/>
      <c r="V9" s="1175"/>
    </row>
    <row r="10" spans="1:23" s="694" customFormat="1" x14ac:dyDescent="0.2"/>
    <row r="11" spans="1:23" s="694" customFormat="1" ht="13.8" thickBot="1" x14ac:dyDescent="0.25">
      <c r="A11" s="120"/>
      <c r="B11" s="120"/>
      <c r="C11" s="120"/>
      <c r="D11" s="120"/>
      <c r="E11" s="120"/>
      <c r="F11" s="120"/>
      <c r="G11" s="120"/>
      <c r="H11" s="120"/>
      <c r="I11" s="120"/>
      <c r="J11" s="120"/>
      <c r="K11" s="120"/>
      <c r="L11" s="120"/>
      <c r="M11" s="120"/>
      <c r="N11" s="120"/>
      <c r="O11" s="120"/>
      <c r="P11" s="120"/>
      <c r="Q11" s="120"/>
      <c r="R11" s="120"/>
      <c r="S11" s="120"/>
      <c r="T11" s="120"/>
      <c r="U11" s="120"/>
      <c r="V11" s="120"/>
    </row>
    <row r="12" spans="1:23" s="694" customFormat="1" ht="36.75" customHeight="1" thickBot="1" x14ac:dyDescent="0.25">
      <c r="A12" s="120"/>
      <c r="B12" s="1178" t="s">
        <v>1165</v>
      </c>
      <c r="C12" s="1129"/>
      <c r="D12" s="1129"/>
      <c r="E12" s="1129"/>
      <c r="F12" s="742"/>
      <c r="G12" s="742"/>
      <c r="H12" s="742"/>
      <c r="I12" s="742"/>
      <c r="J12" s="742"/>
      <c r="K12" s="742"/>
      <c r="L12" s="1011" t="s">
        <v>1189</v>
      </c>
      <c r="M12" s="1129"/>
      <c r="N12" s="1129"/>
      <c r="O12" s="1129"/>
      <c r="P12" s="1129"/>
      <c r="Q12" s="1129"/>
      <c r="R12" s="1129"/>
      <c r="S12" s="1129"/>
      <c r="T12" s="1129"/>
      <c r="U12" s="1129"/>
      <c r="V12" s="1130"/>
    </row>
    <row r="13" spans="1:23" s="694" customFormat="1" ht="16.8" thickTop="1" x14ac:dyDescent="0.2">
      <c r="B13" s="755"/>
      <c r="C13" s="439" t="s">
        <v>660</v>
      </c>
      <c r="D13" s="603"/>
      <c r="E13" s="603"/>
      <c r="F13" s="621"/>
      <c r="G13" s="621"/>
      <c r="H13" s="621"/>
      <c r="I13" s="621"/>
      <c r="J13" s="621"/>
      <c r="K13" s="621"/>
      <c r="L13" s="1136">
        <f>SUM(L14+L19)</f>
        <v>0</v>
      </c>
      <c r="M13" s="1137"/>
      <c r="N13" s="1137"/>
      <c r="O13" s="1137"/>
      <c r="P13" s="1137"/>
      <c r="Q13" s="1137"/>
      <c r="R13" s="1137"/>
      <c r="S13" s="1137"/>
      <c r="T13" s="1137"/>
      <c r="U13" s="1137"/>
      <c r="V13" s="1138"/>
    </row>
    <row r="14" spans="1:23" s="694" customFormat="1" ht="16.2" x14ac:dyDescent="0.2">
      <c r="B14" s="755"/>
      <c r="C14" s="439"/>
      <c r="D14" s="436" t="s">
        <v>661</v>
      </c>
      <c r="E14" s="436"/>
      <c r="F14" s="622"/>
      <c r="G14" s="622"/>
      <c r="H14" s="622"/>
      <c r="I14" s="622"/>
      <c r="J14" s="622"/>
      <c r="K14" s="622"/>
      <c r="L14" s="1139">
        <f>SUM(L15:L18)</f>
        <v>0</v>
      </c>
      <c r="M14" s="1140"/>
      <c r="N14" s="1140"/>
      <c r="O14" s="1140"/>
      <c r="P14" s="1140"/>
      <c r="Q14" s="1140"/>
      <c r="R14" s="1140"/>
      <c r="S14" s="1140"/>
      <c r="T14" s="1140"/>
      <c r="U14" s="1140"/>
      <c r="V14" s="1141"/>
    </row>
    <row r="15" spans="1:23" ht="16.2" x14ac:dyDescent="0.2">
      <c r="A15" s="694"/>
      <c r="B15" s="755"/>
      <c r="C15" s="756"/>
      <c r="D15" s="436"/>
      <c r="E15" s="436" t="s">
        <v>662</v>
      </c>
      <c r="F15" s="622"/>
      <c r="G15" s="622"/>
      <c r="H15" s="622"/>
      <c r="I15" s="622"/>
      <c r="J15" s="622"/>
      <c r="K15" s="622"/>
      <c r="L15" s="918"/>
      <c r="M15" s="919"/>
      <c r="N15" s="919"/>
      <c r="O15" s="919"/>
      <c r="P15" s="919"/>
      <c r="Q15" s="919"/>
      <c r="R15" s="919"/>
      <c r="S15" s="919"/>
      <c r="T15" s="919"/>
      <c r="U15" s="919"/>
      <c r="V15" s="920"/>
      <c r="W15" s="694"/>
    </row>
    <row r="16" spans="1:23" ht="16.2" x14ac:dyDescent="0.2">
      <c r="A16" s="694"/>
      <c r="B16" s="755"/>
      <c r="C16" s="756"/>
      <c r="D16" s="436"/>
      <c r="E16" s="436" t="s">
        <v>663</v>
      </c>
      <c r="F16" s="622"/>
      <c r="G16" s="622"/>
      <c r="H16" s="622"/>
      <c r="I16" s="622"/>
      <c r="J16" s="622"/>
      <c r="K16" s="622"/>
      <c r="L16" s="918"/>
      <c r="M16" s="919"/>
      <c r="N16" s="919"/>
      <c r="O16" s="919"/>
      <c r="P16" s="919"/>
      <c r="Q16" s="919"/>
      <c r="R16" s="919"/>
      <c r="S16" s="919"/>
      <c r="T16" s="919"/>
      <c r="U16" s="919"/>
      <c r="V16" s="920"/>
      <c r="W16" s="694"/>
    </row>
    <row r="17" spans="1:23" ht="16.2" x14ac:dyDescent="0.2">
      <c r="A17" s="694"/>
      <c r="B17" s="755"/>
      <c r="C17" s="756"/>
      <c r="D17" s="436"/>
      <c r="E17" s="436" t="s">
        <v>664</v>
      </c>
      <c r="F17" s="623"/>
      <c r="G17" s="623"/>
      <c r="H17" s="623"/>
      <c r="I17" s="623"/>
      <c r="J17" s="623"/>
      <c r="K17" s="623"/>
      <c r="L17" s="918"/>
      <c r="M17" s="919"/>
      <c r="N17" s="919"/>
      <c r="O17" s="919"/>
      <c r="P17" s="919"/>
      <c r="Q17" s="919"/>
      <c r="R17" s="919"/>
      <c r="S17" s="919"/>
      <c r="T17" s="919"/>
      <c r="U17" s="919"/>
      <c r="V17" s="920"/>
      <c r="W17" s="694"/>
    </row>
    <row r="18" spans="1:23" ht="16.2" x14ac:dyDescent="0.2">
      <c r="A18" s="694"/>
      <c r="B18" s="755"/>
      <c r="C18" s="756"/>
      <c r="D18" s="436"/>
      <c r="E18" s="436" t="s">
        <v>665</v>
      </c>
      <c r="F18" s="622"/>
      <c r="G18" s="622"/>
      <c r="H18" s="622"/>
      <c r="I18" s="622"/>
      <c r="J18" s="622"/>
      <c r="K18" s="622"/>
      <c r="L18" s="918"/>
      <c r="M18" s="919"/>
      <c r="N18" s="919"/>
      <c r="O18" s="919"/>
      <c r="P18" s="919"/>
      <c r="Q18" s="919"/>
      <c r="R18" s="919"/>
      <c r="S18" s="919"/>
      <c r="T18" s="919"/>
      <c r="U18" s="919"/>
      <c r="V18" s="920"/>
      <c r="W18" s="694"/>
    </row>
    <row r="19" spans="1:23" ht="16.8" thickBot="1" x14ac:dyDescent="0.25">
      <c r="A19" s="694"/>
      <c r="B19" s="757"/>
      <c r="C19" s="440"/>
      <c r="D19" s="437" t="s">
        <v>666</v>
      </c>
      <c r="E19" s="437"/>
      <c r="F19" s="624"/>
      <c r="G19" s="624"/>
      <c r="H19" s="624"/>
      <c r="I19" s="624"/>
      <c r="J19" s="624"/>
      <c r="K19" s="624"/>
      <c r="L19" s="943"/>
      <c r="M19" s="944"/>
      <c r="N19" s="944"/>
      <c r="O19" s="944"/>
      <c r="P19" s="944"/>
      <c r="Q19" s="944"/>
      <c r="R19" s="944"/>
      <c r="S19" s="944"/>
      <c r="T19" s="944"/>
      <c r="U19" s="944"/>
      <c r="V19" s="945"/>
      <c r="W19" s="694"/>
    </row>
    <row r="20" spans="1:23" ht="16.2" x14ac:dyDescent="0.2">
      <c r="A20" s="694"/>
      <c r="B20" s="758"/>
      <c r="C20" s="434" t="s">
        <v>1166</v>
      </c>
      <c r="D20" s="435"/>
      <c r="E20" s="435"/>
      <c r="F20" s="625"/>
      <c r="G20" s="625"/>
      <c r="H20" s="625"/>
      <c r="I20" s="625"/>
      <c r="J20" s="625"/>
      <c r="K20" s="625"/>
      <c r="L20" s="1142">
        <f>SUM(L21+L26)</f>
        <v>0</v>
      </c>
      <c r="M20" s="1143"/>
      <c r="N20" s="1143"/>
      <c r="O20" s="1143"/>
      <c r="P20" s="1143"/>
      <c r="Q20" s="1143"/>
      <c r="R20" s="1143"/>
      <c r="S20" s="1143"/>
      <c r="T20" s="1143"/>
      <c r="U20" s="1143"/>
      <c r="V20" s="1144"/>
      <c r="W20" s="694"/>
    </row>
    <row r="21" spans="1:23" ht="16.2" x14ac:dyDescent="0.2">
      <c r="A21" s="694"/>
      <c r="B21" s="755"/>
      <c r="C21" s="439"/>
      <c r="D21" s="436" t="s">
        <v>668</v>
      </c>
      <c r="E21" s="436"/>
      <c r="F21" s="622"/>
      <c r="G21" s="622"/>
      <c r="H21" s="622"/>
      <c r="I21" s="622"/>
      <c r="J21" s="622"/>
      <c r="K21" s="622"/>
      <c r="L21" s="1139">
        <f>SUM(L22:L25)</f>
        <v>0</v>
      </c>
      <c r="M21" s="1148"/>
      <c r="N21" s="1148"/>
      <c r="O21" s="1148"/>
      <c r="P21" s="1148"/>
      <c r="Q21" s="1148"/>
      <c r="R21" s="1148"/>
      <c r="S21" s="1148"/>
      <c r="T21" s="1148"/>
      <c r="U21" s="1148"/>
      <c r="V21" s="1149"/>
      <c r="W21" s="694"/>
    </row>
    <row r="22" spans="1:23" ht="16.2" x14ac:dyDescent="0.2">
      <c r="A22" s="694"/>
      <c r="B22" s="755"/>
      <c r="C22" s="756"/>
      <c r="D22" s="436"/>
      <c r="E22" s="436" t="s">
        <v>662</v>
      </c>
      <c r="F22" s="626"/>
      <c r="G22" s="626"/>
      <c r="H22" s="626"/>
      <c r="I22" s="626"/>
      <c r="J22" s="626"/>
      <c r="K22" s="626"/>
      <c r="L22" s="1150"/>
      <c r="M22" s="1151"/>
      <c r="N22" s="1151"/>
      <c r="O22" s="1151"/>
      <c r="P22" s="1151"/>
      <c r="Q22" s="1151"/>
      <c r="R22" s="1151"/>
      <c r="S22" s="1151"/>
      <c r="T22" s="1151"/>
      <c r="U22" s="1151"/>
      <c r="V22" s="1152"/>
      <c r="W22" s="694"/>
    </row>
    <row r="23" spans="1:23" ht="16.2" x14ac:dyDescent="0.2">
      <c r="A23" s="694"/>
      <c r="B23" s="755"/>
      <c r="C23" s="756"/>
      <c r="D23" s="436"/>
      <c r="E23" s="436" t="s">
        <v>663</v>
      </c>
      <c r="F23" s="626"/>
      <c r="G23" s="626"/>
      <c r="H23" s="626"/>
      <c r="I23" s="626"/>
      <c r="J23" s="626"/>
      <c r="K23" s="626"/>
      <c r="L23" s="1150"/>
      <c r="M23" s="1151"/>
      <c r="N23" s="1151"/>
      <c r="O23" s="1151"/>
      <c r="P23" s="1151"/>
      <c r="Q23" s="1151"/>
      <c r="R23" s="1151"/>
      <c r="S23" s="1151"/>
      <c r="T23" s="1151"/>
      <c r="U23" s="1151"/>
      <c r="V23" s="1152"/>
      <c r="W23" s="694"/>
    </row>
    <row r="24" spans="1:23" ht="16.2" x14ac:dyDescent="0.2">
      <c r="A24" s="694"/>
      <c r="B24" s="755"/>
      <c r="C24" s="756"/>
      <c r="D24" s="436"/>
      <c r="E24" s="436" t="s">
        <v>664</v>
      </c>
      <c r="F24" s="622"/>
      <c r="G24" s="622"/>
      <c r="H24" s="622"/>
      <c r="I24" s="622"/>
      <c r="J24" s="622"/>
      <c r="K24" s="622"/>
      <c r="L24" s="1150"/>
      <c r="M24" s="1151"/>
      <c r="N24" s="1151"/>
      <c r="O24" s="1151"/>
      <c r="P24" s="1151"/>
      <c r="Q24" s="1151"/>
      <c r="R24" s="1151"/>
      <c r="S24" s="1151"/>
      <c r="T24" s="1151"/>
      <c r="U24" s="1151"/>
      <c r="V24" s="1152"/>
      <c r="W24" s="694"/>
    </row>
    <row r="25" spans="1:23" ht="16.2" x14ac:dyDescent="0.2">
      <c r="A25" s="694"/>
      <c r="B25" s="755"/>
      <c r="C25" s="756"/>
      <c r="D25" s="436"/>
      <c r="E25" s="436" t="s">
        <v>665</v>
      </c>
      <c r="F25" s="622"/>
      <c r="G25" s="622"/>
      <c r="H25" s="622"/>
      <c r="I25" s="622"/>
      <c r="J25" s="622"/>
      <c r="K25" s="622"/>
      <c r="L25" s="1150"/>
      <c r="M25" s="1151"/>
      <c r="N25" s="1151"/>
      <c r="O25" s="1151"/>
      <c r="P25" s="1151"/>
      <c r="Q25" s="1151"/>
      <c r="R25" s="1151"/>
      <c r="S25" s="1151"/>
      <c r="T25" s="1151"/>
      <c r="U25" s="1151"/>
      <c r="V25" s="1152"/>
      <c r="W25" s="694"/>
    </row>
    <row r="26" spans="1:23" ht="16.8" thickBot="1" x14ac:dyDescent="0.25">
      <c r="A26" s="694"/>
      <c r="B26" s="757"/>
      <c r="C26" s="440"/>
      <c r="D26" s="437" t="s">
        <v>669</v>
      </c>
      <c r="E26" s="437"/>
      <c r="F26" s="624"/>
      <c r="G26" s="624"/>
      <c r="H26" s="624"/>
      <c r="I26" s="624"/>
      <c r="J26" s="624"/>
      <c r="K26" s="624"/>
      <c r="L26" s="1179"/>
      <c r="M26" s="1180"/>
      <c r="N26" s="1180"/>
      <c r="O26" s="1180"/>
      <c r="P26" s="1180"/>
      <c r="Q26" s="1180"/>
      <c r="R26" s="1180"/>
      <c r="S26" s="1180"/>
      <c r="T26" s="1180"/>
      <c r="U26" s="1180"/>
      <c r="V26" s="1181"/>
      <c r="W26" s="694"/>
    </row>
    <row r="27" spans="1:23" ht="16.8" thickBot="1" x14ac:dyDescent="0.25">
      <c r="A27" s="694"/>
      <c r="B27" s="759"/>
      <c r="C27" s="441" t="s">
        <v>670</v>
      </c>
      <c r="D27" s="441"/>
      <c r="E27" s="441"/>
      <c r="F27" s="627"/>
      <c r="G27" s="627"/>
      <c r="H27" s="627"/>
      <c r="I27" s="627"/>
      <c r="J27" s="627"/>
      <c r="K27" s="627"/>
      <c r="L27" s="1182"/>
      <c r="M27" s="1183"/>
      <c r="N27" s="1183"/>
      <c r="O27" s="1183"/>
      <c r="P27" s="1183"/>
      <c r="Q27" s="1183"/>
      <c r="R27" s="1183"/>
      <c r="S27" s="1183"/>
      <c r="T27" s="1183"/>
      <c r="U27" s="1183"/>
      <c r="V27" s="1184"/>
      <c r="W27" s="694"/>
    </row>
    <row r="28" spans="1:23" ht="16.2" x14ac:dyDescent="0.2">
      <c r="A28" s="694"/>
      <c r="B28" s="758"/>
      <c r="C28" s="438" t="s">
        <v>671</v>
      </c>
      <c r="D28" s="435"/>
      <c r="E28" s="435"/>
      <c r="F28" s="625"/>
      <c r="G28" s="625"/>
      <c r="H28" s="625"/>
      <c r="I28" s="625"/>
      <c r="J28" s="625"/>
      <c r="K28" s="625"/>
      <c r="L28" s="1185">
        <f>SUM(L29:L30)</f>
        <v>0</v>
      </c>
      <c r="M28" s="1186"/>
      <c r="N28" s="1186"/>
      <c r="O28" s="1186"/>
      <c r="P28" s="1186"/>
      <c r="Q28" s="1186"/>
      <c r="R28" s="1186"/>
      <c r="S28" s="1186"/>
      <c r="T28" s="1186"/>
      <c r="U28" s="1186"/>
      <c r="V28" s="1187"/>
      <c r="W28" s="694"/>
    </row>
    <row r="29" spans="1:23" ht="16.2" x14ac:dyDescent="0.2">
      <c r="A29" s="694"/>
      <c r="B29" s="755"/>
      <c r="C29" s="756"/>
      <c r="D29" s="436"/>
      <c r="E29" s="436" t="s">
        <v>672</v>
      </c>
      <c r="F29" s="622"/>
      <c r="G29" s="622"/>
      <c r="H29" s="622"/>
      <c r="I29" s="622"/>
      <c r="J29" s="622"/>
      <c r="K29" s="622"/>
      <c r="L29" s="1131"/>
      <c r="M29" s="1132"/>
      <c r="N29" s="1132"/>
      <c r="O29" s="1132"/>
      <c r="P29" s="1132"/>
      <c r="Q29" s="1132"/>
      <c r="R29" s="1132"/>
      <c r="S29" s="1132"/>
      <c r="T29" s="1132"/>
      <c r="U29" s="1132"/>
      <c r="V29" s="1133"/>
      <c r="W29" s="694"/>
    </row>
    <row r="30" spans="1:23" ht="16.8" thickBot="1" x14ac:dyDescent="0.25">
      <c r="A30" s="694"/>
      <c r="B30" s="757"/>
      <c r="C30" s="760"/>
      <c r="D30" s="437"/>
      <c r="E30" s="437" t="s">
        <v>673</v>
      </c>
      <c r="F30" s="624"/>
      <c r="G30" s="624"/>
      <c r="H30" s="624"/>
      <c r="I30" s="624"/>
      <c r="J30" s="624"/>
      <c r="K30" s="624"/>
      <c r="L30" s="1145"/>
      <c r="M30" s="1146"/>
      <c r="N30" s="1146"/>
      <c r="O30" s="1146"/>
      <c r="P30" s="1146"/>
      <c r="Q30" s="1146"/>
      <c r="R30" s="1146"/>
      <c r="S30" s="1146"/>
      <c r="T30" s="1146"/>
      <c r="U30" s="1146"/>
      <c r="V30" s="1147"/>
      <c r="W30" s="694"/>
    </row>
    <row r="31" spans="1:23" ht="16.8" thickBot="1" x14ac:dyDescent="0.25">
      <c r="A31" s="694"/>
      <c r="B31" s="759"/>
      <c r="C31" s="1134" t="s">
        <v>674</v>
      </c>
      <c r="D31" s="1134"/>
      <c r="E31" s="1134"/>
      <c r="F31" s="1134"/>
      <c r="G31" s="1134"/>
      <c r="H31" s="1134"/>
      <c r="I31" s="1134"/>
      <c r="J31" s="1134"/>
      <c r="K31" s="1135"/>
      <c r="L31" s="1161"/>
      <c r="M31" s="1162"/>
      <c r="N31" s="1162"/>
      <c r="O31" s="1162"/>
      <c r="P31" s="1162"/>
      <c r="Q31" s="1162"/>
      <c r="R31" s="1162"/>
      <c r="S31" s="1162"/>
      <c r="T31" s="1162"/>
      <c r="U31" s="1162"/>
      <c r="V31" s="1163"/>
      <c r="W31" s="694"/>
    </row>
    <row r="32" spans="1:23" ht="16.8" thickBot="1" x14ac:dyDescent="0.25">
      <c r="A32" s="694"/>
      <c r="B32" s="1164" t="s">
        <v>675</v>
      </c>
      <c r="C32" s="1165"/>
      <c r="D32" s="1165"/>
      <c r="E32" s="1165"/>
      <c r="F32" s="743"/>
      <c r="G32" s="743"/>
      <c r="H32" s="743"/>
      <c r="I32" s="743"/>
      <c r="J32" s="743"/>
      <c r="K32" s="743"/>
      <c r="L32" s="1166">
        <f>SUM(L13+L20+L27+L28+L31)</f>
        <v>0</v>
      </c>
      <c r="M32" s="1167"/>
      <c r="N32" s="1167"/>
      <c r="O32" s="1167"/>
      <c r="P32" s="1167"/>
      <c r="Q32" s="1167"/>
      <c r="R32" s="1167"/>
      <c r="S32" s="1167"/>
      <c r="T32" s="1167"/>
      <c r="U32" s="1167"/>
      <c r="V32" s="1168"/>
      <c r="W32" s="694"/>
    </row>
  </sheetData>
  <sheetProtection algorithmName="SHA-512" hashValue="KpfhwW700qe8vZPGLD7U4d+mYQofwGLP51pICE+OZvzfikao3/7v+KluWBlu7vcIeVYdfS2/CTFikCiPfqW/2Q==" saltValue="iFETzcEXv4djxmN2Aw2POQ==" spinCount="100000" sheet="1" objects="1" scenarios="1"/>
  <mergeCells count="33">
    <mergeCell ref="B5:V5"/>
    <mergeCell ref="F8:K8"/>
    <mergeCell ref="F9:K9"/>
    <mergeCell ref="L31:V31"/>
    <mergeCell ref="B32:E32"/>
    <mergeCell ref="L32:V32"/>
    <mergeCell ref="B8:E8"/>
    <mergeCell ref="B9:E9"/>
    <mergeCell ref="R8:V8"/>
    <mergeCell ref="R9:V9"/>
    <mergeCell ref="M8:Q8"/>
    <mergeCell ref="M9:Q9"/>
    <mergeCell ref="B12:E12"/>
    <mergeCell ref="L26:V26"/>
    <mergeCell ref="L27:V27"/>
    <mergeCell ref="L28:V28"/>
    <mergeCell ref="L29:V29"/>
    <mergeCell ref="C31:K31"/>
    <mergeCell ref="L13:V13"/>
    <mergeCell ref="L14:V14"/>
    <mergeCell ref="L15:V15"/>
    <mergeCell ref="L20:V20"/>
    <mergeCell ref="L30:V30"/>
    <mergeCell ref="L21:V21"/>
    <mergeCell ref="L22:V22"/>
    <mergeCell ref="L23:V23"/>
    <mergeCell ref="L24:V24"/>
    <mergeCell ref="L25:V25"/>
    <mergeCell ref="L12:V12"/>
    <mergeCell ref="L16:V16"/>
    <mergeCell ref="L17:V17"/>
    <mergeCell ref="L18:V18"/>
    <mergeCell ref="L19:V19"/>
  </mergeCells>
  <phoneticPr fontId="94"/>
  <pageMargins left="0.70866141732283472" right="0.70866141732283472" top="0.74803149606299213" bottom="0.74803149606299213" header="0.31496062992125984" footer="0.31496062992125984"/>
  <pageSetup paperSize="9" scale="131" orientation="portrait" r:id="rId1"/>
  <headerFooter>
    <oddFooter>&amp;R&amp;"ＭＳ 明朝,標準"人件費内訳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98"/>
  <sheetViews>
    <sheetView showGridLines="0" view="pageBreakPreview" zoomScaleNormal="100" zoomScaleSheetLayoutView="100" workbookViewId="0">
      <selection activeCell="A98" sqref="A98"/>
    </sheetView>
  </sheetViews>
  <sheetFormatPr defaultRowHeight="13.2" x14ac:dyDescent="0.2"/>
  <cols>
    <col min="1" max="1" width="1.6640625" style="687" customWidth="1"/>
    <col min="2" max="2" width="3.21875" style="687" customWidth="1"/>
    <col min="3" max="19" width="2.88671875" style="687" customWidth="1"/>
    <col min="20" max="20" width="3.77734375" style="687" customWidth="1"/>
    <col min="21" max="21" width="3.21875" style="687" customWidth="1"/>
    <col min="22" max="38" width="2.88671875" style="687" customWidth="1"/>
    <col min="39" max="39" width="1.21875" style="694" customWidth="1"/>
    <col min="40" max="51" width="2.6640625" customWidth="1"/>
  </cols>
  <sheetData>
    <row r="1" spans="1:38" s="694" customFormat="1" ht="13.8" thickBot="1" x14ac:dyDescent="0.25"/>
    <row r="2" spans="1:38" s="694" customFormat="1" ht="21" x14ac:dyDescent="0.2">
      <c r="B2" s="272" t="s">
        <v>1186</v>
      </c>
      <c r="D2" s="272"/>
      <c r="E2" s="272"/>
      <c r="F2" s="272"/>
      <c r="G2" s="272"/>
      <c r="H2" s="272"/>
      <c r="I2" s="272"/>
      <c r="J2" s="272"/>
      <c r="K2" s="272"/>
      <c r="L2" s="272"/>
      <c r="M2" s="272"/>
      <c r="N2" s="120"/>
      <c r="O2" s="120"/>
      <c r="P2" s="120"/>
      <c r="Q2" s="120"/>
      <c r="R2" s="120"/>
      <c r="S2" s="120"/>
      <c r="T2" s="120"/>
      <c r="U2" s="120"/>
      <c r="V2" s="608" t="s">
        <v>1193</v>
      </c>
      <c r="W2" s="620"/>
      <c r="X2" s="620"/>
      <c r="Y2" s="620"/>
      <c r="Z2" s="620"/>
      <c r="AA2" s="620"/>
      <c r="AB2" s="620"/>
      <c r="AC2" s="620"/>
      <c r="AD2" s="620"/>
      <c r="AE2" s="620"/>
      <c r="AF2" s="620"/>
      <c r="AG2" s="620"/>
      <c r="AH2" s="620"/>
      <c r="AI2" s="620"/>
      <c r="AJ2" s="620"/>
      <c r="AK2" s="620"/>
      <c r="AL2" s="609"/>
    </row>
    <row r="3" spans="1:38" s="694" customFormat="1" ht="16.8" thickBot="1" x14ac:dyDescent="0.25">
      <c r="B3" s="278"/>
      <c r="C3" s="279" t="s">
        <v>1689</v>
      </c>
      <c r="D3" s="279"/>
      <c r="E3" s="279"/>
      <c r="F3" s="279"/>
      <c r="G3" s="279"/>
      <c r="H3" s="279"/>
      <c r="I3" s="279"/>
      <c r="J3" s="279"/>
      <c r="K3" s="279"/>
      <c r="L3" s="279"/>
      <c r="M3" s="279"/>
      <c r="N3" s="280"/>
      <c r="O3" s="280"/>
      <c r="P3" s="280"/>
      <c r="Q3" s="280"/>
      <c r="R3" s="280"/>
      <c r="S3" s="280"/>
      <c r="T3" s="280"/>
      <c r="U3" s="280"/>
      <c r="V3" s="607" t="s">
        <v>1194</v>
      </c>
      <c r="W3" s="612"/>
      <c r="X3" s="612"/>
      <c r="Y3" s="612"/>
      <c r="Z3" s="612"/>
      <c r="AA3" s="612"/>
      <c r="AB3" s="612"/>
      <c r="AC3" s="612"/>
      <c r="AD3" s="612"/>
      <c r="AE3" s="612"/>
      <c r="AF3" s="612"/>
      <c r="AG3" s="409"/>
      <c r="AH3" s="409"/>
      <c r="AI3" s="409"/>
      <c r="AJ3" s="409"/>
      <c r="AK3" s="409"/>
      <c r="AL3" s="319"/>
    </row>
    <row r="4" spans="1:38" s="694" customFormat="1" ht="16.8" thickBot="1" x14ac:dyDescent="0.25">
      <c r="B4" s="278"/>
      <c r="C4" s="280"/>
      <c r="D4" s="280"/>
      <c r="E4" s="280"/>
      <c r="F4" s="280"/>
      <c r="G4" s="280"/>
      <c r="H4" s="280"/>
      <c r="I4" s="280"/>
      <c r="J4" s="280"/>
      <c r="K4" s="280"/>
      <c r="L4" s="280"/>
      <c r="M4" s="280"/>
      <c r="N4" s="281"/>
      <c r="O4" s="281"/>
      <c r="P4" s="281"/>
      <c r="Q4" s="281"/>
      <c r="R4" s="281"/>
      <c r="S4" s="281"/>
      <c r="T4" s="280"/>
      <c r="U4" s="280"/>
      <c r="V4" s="280"/>
      <c r="W4" s="280"/>
      <c r="X4" s="280"/>
      <c r="Y4" s="280"/>
      <c r="Z4" s="280"/>
      <c r="AA4" s="280"/>
      <c r="AB4" s="280"/>
      <c r="AC4" s="280"/>
      <c r="AD4" s="280"/>
      <c r="AE4" s="280"/>
      <c r="AF4" s="280"/>
      <c r="AG4" s="280"/>
      <c r="AH4" s="280"/>
      <c r="AI4" s="280"/>
      <c r="AJ4" s="280"/>
      <c r="AK4" s="280"/>
      <c r="AL4" s="280"/>
    </row>
    <row r="5" spans="1:38" s="694" customFormat="1" ht="21.75" customHeight="1" x14ac:dyDescent="0.2">
      <c r="B5" s="921" t="s">
        <v>601</v>
      </c>
      <c r="C5" s="922"/>
      <c r="D5" s="922"/>
      <c r="E5" s="922"/>
      <c r="F5" s="922"/>
      <c r="G5" s="1282" t="e">
        <f>'表　紙'!D33</f>
        <v>#N/A</v>
      </c>
      <c r="H5" s="927"/>
      <c r="I5" s="927"/>
      <c r="J5" s="927"/>
      <c r="K5" s="927"/>
      <c r="L5" s="927"/>
      <c r="M5" s="927"/>
      <c r="N5" s="927"/>
      <c r="O5" s="927"/>
      <c r="P5" s="927"/>
      <c r="Q5" s="927"/>
      <c r="R5" s="927"/>
      <c r="S5" s="928"/>
      <c r="T5" s="598"/>
      <c r="U5" s="283"/>
      <c r="V5" s="631"/>
      <c r="W5" s="631"/>
      <c r="X5" s="631"/>
      <c r="Y5" s="631"/>
      <c r="Z5" s="632"/>
      <c r="AA5" s="921" t="s">
        <v>1196</v>
      </c>
      <c r="AB5" s="922"/>
      <c r="AC5" s="922"/>
      <c r="AD5" s="922"/>
      <c r="AE5" s="922"/>
      <c r="AF5" s="923"/>
      <c r="AG5" s="1023" t="s">
        <v>66</v>
      </c>
      <c r="AH5" s="922"/>
      <c r="AI5" s="922"/>
      <c r="AJ5" s="922"/>
      <c r="AK5" s="922"/>
      <c r="AL5" s="1024"/>
    </row>
    <row r="6" spans="1:38" s="694" customFormat="1" ht="21.6" thickBot="1" x14ac:dyDescent="0.25">
      <c r="B6" s="1169" t="s">
        <v>1211</v>
      </c>
      <c r="C6" s="1170"/>
      <c r="D6" s="1170"/>
      <c r="E6" s="1170"/>
      <c r="F6" s="1170"/>
      <c r="G6" s="1283">
        <f>'表　紙'!D34</f>
        <v>0</v>
      </c>
      <c r="H6" s="929"/>
      <c r="I6" s="929"/>
      <c r="J6" s="929"/>
      <c r="K6" s="929"/>
      <c r="L6" s="929"/>
      <c r="M6" s="929"/>
      <c r="N6" s="929"/>
      <c r="O6" s="929"/>
      <c r="P6" s="929"/>
      <c r="Q6" s="929"/>
      <c r="R6" s="929"/>
      <c r="S6" s="930"/>
      <c r="T6" s="598"/>
      <c r="U6" s="283"/>
      <c r="V6" s="633"/>
      <c r="W6" s="633"/>
      <c r="X6" s="633"/>
      <c r="Y6" s="633"/>
      <c r="Z6" s="634"/>
      <c r="AA6" s="1267" t="e">
        <f>'表　紙'!E2</f>
        <v>#N/A</v>
      </c>
      <c r="AB6" s="1268"/>
      <c r="AC6" s="1268"/>
      <c r="AD6" s="1268"/>
      <c r="AE6" s="1268"/>
      <c r="AF6" s="1269"/>
      <c r="AG6" s="1278" t="e">
        <f>'表　紙'!F2</f>
        <v>#N/A</v>
      </c>
      <c r="AH6" s="1279"/>
      <c r="AI6" s="1279"/>
      <c r="AJ6" s="1279"/>
      <c r="AK6" s="1279"/>
      <c r="AL6" s="1280"/>
    </row>
    <row r="7" spans="1:38" s="694" customFormat="1" ht="14.4" x14ac:dyDescent="0.2">
      <c r="B7" s="282"/>
      <c r="C7" s="282"/>
      <c r="D7" s="282"/>
      <c r="E7" s="282"/>
      <c r="F7" s="282"/>
      <c r="G7" s="282"/>
      <c r="H7" s="282"/>
      <c r="I7" s="282"/>
      <c r="J7" s="282"/>
      <c r="K7" s="282"/>
      <c r="L7" s="282"/>
      <c r="M7" s="282"/>
      <c r="N7" s="270"/>
      <c r="O7" s="270"/>
      <c r="P7" s="270"/>
      <c r="Q7" s="270"/>
      <c r="R7" s="270"/>
      <c r="S7" s="270"/>
      <c r="T7" s="277"/>
      <c r="U7" s="271"/>
      <c r="V7" s="268"/>
      <c r="W7" s="268"/>
      <c r="X7" s="268"/>
      <c r="Y7" s="268"/>
      <c r="Z7" s="268"/>
      <c r="AA7" s="268"/>
      <c r="AB7" s="268"/>
      <c r="AC7" s="268"/>
      <c r="AD7" s="268"/>
      <c r="AE7" s="268"/>
      <c r="AF7" s="268"/>
      <c r="AG7" s="284"/>
      <c r="AH7" s="284"/>
      <c r="AI7" s="284"/>
      <c r="AJ7" s="284"/>
      <c r="AK7" s="284"/>
      <c r="AL7" s="284"/>
    </row>
    <row r="8" spans="1:38" s="694" customFormat="1" ht="19.5" customHeight="1" x14ac:dyDescent="0.2">
      <c r="B8" s="1281" t="s">
        <v>1101</v>
      </c>
      <c r="C8" s="1281"/>
      <c r="D8" s="1281"/>
      <c r="E8" s="1281"/>
      <c r="F8" s="1281"/>
      <c r="G8" s="1281"/>
      <c r="H8" s="1281"/>
      <c r="I8" s="1281"/>
      <c r="J8" s="1281"/>
      <c r="K8" s="1281"/>
      <c r="L8" s="1281"/>
      <c r="M8" s="1281"/>
      <c r="N8" s="1281"/>
      <c r="O8" s="1281"/>
      <c r="P8" s="1281"/>
      <c r="Q8" s="1281"/>
      <c r="R8" s="1281"/>
      <c r="S8" s="1281"/>
      <c r="T8" s="1281"/>
      <c r="U8" s="1281"/>
      <c r="V8" s="1281"/>
      <c r="W8" s="1281"/>
      <c r="X8" s="1281"/>
      <c r="Y8" s="1281"/>
      <c r="Z8" s="1281"/>
      <c r="AA8" s="1281"/>
      <c r="AB8" s="1281"/>
      <c r="AC8" s="1281"/>
      <c r="AD8" s="1281"/>
      <c r="AE8" s="1281"/>
      <c r="AF8" s="1281"/>
      <c r="AG8" s="1281"/>
      <c r="AH8" s="1281"/>
      <c r="AI8" s="1281"/>
      <c r="AJ8" s="1281"/>
      <c r="AK8" s="1281"/>
      <c r="AL8" s="1281"/>
    </row>
    <row r="9" spans="1:38" s="694" customFormat="1" ht="6.75" customHeight="1" thickBo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row>
    <row r="10" spans="1:38" s="694" customFormat="1" ht="36.75" customHeight="1" thickBot="1" x14ac:dyDescent="0.25">
      <c r="B10" s="600" t="s">
        <v>1187</v>
      </c>
      <c r="C10" s="601"/>
      <c r="D10" s="601"/>
      <c r="E10" s="601"/>
      <c r="F10" s="601"/>
      <c r="G10" s="601"/>
      <c r="H10" s="601"/>
      <c r="I10" s="601"/>
      <c r="J10" s="601"/>
      <c r="K10" s="601"/>
      <c r="L10" s="601"/>
      <c r="M10" s="601"/>
      <c r="N10" s="1264" t="s">
        <v>1184</v>
      </c>
      <c r="O10" s="1265"/>
      <c r="P10" s="1265"/>
      <c r="Q10" s="1265"/>
      <c r="R10" s="1265"/>
      <c r="S10" s="1266"/>
      <c r="T10" s="285"/>
      <c r="U10" s="1270" t="s">
        <v>1188</v>
      </c>
      <c r="V10" s="1265"/>
      <c r="W10" s="1265"/>
      <c r="X10" s="1265"/>
      <c r="Y10" s="1265"/>
      <c r="Z10" s="1265"/>
      <c r="AA10" s="1265"/>
      <c r="AB10" s="1265"/>
      <c r="AC10" s="1265"/>
      <c r="AD10" s="1265"/>
      <c r="AE10" s="1265"/>
      <c r="AF10" s="1271"/>
      <c r="AG10" s="602" t="s">
        <v>1184</v>
      </c>
      <c r="AH10" s="602"/>
      <c r="AI10" s="602"/>
      <c r="AJ10" s="602"/>
      <c r="AK10" s="602"/>
      <c r="AL10" s="602"/>
    </row>
    <row r="11" spans="1:38" s="694" customFormat="1" ht="15" thickTop="1" x14ac:dyDescent="0.2">
      <c r="B11" s="479" t="s">
        <v>676</v>
      </c>
      <c r="C11" s="599"/>
      <c r="D11" s="599"/>
      <c r="E11" s="599"/>
      <c r="F11" s="599"/>
      <c r="G11" s="599"/>
      <c r="H11" s="599"/>
      <c r="I11" s="599"/>
      <c r="J11" s="599"/>
      <c r="K11" s="599"/>
      <c r="L11" s="599"/>
      <c r="M11" s="599"/>
      <c r="N11" s="1275">
        <f>SUM(N12:N18)</f>
        <v>0</v>
      </c>
      <c r="O11" s="1276"/>
      <c r="P11" s="1276"/>
      <c r="Q11" s="1276"/>
      <c r="R11" s="1276"/>
      <c r="S11" s="1277"/>
      <c r="T11" s="285"/>
      <c r="U11" s="479" t="s">
        <v>677</v>
      </c>
      <c r="V11" s="469"/>
      <c r="W11" s="469"/>
      <c r="X11" s="469"/>
      <c r="Y11" s="469"/>
      <c r="Z11" s="469"/>
      <c r="AA11" s="469"/>
      <c r="AB11" s="469"/>
      <c r="AC11" s="469"/>
      <c r="AD11" s="469"/>
      <c r="AE11" s="469"/>
      <c r="AF11" s="469"/>
      <c r="AG11" s="1275">
        <f>SUM(AG12:AG17)</f>
        <v>0</v>
      </c>
      <c r="AH11" s="1276"/>
      <c r="AI11" s="1276"/>
      <c r="AJ11" s="1276"/>
      <c r="AK11" s="1276"/>
      <c r="AL11" s="1277"/>
    </row>
    <row r="12" spans="1:38" ht="14.4" x14ac:dyDescent="0.2">
      <c r="A12" s="694"/>
      <c r="B12" s="444"/>
      <c r="C12" s="1188" t="s">
        <v>678</v>
      </c>
      <c r="D12" s="1189"/>
      <c r="E12" s="1189"/>
      <c r="F12" s="1189"/>
      <c r="G12" s="1189"/>
      <c r="H12" s="1189"/>
      <c r="I12" s="1189"/>
      <c r="J12" s="1189"/>
      <c r="K12" s="1189"/>
      <c r="L12" s="1189"/>
      <c r="M12" s="1190"/>
      <c r="N12" s="1191"/>
      <c r="O12" s="1192"/>
      <c r="P12" s="1192"/>
      <c r="Q12" s="1192"/>
      <c r="R12" s="1192"/>
      <c r="S12" s="1193"/>
      <c r="T12" s="285"/>
      <c r="U12" s="444"/>
      <c r="V12" s="1188" t="s">
        <v>679</v>
      </c>
      <c r="W12" s="1189"/>
      <c r="X12" s="1189"/>
      <c r="Y12" s="1189"/>
      <c r="Z12" s="1189"/>
      <c r="AA12" s="1189"/>
      <c r="AB12" s="1189"/>
      <c r="AC12" s="1189"/>
      <c r="AD12" s="1189"/>
      <c r="AE12" s="1189"/>
      <c r="AF12" s="1190"/>
      <c r="AG12" s="1191"/>
      <c r="AH12" s="1192"/>
      <c r="AI12" s="1192"/>
      <c r="AJ12" s="1192"/>
      <c r="AK12" s="1192"/>
      <c r="AL12" s="1193"/>
    </row>
    <row r="13" spans="1:38" ht="14.4" x14ac:dyDescent="0.2">
      <c r="A13" s="694"/>
      <c r="B13" s="444"/>
      <c r="C13" s="1188" t="s">
        <v>680</v>
      </c>
      <c r="D13" s="1189"/>
      <c r="E13" s="1189"/>
      <c r="F13" s="1189"/>
      <c r="G13" s="1189"/>
      <c r="H13" s="1189"/>
      <c r="I13" s="1189"/>
      <c r="J13" s="1189"/>
      <c r="K13" s="1189"/>
      <c r="L13" s="1189"/>
      <c r="M13" s="1190"/>
      <c r="N13" s="1191"/>
      <c r="O13" s="1192"/>
      <c r="P13" s="1192"/>
      <c r="Q13" s="1192"/>
      <c r="R13" s="1192"/>
      <c r="S13" s="1193"/>
      <c r="T13" s="285"/>
      <c r="U13" s="444"/>
      <c r="V13" s="1188" t="s">
        <v>681</v>
      </c>
      <c r="W13" s="1189"/>
      <c r="X13" s="1189"/>
      <c r="Y13" s="1189"/>
      <c r="Z13" s="1189"/>
      <c r="AA13" s="1189"/>
      <c r="AB13" s="1189"/>
      <c r="AC13" s="1189"/>
      <c r="AD13" s="1189"/>
      <c r="AE13" s="1189"/>
      <c r="AF13" s="1190"/>
      <c r="AG13" s="1191"/>
      <c r="AH13" s="1192"/>
      <c r="AI13" s="1192"/>
      <c r="AJ13" s="1192"/>
      <c r="AK13" s="1192"/>
      <c r="AL13" s="1193"/>
    </row>
    <row r="14" spans="1:38" ht="14.4" x14ac:dyDescent="0.2">
      <c r="A14" s="694"/>
      <c r="B14" s="444"/>
      <c r="C14" s="1188" t="s">
        <v>682</v>
      </c>
      <c r="D14" s="1189"/>
      <c r="E14" s="1189"/>
      <c r="F14" s="1189"/>
      <c r="G14" s="1189"/>
      <c r="H14" s="1189"/>
      <c r="I14" s="1189"/>
      <c r="J14" s="1189"/>
      <c r="K14" s="1189"/>
      <c r="L14" s="1189"/>
      <c r="M14" s="1190"/>
      <c r="N14" s="1191"/>
      <c r="O14" s="1192"/>
      <c r="P14" s="1192"/>
      <c r="Q14" s="1192"/>
      <c r="R14" s="1192"/>
      <c r="S14" s="1193"/>
      <c r="T14" s="285"/>
      <c r="U14" s="444"/>
      <c r="V14" s="1188" t="s">
        <v>683</v>
      </c>
      <c r="W14" s="1189"/>
      <c r="X14" s="1189"/>
      <c r="Y14" s="1189"/>
      <c r="Z14" s="1189"/>
      <c r="AA14" s="1189"/>
      <c r="AB14" s="1189"/>
      <c r="AC14" s="1189"/>
      <c r="AD14" s="1189"/>
      <c r="AE14" s="1189"/>
      <c r="AF14" s="1190"/>
      <c r="AG14" s="1191"/>
      <c r="AH14" s="1192"/>
      <c r="AI14" s="1192"/>
      <c r="AJ14" s="1192"/>
      <c r="AK14" s="1192"/>
      <c r="AL14" s="1193"/>
    </row>
    <row r="15" spans="1:38" ht="14.4" x14ac:dyDescent="0.2">
      <c r="A15" s="694"/>
      <c r="B15" s="444"/>
      <c r="C15" s="1188" t="s">
        <v>1092</v>
      </c>
      <c r="D15" s="1189"/>
      <c r="E15" s="1189"/>
      <c r="F15" s="1189"/>
      <c r="G15" s="1189"/>
      <c r="H15" s="1189"/>
      <c r="I15" s="1189"/>
      <c r="J15" s="1189"/>
      <c r="K15" s="1189"/>
      <c r="L15" s="1189"/>
      <c r="M15" s="1190"/>
      <c r="N15" s="1191"/>
      <c r="O15" s="1192"/>
      <c r="P15" s="1192"/>
      <c r="Q15" s="1192"/>
      <c r="R15" s="1192"/>
      <c r="S15" s="1193"/>
      <c r="T15" s="285"/>
      <c r="U15" s="444"/>
      <c r="V15" s="1188" t="s">
        <v>1201</v>
      </c>
      <c r="W15" s="1189"/>
      <c r="X15" s="1189"/>
      <c r="Y15" s="1189"/>
      <c r="Z15" s="1189"/>
      <c r="AA15" s="1189"/>
      <c r="AB15" s="1189"/>
      <c r="AC15" s="1189"/>
      <c r="AD15" s="1189"/>
      <c r="AE15" s="1189"/>
      <c r="AF15" s="1190"/>
      <c r="AG15" s="1191"/>
      <c r="AH15" s="1192"/>
      <c r="AI15" s="1192"/>
      <c r="AJ15" s="1192"/>
      <c r="AK15" s="1192"/>
      <c r="AL15" s="1193"/>
    </row>
    <row r="16" spans="1:38" ht="14.4" x14ac:dyDescent="0.2">
      <c r="A16" s="694"/>
      <c r="B16" s="444"/>
      <c r="C16" s="1188" t="s">
        <v>1093</v>
      </c>
      <c r="D16" s="1189"/>
      <c r="E16" s="1189"/>
      <c r="F16" s="1189"/>
      <c r="G16" s="1189"/>
      <c r="H16" s="1189"/>
      <c r="I16" s="1189"/>
      <c r="J16" s="1189"/>
      <c r="K16" s="1189"/>
      <c r="L16" s="1189"/>
      <c r="M16" s="1190"/>
      <c r="N16" s="1191"/>
      <c r="O16" s="1192"/>
      <c r="P16" s="1192"/>
      <c r="Q16" s="1192"/>
      <c r="R16" s="1192"/>
      <c r="S16" s="1193"/>
      <c r="T16" s="285"/>
      <c r="U16" s="444"/>
      <c r="V16" s="1188" t="s">
        <v>1202</v>
      </c>
      <c r="W16" s="1189"/>
      <c r="X16" s="1189"/>
      <c r="Y16" s="1189"/>
      <c r="Z16" s="1189"/>
      <c r="AA16" s="1189"/>
      <c r="AB16" s="1189"/>
      <c r="AC16" s="1189"/>
      <c r="AD16" s="1189"/>
      <c r="AE16" s="1189"/>
      <c r="AF16" s="1190"/>
      <c r="AG16" s="1191"/>
      <c r="AH16" s="1192"/>
      <c r="AI16" s="1192"/>
      <c r="AJ16" s="1192"/>
      <c r="AK16" s="1192"/>
      <c r="AL16" s="1193"/>
    </row>
    <row r="17" spans="1:38" ht="15" thickBot="1" x14ac:dyDescent="0.25">
      <c r="A17" s="694"/>
      <c r="B17" s="444"/>
      <c r="C17" s="1188" t="s">
        <v>1368</v>
      </c>
      <c r="D17" s="1189"/>
      <c r="E17" s="1189"/>
      <c r="F17" s="1189"/>
      <c r="G17" s="1189"/>
      <c r="H17" s="1189"/>
      <c r="I17" s="1189"/>
      <c r="J17" s="1189"/>
      <c r="K17" s="1189"/>
      <c r="L17" s="1189"/>
      <c r="M17" s="1190"/>
      <c r="N17" s="1191"/>
      <c r="O17" s="1192"/>
      <c r="P17" s="1192"/>
      <c r="Q17" s="1192"/>
      <c r="R17" s="1192"/>
      <c r="S17" s="1193"/>
      <c r="T17" s="285"/>
      <c r="U17" s="445"/>
      <c r="V17" s="1237" t="s">
        <v>686</v>
      </c>
      <c r="W17" s="1238"/>
      <c r="X17" s="1238"/>
      <c r="Y17" s="1238"/>
      <c r="Z17" s="1238"/>
      <c r="AA17" s="1238"/>
      <c r="AB17" s="1238"/>
      <c r="AC17" s="1238"/>
      <c r="AD17" s="1238"/>
      <c r="AE17" s="1238"/>
      <c r="AF17" s="1239"/>
      <c r="AG17" s="1243"/>
      <c r="AH17" s="1244"/>
      <c r="AI17" s="1244"/>
      <c r="AJ17" s="1244"/>
      <c r="AK17" s="1244"/>
      <c r="AL17" s="1245"/>
    </row>
    <row r="18" spans="1:38" ht="15" thickBot="1" x14ac:dyDescent="0.25">
      <c r="A18" s="694"/>
      <c r="B18" s="445"/>
      <c r="C18" s="1237" t="s">
        <v>616</v>
      </c>
      <c r="D18" s="1238"/>
      <c r="E18" s="1238"/>
      <c r="F18" s="1238"/>
      <c r="G18" s="1238"/>
      <c r="H18" s="1238"/>
      <c r="I18" s="1238"/>
      <c r="J18" s="1238"/>
      <c r="K18" s="1238"/>
      <c r="L18" s="1238"/>
      <c r="M18" s="1239"/>
      <c r="N18" s="1243"/>
      <c r="O18" s="1244"/>
      <c r="P18" s="1244"/>
      <c r="Q18" s="1244"/>
      <c r="R18" s="1244"/>
      <c r="S18" s="1245"/>
      <c r="T18" s="285"/>
      <c r="U18" s="443" t="s">
        <v>688</v>
      </c>
      <c r="V18" s="455"/>
      <c r="W18" s="455"/>
      <c r="X18" s="455"/>
      <c r="Y18" s="455"/>
      <c r="Z18" s="455"/>
      <c r="AA18" s="455"/>
      <c r="AB18" s="455"/>
      <c r="AC18" s="455"/>
      <c r="AD18" s="455"/>
      <c r="AE18" s="455"/>
      <c r="AF18" s="455"/>
      <c r="AG18" s="1272">
        <f>SUM(AG19:AG36)-AG30</f>
        <v>0</v>
      </c>
      <c r="AH18" s="1273"/>
      <c r="AI18" s="1273"/>
      <c r="AJ18" s="1273"/>
      <c r="AK18" s="1273"/>
      <c r="AL18" s="1274"/>
    </row>
    <row r="19" spans="1:38" ht="15" thickBot="1" x14ac:dyDescent="0.25">
      <c r="A19" s="694"/>
      <c r="B19" s="446" t="s">
        <v>684</v>
      </c>
      <c r="C19" s="451"/>
      <c r="D19" s="451"/>
      <c r="E19" s="451"/>
      <c r="F19" s="451"/>
      <c r="G19" s="451"/>
      <c r="H19" s="451"/>
      <c r="I19" s="451"/>
      <c r="J19" s="451"/>
      <c r="K19" s="451"/>
      <c r="L19" s="451"/>
      <c r="M19" s="451"/>
      <c r="N19" s="1230"/>
      <c r="O19" s="1231"/>
      <c r="P19" s="1231"/>
      <c r="Q19" s="1231"/>
      <c r="R19" s="1231"/>
      <c r="S19" s="1263"/>
      <c r="T19" s="285"/>
      <c r="U19" s="444"/>
      <c r="V19" s="1188" t="s">
        <v>690</v>
      </c>
      <c r="W19" s="1189"/>
      <c r="X19" s="1189"/>
      <c r="Y19" s="1189"/>
      <c r="Z19" s="1189"/>
      <c r="AA19" s="1189"/>
      <c r="AB19" s="1189"/>
      <c r="AC19" s="1189"/>
      <c r="AD19" s="1189"/>
      <c r="AE19" s="1189"/>
      <c r="AF19" s="1190"/>
      <c r="AG19" s="1191"/>
      <c r="AH19" s="1192"/>
      <c r="AI19" s="1192"/>
      <c r="AJ19" s="1192"/>
      <c r="AK19" s="1192"/>
      <c r="AL19" s="1193"/>
    </row>
    <row r="20" spans="1:38" ht="14.4" x14ac:dyDescent="0.2">
      <c r="A20" s="694"/>
      <c r="B20" s="443" t="s">
        <v>685</v>
      </c>
      <c r="C20" s="455"/>
      <c r="D20" s="455"/>
      <c r="E20" s="455"/>
      <c r="F20" s="455"/>
      <c r="G20" s="455"/>
      <c r="H20" s="455"/>
      <c r="I20" s="455"/>
      <c r="J20" s="455"/>
      <c r="K20" s="455"/>
      <c r="L20" s="455"/>
      <c r="M20" s="455"/>
      <c r="N20" s="1221">
        <f>SUM(N21:N23)</f>
        <v>0</v>
      </c>
      <c r="O20" s="1222"/>
      <c r="P20" s="1222"/>
      <c r="Q20" s="1222"/>
      <c r="R20" s="1222"/>
      <c r="S20" s="1223"/>
      <c r="T20" s="285"/>
      <c r="U20" s="444"/>
      <c r="V20" s="1188" t="s">
        <v>691</v>
      </c>
      <c r="W20" s="1189"/>
      <c r="X20" s="1189"/>
      <c r="Y20" s="1189"/>
      <c r="Z20" s="1189"/>
      <c r="AA20" s="1189"/>
      <c r="AB20" s="1189"/>
      <c r="AC20" s="1189"/>
      <c r="AD20" s="1189"/>
      <c r="AE20" s="1189"/>
      <c r="AF20" s="1190"/>
      <c r="AG20" s="1191"/>
      <c r="AH20" s="1192"/>
      <c r="AI20" s="1192"/>
      <c r="AJ20" s="1192"/>
      <c r="AK20" s="1192"/>
      <c r="AL20" s="1193"/>
    </row>
    <row r="21" spans="1:38" ht="14.4" x14ac:dyDescent="0.2">
      <c r="A21" s="694"/>
      <c r="B21" s="457"/>
      <c r="C21" s="1188" t="s">
        <v>687</v>
      </c>
      <c r="D21" s="1189"/>
      <c r="E21" s="1189"/>
      <c r="F21" s="1189"/>
      <c r="G21" s="1189"/>
      <c r="H21" s="1189"/>
      <c r="I21" s="1189"/>
      <c r="J21" s="1189"/>
      <c r="K21" s="1189"/>
      <c r="L21" s="1189"/>
      <c r="M21" s="1190"/>
      <c r="N21" s="1191"/>
      <c r="O21" s="1192"/>
      <c r="P21" s="1192"/>
      <c r="Q21" s="1192"/>
      <c r="R21" s="1192"/>
      <c r="S21" s="1193"/>
      <c r="T21" s="285"/>
      <c r="U21" s="444"/>
      <c r="V21" s="1188" t="s">
        <v>693</v>
      </c>
      <c r="W21" s="1189"/>
      <c r="X21" s="1189"/>
      <c r="Y21" s="1189"/>
      <c r="Z21" s="1189"/>
      <c r="AA21" s="1189"/>
      <c r="AB21" s="1189"/>
      <c r="AC21" s="1189"/>
      <c r="AD21" s="1189"/>
      <c r="AE21" s="1189"/>
      <c r="AF21" s="1190"/>
      <c r="AG21" s="1191"/>
      <c r="AH21" s="1192"/>
      <c r="AI21" s="1192"/>
      <c r="AJ21" s="1192"/>
      <c r="AK21" s="1192"/>
      <c r="AL21" s="1193"/>
    </row>
    <row r="22" spans="1:38" ht="14.4" x14ac:dyDescent="0.2">
      <c r="A22" s="694"/>
      <c r="B22" s="457"/>
      <c r="C22" s="1188" t="s">
        <v>689</v>
      </c>
      <c r="D22" s="1189"/>
      <c r="E22" s="1189"/>
      <c r="F22" s="1189"/>
      <c r="G22" s="1189"/>
      <c r="H22" s="1189"/>
      <c r="I22" s="1189"/>
      <c r="J22" s="1189"/>
      <c r="K22" s="1189"/>
      <c r="L22" s="1189"/>
      <c r="M22" s="1190"/>
      <c r="N22" s="1191"/>
      <c r="O22" s="1192"/>
      <c r="P22" s="1192"/>
      <c r="Q22" s="1192"/>
      <c r="R22" s="1192"/>
      <c r="S22" s="1193"/>
      <c r="T22" s="285"/>
      <c r="U22" s="444"/>
      <c r="V22" s="1188" t="s">
        <v>695</v>
      </c>
      <c r="W22" s="1189"/>
      <c r="X22" s="1189"/>
      <c r="Y22" s="1189"/>
      <c r="Z22" s="1189"/>
      <c r="AA22" s="1189"/>
      <c r="AB22" s="1189"/>
      <c r="AC22" s="1189"/>
      <c r="AD22" s="1189"/>
      <c r="AE22" s="1189"/>
      <c r="AF22" s="1190"/>
      <c r="AG22" s="1191"/>
      <c r="AH22" s="1192"/>
      <c r="AI22" s="1192"/>
      <c r="AJ22" s="1192"/>
      <c r="AK22" s="1192"/>
      <c r="AL22" s="1193"/>
    </row>
    <row r="23" spans="1:38" ht="15" thickBot="1" x14ac:dyDescent="0.25">
      <c r="A23" s="694"/>
      <c r="B23" s="458"/>
      <c r="C23" s="1237" t="s">
        <v>1286</v>
      </c>
      <c r="D23" s="1238"/>
      <c r="E23" s="1238"/>
      <c r="F23" s="1238"/>
      <c r="G23" s="1238"/>
      <c r="H23" s="1238"/>
      <c r="I23" s="1238"/>
      <c r="J23" s="1238"/>
      <c r="K23" s="1238"/>
      <c r="L23" s="1238"/>
      <c r="M23" s="1239"/>
      <c r="N23" s="1243"/>
      <c r="O23" s="1244"/>
      <c r="P23" s="1244"/>
      <c r="Q23" s="1244"/>
      <c r="R23" s="1244"/>
      <c r="S23" s="1245"/>
      <c r="T23" s="285"/>
      <c r="U23" s="444"/>
      <c r="V23" s="1188" t="s">
        <v>697</v>
      </c>
      <c r="W23" s="1189"/>
      <c r="X23" s="1189"/>
      <c r="Y23" s="1189"/>
      <c r="Z23" s="1189"/>
      <c r="AA23" s="1189"/>
      <c r="AB23" s="1189"/>
      <c r="AC23" s="1189"/>
      <c r="AD23" s="1189"/>
      <c r="AE23" s="1189"/>
      <c r="AF23" s="1190"/>
      <c r="AG23" s="1191"/>
      <c r="AH23" s="1192"/>
      <c r="AI23" s="1192"/>
      <c r="AJ23" s="1192"/>
      <c r="AK23" s="1192"/>
      <c r="AL23" s="1193"/>
    </row>
    <row r="24" spans="1:38" ht="14.4" x14ac:dyDescent="0.2">
      <c r="A24" s="694"/>
      <c r="B24" s="446" t="s">
        <v>1094</v>
      </c>
      <c r="C24" s="455"/>
      <c r="D24" s="455"/>
      <c r="E24" s="455"/>
      <c r="F24" s="455"/>
      <c r="G24" s="455"/>
      <c r="H24" s="455"/>
      <c r="I24" s="455"/>
      <c r="J24" s="455"/>
      <c r="K24" s="455"/>
      <c r="L24" s="455"/>
      <c r="M24" s="455"/>
      <c r="N24" s="1246">
        <f>SUM(N25:N33)</f>
        <v>0</v>
      </c>
      <c r="O24" s="1247"/>
      <c r="P24" s="1247"/>
      <c r="Q24" s="1247"/>
      <c r="R24" s="1247"/>
      <c r="S24" s="1248"/>
      <c r="T24" s="285"/>
      <c r="U24" s="444"/>
      <c r="V24" s="1188" t="s">
        <v>699</v>
      </c>
      <c r="W24" s="1189"/>
      <c r="X24" s="1189"/>
      <c r="Y24" s="1189"/>
      <c r="Z24" s="1189"/>
      <c r="AA24" s="1189"/>
      <c r="AB24" s="1189"/>
      <c r="AC24" s="1189"/>
      <c r="AD24" s="1189"/>
      <c r="AE24" s="1189"/>
      <c r="AF24" s="1190"/>
      <c r="AG24" s="1191"/>
      <c r="AH24" s="1192"/>
      <c r="AI24" s="1192"/>
      <c r="AJ24" s="1192"/>
      <c r="AK24" s="1192"/>
      <c r="AL24" s="1193"/>
    </row>
    <row r="25" spans="1:38" ht="14.4" x14ac:dyDescent="0.2">
      <c r="A25" s="694"/>
      <c r="B25" s="459"/>
      <c r="C25" s="1240" t="s">
        <v>694</v>
      </c>
      <c r="D25" s="1241"/>
      <c r="E25" s="1241"/>
      <c r="F25" s="1241"/>
      <c r="G25" s="1241"/>
      <c r="H25" s="1241"/>
      <c r="I25" s="1241"/>
      <c r="J25" s="1241"/>
      <c r="K25" s="1241"/>
      <c r="L25" s="1241"/>
      <c r="M25" s="1242"/>
      <c r="N25" s="1191"/>
      <c r="O25" s="1192"/>
      <c r="P25" s="1192"/>
      <c r="Q25" s="1192"/>
      <c r="R25" s="1192"/>
      <c r="S25" s="1193"/>
      <c r="T25" s="285"/>
      <c r="U25" s="444"/>
      <c r="V25" s="1188" t="s">
        <v>700</v>
      </c>
      <c r="W25" s="1189"/>
      <c r="X25" s="1189"/>
      <c r="Y25" s="1189"/>
      <c r="Z25" s="1189"/>
      <c r="AA25" s="1189"/>
      <c r="AB25" s="1189"/>
      <c r="AC25" s="1189"/>
      <c r="AD25" s="1189"/>
      <c r="AE25" s="1189"/>
      <c r="AF25" s="1190"/>
      <c r="AG25" s="1191"/>
      <c r="AH25" s="1192"/>
      <c r="AI25" s="1192"/>
      <c r="AJ25" s="1192"/>
      <c r="AK25" s="1192"/>
      <c r="AL25" s="1193"/>
    </row>
    <row r="26" spans="1:38" ht="14.4" x14ac:dyDescent="0.2">
      <c r="A26" s="694"/>
      <c r="B26" s="460"/>
      <c r="C26" s="1252" t="s">
        <v>1205</v>
      </c>
      <c r="D26" s="1253"/>
      <c r="E26" s="1253"/>
      <c r="F26" s="1253"/>
      <c r="G26" s="1253"/>
      <c r="H26" s="1253"/>
      <c r="I26" s="1253"/>
      <c r="J26" s="1253"/>
      <c r="K26" s="1253"/>
      <c r="L26" s="1253"/>
      <c r="M26" s="1254"/>
      <c r="N26" s="1191"/>
      <c r="O26" s="1192"/>
      <c r="P26" s="1192"/>
      <c r="Q26" s="1192"/>
      <c r="R26" s="1192"/>
      <c r="S26" s="1193"/>
      <c r="T26" s="285"/>
      <c r="U26" s="444"/>
      <c r="V26" s="1188" t="s">
        <v>701</v>
      </c>
      <c r="W26" s="1189"/>
      <c r="X26" s="1189"/>
      <c r="Y26" s="1189"/>
      <c r="Z26" s="1189"/>
      <c r="AA26" s="1189"/>
      <c r="AB26" s="1189"/>
      <c r="AC26" s="1189"/>
      <c r="AD26" s="1189"/>
      <c r="AE26" s="1189"/>
      <c r="AF26" s="1190"/>
      <c r="AG26" s="1191"/>
      <c r="AH26" s="1192"/>
      <c r="AI26" s="1192"/>
      <c r="AJ26" s="1192"/>
      <c r="AK26" s="1192"/>
      <c r="AL26" s="1193"/>
    </row>
    <row r="27" spans="1:38" ht="14.4" x14ac:dyDescent="0.2">
      <c r="A27" s="694"/>
      <c r="B27" s="460"/>
      <c r="C27" s="1240" t="s">
        <v>1331</v>
      </c>
      <c r="D27" s="1241"/>
      <c r="E27" s="1241"/>
      <c r="F27" s="1241"/>
      <c r="G27" s="1241"/>
      <c r="H27" s="1241"/>
      <c r="I27" s="1241"/>
      <c r="J27" s="1241"/>
      <c r="K27" s="1241"/>
      <c r="L27" s="1241"/>
      <c r="M27" s="1242"/>
      <c r="N27" s="1191"/>
      <c r="O27" s="1192"/>
      <c r="P27" s="1192"/>
      <c r="Q27" s="1192"/>
      <c r="R27" s="1192"/>
      <c r="S27" s="1193"/>
      <c r="T27" s="285"/>
      <c r="U27" s="444"/>
      <c r="V27" s="1188" t="s">
        <v>702</v>
      </c>
      <c r="W27" s="1189"/>
      <c r="X27" s="1189"/>
      <c r="Y27" s="1189"/>
      <c r="Z27" s="1189"/>
      <c r="AA27" s="1189"/>
      <c r="AB27" s="1189"/>
      <c r="AC27" s="1189"/>
      <c r="AD27" s="1189"/>
      <c r="AE27" s="1189"/>
      <c r="AF27" s="1190"/>
      <c r="AG27" s="1191"/>
      <c r="AH27" s="1192"/>
      <c r="AI27" s="1192"/>
      <c r="AJ27" s="1192"/>
      <c r="AK27" s="1192"/>
      <c r="AL27" s="1193"/>
    </row>
    <row r="28" spans="1:38" ht="14.4" x14ac:dyDescent="0.2">
      <c r="A28" s="694"/>
      <c r="B28" s="460"/>
      <c r="C28" s="1240" t="s">
        <v>698</v>
      </c>
      <c r="D28" s="1241"/>
      <c r="E28" s="1241"/>
      <c r="F28" s="1241"/>
      <c r="G28" s="1241"/>
      <c r="H28" s="1241"/>
      <c r="I28" s="1241"/>
      <c r="J28" s="1241"/>
      <c r="K28" s="1241"/>
      <c r="L28" s="1241"/>
      <c r="M28" s="1242"/>
      <c r="N28" s="1191"/>
      <c r="O28" s="1192"/>
      <c r="P28" s="1192"/>
      <c r="Q28" s="1192"/>
      <c r="R28" s="1192"/>
      <c r="S28" s="1193"/>
      <c r="T28" s="285"/>
      <c r="U28" s="463"/>
      <c r="V28" s="1188" t="s">
        <v>704</v>
      </c>
      <c r="W28" s="1189"/>
      <c r="X28" s="1189"/>
      <c r="Y28" s="1189"/>
      <c r="Z28" s="1189"/>
      <c r="AA28" s="1189"/>
      <c r="AB28" s="1189"/>
      <c r="AC28" s="1189"/>
      <c r="AD28" s="1189"/>
      <c r="AE28" s="1189"/>
      <c r="AF28" s="1190"/>
      <c r="AG28" s="1191"/>
      <c r="AH28" s="1192"/>
      <c r="AI28" s="1192"/>
      <c r="AJ28" s="1192"/>
      <c r="AK28" s="1192"/>
      <c r="AL28" s="1193"/>
    </row>
    <row r="29" spans="1:38" ht="14.4" x14ac:dyDescent="0.2">
      <c r="A29" s="694"/>
      <c r="B29" s="459"/>
      <c r="C29" s="1240" t="s">
        <v>1332</v>
      </c>
      <c r="D29" s="1241"/>
      <c r="E29" s="1241"/>
      <c r="F29" s="1241"/>
      <c r="G29" s="1241"/>
      <c r="H29" s="1241"/>
      <c r="I29" s="1241"/>
      <c r="J29" s="1241"/>
      <c r="K29" s="1241"/>
      <c r="L29" s="1241"/>
      <c r="M29" s="1242"/>
      <c r="N29" s="1191"/>
      <c r="O29" s="1192"/>
      <c r="P29" s="1192"/>
      <c r="Q29" s="1192"/>
      <c r="R29" s="1192"/>
      <c r="S29" s="1193"/>
      <c r="T29" s="285"/>
      <c r="U29" s="444"/>
      <c r="V29" s="1188" t="s">
        <v>706</v>
      </c>
      <c r="W29" s="1189"/>
      <c r="X29" s="1189"/>
      <c r="Y29" s="1189"/>
      <c r="Z29" s="1189"/>
      <c r="AA29" s="1189"/>
      <c r="AB29" s="1189"/>
      <c r="AC29" s="1189"/>
      <c r="AD29" s="1189"/>
      <c r="AE29" s="1189"/>
      <c r="AF29" s="1190"/>
      <c r="AG29" s="1191"/>
      <c r="AH29" s="1192"/>
      <c r="AI29" s="1192"/>
      <c r="AJ29" s="1192"/>
      <c r="AK29" s="1192"/>
      <c r="AL29" s="1193"/>
    </row>
    <row r="30" spans="1:38" ht="14.4" x14ac:dyDescent="0.2">
      <c r="A30" s="694"/>
      <c r="B30" s="459"/>
      <c r="C30" s="1240" t="s">
        <v>1364</v>
      </c>
      <c r="D30" s="1241"/>
      <c r="E30" s="1241"/>
      <c r="F30" s="1241"/>
      <c r="G30" s="1241"/>
      <c r="H30" s="1241"/>
      <c r="I30" s="1241"/>
      <c r="J30" s="1241"/>
      <c r="K30" s="1241"/>
      <c r="L30" s="1241"/>
      <c r="M30" s="1242"/>
      <c r="N30" s="1191"/>
      <c r="O30" s="1192"/>
      <c r="P30" s="1192"/>
      <c r="Q30" s="1192"/>
      <c r="R30" s="1192"/>
      <c r="S30" s="1193"/>
      <c r="T30" s="285"/>
      <c r="U30" s="444"/>
      <c r="V30" s="1234" t="s">
        <v>707</v>
      </c>
      <c r="W30" s="1235"/>
      <c r="X30" s="1235"/>
      <c r="Y30" s="1235"/>
      <c r="Z30" s="1235"/>
      <c r="AA30" s="1235"/>
      <c r="AB30" s="1235"/>
      <c r="AC30" s="1235"/>
      <c r="AD30" s="1235"/>
      <c r="AE30" s="1235"/>
      <c r="AF30" s="1236"/>
      <c r="AG30" s="1191"/>
      <c r="AH30" s="1192"/>
      <c r="AI30" s="1192"/>
      <c r="AJ30" s="1192"/>
      <c r="AK30" s="1192"/>
      <c r="AL30" s="1193"/>
    </row>
    <row r="31" spans="1:38" ht="14.4" x14ac:dyDescent="0.2">
      <c r="A31" s="120"/>
      <c r="B31" s="459"/>
      <c r="C31" s="1240" t="s">
        <v>703</v>
      </c>
      <c r="D31" s="1241"/>
      <c r="E31" s="1241"/>
      <c r="F31" s="1241"/>
      <c r="G31" s="1241"/>
      <c r="H31" s="1241"/>
      <c r="I31" s="1241"/>
      <c r="J31" s="1241"/>
      <c r="K31" s="1241"/>
      <c r="L31" s="1241"/>
      <c r="M31" s="1242"/>
      <c r="N31" s="1191"/>
      <c r="O31" s="1192"/>
      <c r="P31" s="1192"/>
      <c r="Q31" s="1192"/>
      <c r="R31" s="1192"/>
      <c r="S31" s="1193"/>
      <c r="T31" s="285"/>
      <c r="U31" s="463"/>
      <c r="V31" s="1188" t="s">
        <v>708</v>
      </c>
      <c r="W31" s="1189"/>
      <c r="X31" s="1189"/>
      <c r="Y31" s="1189"/>
      <c r="Z31" s="1189"/>
      <c r="AA31" s="1189"/>
      <c r="AB31" s="1189"/>
      <c r="AC31" s="1189"/>
      <c r="AD31" s="1189"/>
      <c r="AE31" s="1189"/>
      <c r="AF31" s="1190"/>
      <c r="AG31" s="1191"/>
      <c r="AH31" s="1192"/>
      <c r="AI31" s="1192"/>
      <c r="AJ31" s="1192"/>
      <c r="AK31" s="1192"/>
      <c r="AL31" s="1193"/>
    </row>
    <row r="32" spans="1:38" ht="14.4" x14ac:dyDescent="0.2">
      <c r="A32" s="120"/>
      <c r="B32" s="459"/>
      <c r="C32" s="1240" t="s">
        <v>1095</v>
      </c>
      <c r="D32" s="1241"/>
      <c r="E32" s="1241"/>
      <c r="F32" s="1241"/>
      <c r="G32" s="1241"/>
      <c r="H32" s="1241"/>
      <c r="I32" s="1241"/>
      <c r="J32" s="1241"/>
      <c r="K32" s="1241"/>
      <c r="L32" s="1241"/>
      <c r="M32" s="1242"/>
      <c r="N32" s="1191"/>
      <c r="O32" s="1192"/>
      <c r="P32" s="1192"/>
      <c r="Q32" s="1192"/>
      <c r="R32" s="1192"/>
      <c r="S32" s="1193"/>
      <c r="T32" s="285"/>
      <c r="U32" s="457"/>
      <c r="V32" s="1188" t="s">
        <v>710</v>
      </c>
      <c r="W32" s="1189"/>
      <c r="X32" s="1189"/>
      <c r="Y32" s="1189"/>
      <c r="Z32" s="1189"/>
      <c r="AA32" s="1189"/>
      <c r="AB32" s="1189"/>
      <c r="AC32" s="1189"/>
      <c r="AD32" s="1189"/>
      <c r="AE32" s="1189"/>
      <c r="AF32" s="1190"/>
      <c r="AG32" s="1191"/>
      <c r="AH32" s="1192"/>
      <c r="AI32" s="1192"/>
      <c r="AJ32" s="1192"/>
      <c r="AK32" s="1192"/>
      <c r="AL32" s="1193"/>
    </row>
    <row r="33" spans="1:38" ht="15" thickBot="1" x14ac:dyDescent="0.25">
      <c r="A33" s="120"/>
      <c r="B33" s="461"/>
      <c r="C33" s="1249" t="s">
        <v>1333</v>
      </c>
      <c r="D33" s="1250"/>
      <c r="E33" s="1250"/>
      <c r="F33" s="1250"/>
      <c r="G33" s="1250"/>
      <c r="H33" s="1250"/>
      <c r="I33" s="1250"/>
      <c r="J33" s="1250"/>
      <c r="K33" s="1250"/>
      <c r="L33" s="1250"/>
      <c r="M33" s="1251"/>
      <c r="N33" s="1243"/>
      <c r="O33" s="1244"/>
      <c r="P33" s="1244"/>
      <c r="Q33" s="1244"/>
      <c r="R33" s="1244"/>
      <c r="S33" s="1245"/>
      <c r="T33" s="285"/>
      <c r="U33" s="457"/>
      <c r="V33" s="1188" t="s">
        <v>711</v>
      </c>
      <c r="W33" s="1189"/>
      <c r="X33" s="1189"/>
      <c r="Y33" s="1189"/>
      <c r="Z33" s="1189"/>
      <c r="AA33" s="1189"/>
      <c r="AB33" s="1189"/>
      <c r="AC33" s="1189"/>
      <c r="AD33" s="1189"/>
      <c r="AE33" s="1189"/>
      <c r="AF33" s="1190"/>
      <c r="AG33" s="1191"/>
      <c r="AH33" s="1192"/>
      <c r="AI33" s="1192"/>
      <c r="AJ33" s="1192"/>
      <c r="AK33" s="1192"/>
      <c r="AL33" s="1193"/>
    </row>
    <row r="34" spans="1:38" ht="14.4" x14ac:dyDescent="0.2">
      <c r="A34" s="120"/>
      <c r="B34" s="443" t="s">
        <v>1096</v>
      </c>
      <c r="C34" s="455"/>
      <c r="D34" s="455"/>
      <c r="E34" s="455"/>
      <c r="F34" s="455"/>
      <c r="G34" s="455"/>
      <c r="H34" s="455"/>
      <c r="I34" s="455"/>
      <c r="J34" s="455"/>
      <c r="K34" s="455"/>
      <c r="L34" s="455"/>
      <c r="M34" s="455"/>
      <c r="N34" s="1246">
        <f>SUM(N35:N36)</f>
        <v>0</v>
      </c>
      <c r="O34" s="1247"/>
      <c r="P34" s="1247"/>
      <c r="Q34" s="1247"/>
      <c r="R34" s="1247"/>
      <c r="S34" s="1248"/>
      <c r="T34" s="285"/>
      <c r="U34" s="457"/>
      <c r="V34" s="1188" t="s">
        <v>712</v>
      </c>
      <c r="W34" s="1189"/>
      <c r="X34" s="1189"/>
      <c r="Y34" s="1189"/>
      <c r="Z34" s="1189"/>
      <c r="AA34" s="1189"/>
      <c r="AB34" s="1189"/>
      <c r="AC34" s="1189"/>
      <c r="AD34" s="1189"/>
      <c r="AE34" s="1189"/>
      <c r="AF34" s="1190"/>
      <c r="AG34" s="1191"/>
      <c r="AH34" s="1192"/>
      <c r="AI34" s="1192"/>
      <c r="AJ34" s="1192"/>
      <c r="AK34" s="1192"/>
      <c r="AL34" s="1193"/>
    </row>
    <row r="35" spans="1:38" ht="14.4" x14ac:dyDescent="0.2">
      <c r="A35" s="120"/>
      <c r="B35" s="419"/>
      <c r="C35" s="741" t="s">
        <v>641</v>
      </c>
      <c r="D35" s="740"/>
      <c r="E35" s="740"/>
      <c r="F35" s="740"/>
      <c r="G35" s="740"/>
      <c r="H35" s="740"/>
      <c r="I35" s="740"/>
      <c r="J35" s="740"/>
      <c r="K35" s="740"/>
      <c r="L35" s="740"/>
      <c r="M35" s="740"/>
      <c r="N35" s="1191"/>
      <c r="O35" s="1192"/>
      <c r="P35" s="1192"/>
      <c r="Q35" s="1192"/>
      <c r="R35" s="1192"/>
      <c r="S35" s="1193"/>
      <c r="T35" s="285"/>
      <c r="U35" s="457"/>
      <c r="V35" s="1188" t="s">
        <v>713</v>
      </c>
      <c r="W35" s="1189"/>
      <c r="X35" s="1189"/>
      <c r="Y35" s="1189"/>
      <c r="Z35" s="1189"/>
      <c r="AA35" s="1189"/>
      <c r="AB35" s="1189"/>
      <c r="AC35" s="1189"/>
      <c r="AD35" s="1189"/>
      <c r="AE35" s="1189"/>
      <c r="AF35" s="1190"/>
      <c r="AG35" s="1191"/>
      <c r="AH35" s="1192"/>
      <c r="AI35" s="1192"/>
      <c r="AJ35" s="1192"/>
      <c r="AK35" s="1192"/>
      <c r="AL35" s="1193"/>
    </row>
    <row r="36" spans="1:38" ht="15" thickBot="1" x14ac:dyDescent="0.25">
      <c r="A36" s="120"/>
      <c r="B36" s="420"/>
      <c r="C36" s="412" t="s">
        <v>616</v>
      </c>
      <c r="D36" s="587"/>
      <c r="E36" s="587"/>
      <c r="F36" s="587"/>
      <c r="G36" s="587"/>
      <c r="H36" s="587"/>
      <c r="I36" s="587"/>
      <c r="J36" s="587"/>
      <c r="K36" s="587"/>
      <c r="L36" s="587"/>
      <c r="M36" s="587"/>
      <c r="N36" s="1243"/>
      <c r="O36" s="1244"/>
      <c r="P36" s="1244"/>
      <c r="Q36" s="1244"/>
      <c r="R36" s="1244"/>
      <c r="S36" s="1245"/>
      <c r="T36" s="120"/>
      <c r="U36" s="445"/>
      <c r="V36" s="1237" t="s">
        <v>616</v>
      </c>
      <c r="W36" s="1238"/>
      <c r="X36" s="1238"/>
      <c r="Y36" s="1238"/>
      <c r="Z36" s="1238"/>
      <c r="AA36" s="1238"/>
      <c r="AB36" s="1238"/>
      <c r="AC36" s="1238"/>
      <c r="AD36" s="1238"/>
      <c r="AE36" s="1238"/>
      <c r="AF36" s="1239"/>
      <c r="AG36" s="1243"/>
      <c r="AH36" s="1244"/>
      <c r="AI36" s="1244"/>
      <c r="AJ36" s="1244"/>
      <c r="AK36" s="1244"/>
      <c r="AL36" s="1245"/>
    </row>
    <row r="37" spans="1:38" ht="15" thickBot="1" x14ac:dyDescent="0.25">
      <c r="A37" s="120"/>
      <c r="B37" s="452" t="s">
        <v>647</v>
      </c>
      <c r="C37" s="453"/>
      <c r="D37" s="453"/>
      <c r="E37" s="453"/>
      <c r="F37" s="453"/>
      <c r="G37" s="453"/>
      <c r="H37" s="453"/>
      <c r="I37" s="453"/>
      <c r="J37" s="453"/>
      <c r="K37" s="453"/>
      <c r="L37" s="453"/>
      <c r="M37" s="453"/>
      <c r="N37" s="1230"/>
      <c r="O37" s="1231"/>
      <c r="P37" s="1231"/>
      <c r="Q37" s="1231"/>
      <c r="R37" s="1231"/>
      <c r="S37" s="1232"/>
      <c r="T37" s="286"/>
      <c r="U37" s="443" t="s">
        <v>714</v>
      </c>
      <c r="V37" s="455"/>
      <c r="W37" s="455"/>
      <c r="X37" s="455"/>
      <c r="Y37" s="455"/>
      <c r="Z37" s="455"/>
      <c r="AA37" s="455"/>
      <c r="AB37" s="455"/>
      <c r="AC37" s="455"/>
      <c r="AD37" s="455"/>
      <c r="AE37" s="455"/>
      <c r="AF37" s="455"/>
      <c r="AG37" s="1246">
        <f>SUM(AG38:AG56)-AG47</f>
        <v>0</v>
      </c>
      <c r="AH37" s="1247"/>
      <c r="AI37" s="1247"/>
      <c r="AJ37" s="1247"/>
      <c r="AK37" s="1247"/>
      <c r="AL37" s="1248"/>
    </row>
    <row r="38" spans="1:38" ht="15.6" thickTop="1" thickBot="1" x14ac:dyDescent="0.25">
      <c r="A38" s="120"/>
      <c r="B38" s="750" t="s">
        <v>1097</v>
      </c>
      <c r="C38" s="470"/>
      <c r="D38" s="470"/>
      <c r="E38" s="470"/>
      <c r="F38" s="470"/>
      <c r="G38" s="470"/>
      <c r="H38" s="470"/>
      <c r="I38" s="470"/>
      <c r="J38" s="470"/>
      <c r="K38" s="470"/>
      <c r="L38" s="470"/>
      <c r="M38" s="470"/>
      <c r="N38" s="1215">
        <f>N11+N19+N20+N24+N34+N37</f>
        <v>0</v>
      </c>
      <c r="O38" s="1216"/>
      <c r="P38" s="1216"/>
      <c r="Q38" s="1216"/>
      <c r="R38" s="1216"/>
      <c r="S38" s="1217"/>
      <c r="T38" s="120"/>
      <c r="U38" s="444"/>
      <c r="V38" s="1188" t="s">
        <v>690</v>
      </c>
      <c r="W38" s="1189"/>
      <c r="X38" s="1189"/>
      <c r="Y38" s="1189"/>
      <c r="Z38" s="1189"/>
      <c r="AA38" s="1189"/>
      <c r="AB38" s="1189"/>
      <c r="AC38" s="1189"/>
      <c r="AD38" s="1189"/>
      <c r="AE38" s="1189"/>
      <c r="AF38" s="1190"/>
      <c r="AG38" s="1191"/>
      <c r="AH38" s="1192"/>
      <c r="AI38" s="1192"/>
      <c r="AJ38" s="1192"/>
      <c r="AK38" s="1192"/>
      <c r="AL38" s="1193"/>
    </row>
    <row r="39" spans="1:38" ht="14.4" x14ac:dyDescent="0.2">
      <c r="A39" s="120"/>
      <c r="B39" s="650"/>
      <c r="C39" s="651"/>
      <c r="D39" s="651"/>
      <c r="E39" s="651"/>
      <c r="F39" s="651"/>
      <c r="G39" s="651"/>
      <c r="H39" s="651"/>
      <c r="I39" s="651"/>
      <c r="J39" s="651"/>
      <c r="K39" s="651"/>
      <c r="L39" s="651"/>
      <c r="M39" s="651"/>
      <c r="N39" s="1233"/>
      <c r="O39" s="1233"/>
      <c r="P39" s="1233"/>
      <c r="Q39" s="1233"/>
      <c r="R39" s="1233"/>
      <c r="S39" s="1233"/>
      <c r="T39" s="120"/>
      <c r="U39" s="444"/>
      <c r="V39" s="1188" t="s">
        <v>693</v>
      </c>
      <c r="W39" s="1189"/>
      <c r="X39" s="1189"/>
      <c r="Y39" s="1189"/>
      <c r="Z39" s="1189"/>
      <c r="AA39" s="1189"/>
      <c r="AB39" s="1189"/>
      <c r="AC39" s="1189"/>
      <c r="AD39" s="1189"/>
      <c r="AE39" s="1189"/>
      <c r="AF39" s="1190"/>
      <c r="AG39" s="1191"/>
      <c r="AH39" s="1192"/>
      <c r="AI39" s="1192"/>
      <c r="AJ39" s="1192"/>
      <c r="AK39" s="1192"/>
      <c r="AL39" s="1193"/>
    </row>
    <row r="40" spans="1:38" ht="14.4" x14ac:dyDescent="0.2">
      <c r="A40" s="120"/>
      <c r="B40" s="783" t="s">
        <v>1334</v>
      </c>
      <c r="C40" s="290"/>
      <c r="D40" s="290"/>
      <c r="E40" s="290"/>
      <c r="F40" s="290"/>
      <c r="G40" s="290"/>
      <c r="H40" s="290"/>
      <c r="I40" s="290"/>
      <c r="J40" s="290"/>
      <c r="K40" s="290"/>
      <c r="L40" s="290"/>
      <c r="M40" s="290"/>
      <c r="N40" s="264"/>
      <c r="O40" s="264"/>
      <c r="P40" s="264"/>
      <c r="Q40" s="264"/>
      <c r="R40" s="264"/>
      <c r="S40" s="264"/>
      <c r="T40" s="120"/>
      <c r="U40" s="444"/>
      <c r="V40" s="1188" t="s">
        <v>695</v>
      </c>
      <c r="W40" s="1189"/>
      <c r="X40" s="1189"/>
      <c r="Y40" s="1189"/>
      <c r="Z40" s="1189"/>
      <c r="AA40" s="1189"/>
      <c r="AB40" s="1189"/>
      <c r="AC40" s="1189"/>
      <c r="AD40" s="1189"/>
      <c r="AE40" s="1189"/>
      <c r="AF40" s="1190"/>
      <c r="AG40" s="1191"/>
      <c r="AH40" s="1192"/>
      <c r="AI40" s="1192"/>
      <c r="AJ40" s="1192"/>
      <c r="AK40" s="1192"/>
      <c r="AL40" s="1193"/>
    </row>
    <row r="41" spans="1:38" ht="14.4" x14ac:dyDescent="0.2">
      <c r="A41" s="120"/>
      <c r="B41" s="289"/>
      <c r="C41" s="120"/>
      <c r="D41" s="120"/>
      <c r="E41" s="120"/>
      <c r="F41" s="120"/>
      <c r="G41" s="120"/>
      <c r="H41" s="120"/>
      <c r="I41" s="120"/>
      <c r="J41" s="120"/>
      <c r="K41" s="120"/>
      <c r="L41" s="120"/>
      <c r="M41" s="120"/>
      <c r="N41" s="120"/>
      <c r="O41" s="120"/>
      <c r="P41" s="120"/>
      <c r="Q41" s="120"/>
      <c r="R41" s="120"/>
      <c r="S41" s="120"/>
      <c r="T41" s="287"/>
      <c r="U41" s="444"/>
      <c r="V41" s="1188" t="s">
        <v>697</v>
      </c>
      <c r="W41" s="1189"/>
      <c r="X41" s="1189"/>
      <c r="Y41" s="1189"/>
      <c r="Z41" s="1189"/>
      <c r="AA41" s="1189"/>
      <c r="AB41" s="1189"/>
      <c r="AC41" s="1189"/>
      <c r="AD41" s="1189"/>
      <c r="AE41" s="1189"/>
      <c r="AF41" s="1190"/>
      <c r="AG41" s="1191"/>
      <c r="AH41" s="1192"/>
      <c r="AI41" s="1192"/>
      <c r="AJ41" s="1192"/>
      <c r="AK41" s="1192"/>
      <c r="AL41" s="1193"/>
    </row>
    <row r="42" spans="1:38" ht="14.4" x14ac:dyDescent="0.2">
      <c r="A42" s="288"/>
      <c r="B42" s="293"/>
      <c r="C42" s="290"/>
      <c r="D42" s="290"/>
      <c r="E42" s="290"/>
      <c r="F42" s="290"/>
      <c r="G42" s="290"/>
      <c r="H42" s="290"/>
      <c r="I42" s="290"/>
      <c r="J42" s="290"/>
      <c r="K42" s="290"/>
      <c r="L42" s="290"/>
      <c r="M42" s="290"/>
      <c r="N42" s="290"/>
      <c r="O42" s="290"/>
      <c r="P42" s="290"/>
      <c r="Q42" s="290"/>
      <c r="R42" s="290"/>
      <c r="S42" s="290"/>
      <c r="T42" s="287"/>
      <c r="U42" s="444"/>
      <c r="V42" s="1188" t="s">
        <v>715</v>
      </c>
      <c r="W42" s="1189"/>
      <c r="X42" s="1189"/>
      <c r="Y42" s="1189"/>
      <c r="Z42" s="1189"/>
      <c r="AA42" s="1189"/>
      <c r="AB42" s="1189"/>
      <c r="AC42" s="1189"/>
      <c r="AD42" s="1189"/>
      <c r="AE42" s="1189"/>
      <c r="AF42" s="1190"/>
      <c r="AG42" s="1191"/>
      <c r="AH42" s="1192"/>
      <c r="AI42" s="1192"/>
      <c r="AJ42" s="1192"/>
      <c r="AK42" s="1192"/>
      <c r="AL42" s="1193"/>
    </row>
    <row r="43" spans="1:38" ht="14.4" x14ac:dyDescent="0.2">
      <c r="A43" s="291"/>
      <c r="B43" s="299"/>
      <c r="C43" s="300"/>
      <c r="D43" s="300"/>
      <c r="E43" s="300"/>
      <c r="F43" s="300"/>
      <c r="G43" s="300"/>
      <c r="H43" s="300"/>
      <c r="I43" s="300"/>
      <c r="J43" s="300"/>
      <c r="K43" s="300"/>
      <c r="L43" s="300"/>
      <c r="M43" s="300"/>
      <c r="N43" s="290"/>
      <c r="O43" s="290"/>
      <c r="P43" s="290"/>
      <c r="Q43" s="290"/>
      <c r="R43" s="290"/>
      <c r="S43" s="290"/>
      <c r="T43" s="287"/>
      <c r="U43" s="444"/>
      <c r="V43" s="1188" t="s">
        <v>699</v>
      </c>
      <c r="W43" s="1189"/>
      <c r="X43" s="1189"/>
      <c r="Y43" s="1189"/>
      <c r="Z43" s="1189"/>
      <c r="AA43" s="1189"/>
      <c r="AB43" s="1189"/>
      <c r="AC43" s="1189"/>
      <c r="AD43" s="1189"/>
      <c r="AE43" s="1189"/>
      <c r="AF43" s="1190"/>
      <c r="AG43" s="1191"/>
      <c r="AH43" s="1192"/>
      <c r="AI43" s="1192"/>
      <c r="AJ43" s="1192"/>
      <c r="AK43" s="1192"/>
      <c r="AL43" s="1193"/>
    </row>
    <row r="44" spans="1:38" ht="14.4" x14ac:dyDescent="0.2">
      <c r="A44" s="292"/>
      <c r="B44" s="301"/>
      <c r="C44" s="300"/>
      <c r="D44" s="300"/>
      <c r="E44" s="300"/>
      <c r="F44" s="300"/>
      <c r="G44" s="300"/>
      <c r="H44" s="300"/>
      <c r="I44" s="300"/>
      <c r="J44" s="300"/>
      <c r="K44" s="300"/>
      <c r="L44" s="300"/>
      <c r="M44" s="300"/>
      <c r="N44" s="290"/>
      <c r="O44" s="290"/>
      <c r="P44" s="290"/>
      <c r="Q44" s="290"/>
      <c r="R44" s="290"/>
      <c r="S44" s="290"/>
      <c r="T44" s="287"/>
      <c r="U44" s="444"/>
      <c r="V44" s="1188" t="s">
        <v>702</v>
      </c>
      <c r="W44" s="1189"/>
      <c r="X44" s="1189"/>
      <c r="Y44" s="1189"/>
      <c r="Z44" s="1189"/>
      <c r="AA44" s="1189"/>
      <c r="AB44" s="1189"/>
      <c r="AC44" s="1189"/>
      <c r="AD44" s="1189"/>
      <c r="AE44" s="1189"/>
      <c r="AF44" s="1190"/>
      <c r="AG44" s="1191"/>
      <c r="AH44" s="1192"/>
      <c r="AI44" s="1192"/>
      <c r="AJ44" s="1192"/>
      <c r="AK44" s="1192"/>
      <c r="AL44" s="1193"/>
    </row>
    <row r="45" spans="1:38" ht="14.4" x14ac:dyDescent="0.2">
      <c r="A45" s="291"/>
      <c r="B45" s="301"/>
      <c r="C45" s="291"/>
      <c r="D45" s="291"/>
      <c r="E45" s="291"/>
      <c r="F45" s="291"/>
      <c r="G45" s="291"/>
      <c r="H45" s="291"/>
      <c r="I45" s="291"/>
      <c r="J45" s="291"/>
      <c r="K45" s="291"/>
      <c r="L45" s="291"/>
      <c r="M45" s="291"/>
      <c r="N45" s="290"/>
      <c r="O45" s="290"/>
      <c r="P45" s="290"/>
      <c r="Q45" s="290"/>
      <c r="R45" s="290"/>
      <c r="S45" s="290"/>
      <c r="T45" s="287"/>
      <c r="U45" s="444"/>
      <c r="V45" s="1188" t="s">
        <v>704</v>
      </c>
      <c r="W45" s="1189"/>
      <c r="X45" s="1189"/>
      <c r="Y45" s="1189"/>
      <c r="Z45" s="1189"/>
      <c r="AA45" s="1189"/>
      <c r="AB45" s="1189"/>
      <c r="AC45" s="1189"/>
      <c r="AD45" s="1189"/>
      <c r="AE45" s="1189"/>
      <c r="AF45" s="1190"/>
      <c r="AG45" s="1191"/>
      <c r="AH45" s="1192"/>
      <c r="AI45" s="1192"/>
      <c r="AJ45" s="1192"/>
      <c r="AK45" s="1192"/>
      <c r="AL45" s="1193"/>
    </row>
    <row r="46" spans="1:38" ht="14.4" x14ac:dyDescent="0.2">
      <c r="A46" s="291"/>
      <c r="B46" s="300"/>
      <c r="C46" s="291"/>
      <c r="D46" s="291"/>
      <c r="E46" s="291"/>
      <c r="F46" s="291"/>
      <c r="G46" s="291"/>
      <c r="H46" s="291"/>
      <c r="I46" s="291"/>
      <c r="J46" s="291"/>
      <c r="K46" s="291"/>
      <c r="L46" s="291"/>
      <c r="M46" s="291"/>
      <c r="N46" s="290"/>
      <c r="O46" s="290"/>
      <c r="P46" s="290"/>
      <c r="Q46" s="290"/>
      <c r="R46" s="290"/>
      <c r="S46" s="290"/>
      <c r="T46" s="287"/>
      <c r="U46" s="444"/>
      <c r="V46" s="1188" t="s">
        <v>706</v>
      </c>
      <c r="W46" s="1189"/>
      <c r="X46" s="1189"/>
      <c r="Y46" s="1189"/>
      <c r="Z46" s="1189"/>
      <c r="AA46" s="1189"/>
      <c r="AB46" s="1189"/>
      <c r="AC46" s="1189"/>
      <c r="AD46" s="1189"/>
      <c r="AE46" s="1189"/>
      <c r="AF46" s="1190"/>
      <c r="AG46" s="1191"/>
      <c r="AH46" s="1192"/>
      <c r="AI46" s="1192"/>
      <c r="AJ46" s="1192"/>
      <c r="AK46" s="1192"/>
      <c r="AL46" s="1193"/>
    </row>
    <row r="47" spans="1:38" ht="14.4" x14ac:dyDescent="0.2">
      <c r="A47" s="291"/>
      <c r="B47" s="301"/>
      <c r="C47" s="300"/>
      <c r="D47" s="300"/>
      <c r="E47" s="300"/>
      <c r="F47" s="300"/>
      <c r="G47" s="300"/>
      <c r="H47" s="300"/>
      <c r="I47" s="300"/>
      <c r="J47" s="300"/>
      <c r="K47" s="300"/>
      <c r="L47" s="300"/>
      <c r="M47" s="300"/>
      <c r="N47" s="294"/>
      <c r="O47" s="294"/>
      <c r="P47" s="294"/>
      <c r="Q47" s="294"/>
      <c r="R47" s="294"/>
      <c r="S47" s="294"/>
      <c r="T47" s="287"/>
      <c r="U47" s="444"/>
      <c r="V47" s="1234" t="s">
        <v>707</v>
      </c>
      <c r="W47" s="1235"/>
      <c r="X47" s="1235"/>
      <c r="Y47" s="1235"/>
      <c r="Z47" s="1235"/>
      <c r="AA47" s="1235"/>
      <c r="AB47" s="1235"/>
      <c r="AC47" s="1235"/>
      <c r="AD47" s="1235"/>
      <c r="AE47" s="1235"/>
      <c r="AF47" s="1236"/>
      <c r="AG47" s="1191"/>
      <c r="AH47" s="1192"/>
      <c r="AI47" s="1192"/>
      <c r="AJ47" s="1192"/>
      <c r="AK47" s="1192"/>
      <c r="AL47" s="1193"/>
    </row>
    <row r="48" spans="1:38" ht="14.4" x14ac:dyDescent="0.2">
      <c r="A48" s="292"/>
      <c r="B48" s="302"/>
      <c r="C48" s="300"/>
      <c r="D48" s="300"/>
      <c r="E48" s="300"/>
      <c r="F48" s="300"/>
      <c r="G48" s="300"/>
      <c r="H48" s="300"/>
      <c r="I48" s="300"/>
      <c r="J48" s="300"/>
      <c r="K48" s="300"/>
      <c r="L48" s="300"/>
      <c r="M48" s="300"/>
      <c r="N48" s="290"/>
      <c r="O48" s="290"/>
      <c r="P48" s="290"/>
      <c r="Q48" s="290"/>
      <c r="R48" s="290"/>
      <c r="S48" s="290"/>
      <c r="T48" s="287"/>
      <c r="U48" s="444"/>
      <c r="V48" s="1188" t="s">
        <v>708</v>
      </c>
      <c r="W48" s="1189"/>
      <c r="X48" s="1189"/>
      <c r="Y48" s="1189"/>
      <c r="Z48" s="1189"/>
      <c r="AA48" s="1189"/>
      <c r="AB48" s="1189"/>
      <c r="AC48" s="1189"/>
      <c r="AD48" s="1189"/>
      <c r="AE48" s="1189"/>
      <c r="AF48" s="1190"/>
      <c r="AG48" s="1191"/>
      <c r="AH48" s="1192"/>
      <c r="AI48" s="1192"/>
      <c r="AJ48" s="1192"/>
      <c r="AK48" s="1192"/>
      <c r="AL48" s="1193"/>
    </row>
    <row r="49" spans="1:38" ht="14.4" x14ac:dyDescent="0.2">
      <c r="A49" s="292"/>
      <c r="B49" s="301"/>
      <c r="C49" s="300"/>
      <c r="D49" s="300"/>
      <c r="E49" s="300"/>
      <c r="F49" s="300"/>
      <c r="G49" s="300"/>
      <c r="H49" s="300"/>
      <c r="I49" s="300"/>
      <c r="J49" s="300"/>
      <c r="K49" s="300"/>
      <c r="L49" s="300"/>
      <c r="M49" s="300"/>
      <c r="N49" s="290"/>
      <c r="O49" s="290"/>
      <c r="P49" s="290"/>
      <c r="Q49" s="290"/>
      <c r="R49" s="290"/>
      <c r="S49" s="290"/>
      <c r="T49" s="287"/>
      <c r="U49" s="444"/>
      <c r="V49" s="1188" t="s">
        <v>716</v>
      </c>
      <c r="W49" s="1189"/>
      <c r="X49" s="1189"/>
      <c r="Y49" s="1189"/>
      <c r="Z49" s="1189"/>
      <c r="AA49" s="1189"/>
      <c r="AB49" s="1189"/>
      <c r="AC49" s="1189"/>
      <c r="AD49" s="1189"/>
      <c r="AE49" s="1189"/>
      <c r="AF49" s="1190"/>
      <c r="AG49" s="1191"/>
      <c r="AH49" s="1192"/>
      <c r="AI49" s="1192"/>
      <c r="AJ49" s="1192"/>
      <c r="AK49" s="1192"/>
      <c r="AL49" s="1193"/>
    </row>
    <row r="50" spans="1:38" ht="14.4" x14ac:dyDescent="0.2">
      <c r="A50" s="291"/>
      <c r="B50" s="303"/>
      <c r="C50" s="291"/>
      <c r="D50" s="291"/>
      <c r="E50" s="291"/>
      <c r="F50" s="291"/>
      <c r="G50" s="291"/>
      <c r="H50" s="291"/>
      <c r="I50" s="291"/>
      <c r="J50" s="291"/>
      <c r="K50" s="291"/>
      <c r="L50" s="291"/>
      <c r="M50" s="291"/>
      <c r="N50" s="120"/>
      <c r="O50" s="120"/>
      <c r="P50" s="120"/>
      <c r="Q50" s="120"/>
      <c r="R50" s="120"/>
      <c r="S50" s="120"/>
      <c r="T50" s="287"/>
      <c r="U50" s="463"/>
      <c r="V50" s="1188" t="s">
        <v>717</v>
      </c>
      <c r="W50" s="1189"/>
      <c r="X50" s="1189"/>
      <c r="Y50" s="1189"/>
      <c r="Z50" s="1189"/>
      <c r="AA50" s="1189"/>
      <c r="AB50" s="1189"/>
      <c r="AC50" s="1189"/>
      <c r="AD50" s="1189"/>
      <c r="AE50" s="1189"/>
      <c r="AF50" s="1190"/>
      <c r="AG50" s="1191"/>
      <c r="AH50" s="1192"/>
      <c r="AI50" s="1192"/>
      <c r="AJ50" s="1192"/>
      <c r="AK50" s="1192"/>
      <c r="AL50" s="1193"/>
    </row>
    <row r="51" spans="1:38" ht="14.4" x14ac:dyDescent="0.2">
      <c r="A51" s="292"/>
      <c r="B51" s="120"/>
      <c r="C51" s="291"/>
      <c r="D51" s="291"/>
      <c r="E51" s="291"/>
      <c r="F51" s="291"/>
      <c r="G51" s="291"/>
      <c r="H51" s="291"/>
      <c r="I51" s="291"/>
      <c r="J51" s="291"/>
      <c r="K51" s="291"/>
      <c r="L51" s="291"/>
      <c r="M51" s="291"/>
      <c r="N51" s="120"/>
      <c r="O51" s="120"/>
      <c r="P51" s="120"/>
      <c r="Q51" s="120"/>
      <c r="R51" s="120"/>
      <c r="S51" s="120"/>
      <c r="T51" s="287"/>
      <c r="U51" s="444"/>
      <c r="V51" s="1188" t="s">
        <v>718</v>
      </c>
      <c r="W51" s="1189"/>
      <c r="X51" s="1189"/>
      <c r="Y51" s="1189"/>
      <c r="Z51" s="1189"/>
      <c r="AA51" s="1189"/>
      <c r="AB51" s="1189"/>
      <c r="AC51" s="1189"/>
      <c r="AD51" s="1189"/>
      <c r="AE51" s="1189"/>
      <c r="AF51" s="1190"/>
      <c r="AG51" s="1191"/>
      <c r="AH51" s="1192"/>
      <c r="AI51" s="1192"/>
      <c r="AJ51" s="1192"/>
      <c r="AK51" s="1192"/>
      <c r="AL51" s="1193"/>
    </row>
    <row r="52" spans="1:38" ht="14.4" x14ac:dyDescent="0.2">
      <c r="A52" s="120"/>
      <c r="B52" s="295"/>
      <c r="C52" s="120"/>
      <c r="D52" s="120"/>
      <c r="E52" s="120"/>
      <c r="F52" s="120"/>
      <c r="G52" s="120"/>
      <c r="H52" s="120"/>
      <c r="I52" s="120"/>
      <c r="J52" s="120"/>
      <c r="K52" s="120"/>
      <c r="L52" s="120"/>
      <c r="M52" s="120"/>
      <c r="N52" s="120"/>
      <c r="O52" s="120"/>
      <c r="P52" s="120"/>
      <c r="Q52" s="120"/>
      <c r="R52" s="120"/>
      <c r="S52" s="120"/>
      <c r="T52" s="287"/>
      <c r="U52" s="444"/>
      <c r="V52" s="1188" t="s">
        <v>710</v>
      </c>
      <c r="W52" s="1189"/>
      <c r="X52" s="1189"/>
      <c r="Y52" s="1189"/>
      <c r="Z52" s="1189"/>
      <c r="AA52" s="1189"/>
      <c r="AB52" s="1189"/>
      <c r="AC52" s="1189"/>
      <c r="AD52" s="1189"/>
      <c r="AE52" s="1189"/>
      <c r="AF52" s="1190"/>
      <c r="AG52" s="1191"/>
      <c r="AH52" s="1192"/>
      <c r="AI52" s="1192"/>
      <c r="AJ52" s="1192"/>
      <c r="AK52" s="1192"/>
      <c r="AL52" s="1193"/>
    </row>
    <row r="53" spans="1:38" ht="14.4" x14ac:dyDescent="0.2">
      <c r="A53" s="120"/>
      <c r="B53" s="120"/>
      <c r="C53" s="120"/>
      <c r="D53" s="120"/>
      <c r="E53" s="120"/>
      <c r="F53" s="120"/>
      <c r="G53" s="120"/>
      <c r="H53" s="120"/>
      <c r="I53" s="120"/>
      <c r="J53" s="120"/>
      <c r="K53" s="120"/>
      <c r="L53" s="120"/>
      <c r="M53" s="120"/>
      <c r="N53" s="120"/>
      <c r="O53" s="120"/>
      <c r="P53" s="120"/>
      <c r="Q53" s="120"/>
      <c r="R53" s="120"/>
      <c r="S53" s="120"/>
      <c r="T53" s="264"/>
      <c r="U53" s="444"/>
      <c r="V53" s="1188" t="s">
        <v>712</v>
      </c>
      <c r="W53" s="1189"/>
      <c r="X53" s="1189"/>
      <c r="Y53" s="1189"/>
      <c r="Z53" s="1189"/>
      <c r="AA53" s="1189"/>
      <c r="AB53" s="1189"/>
      <c r="AC53" s="1189"/>
      <c r="AD53" s="1189"/>
      <c r="AE53" s="1189"/>
      <c r="AF53" s="1190"/>
      <c r="AG53" s="1191"/>
      <c r="AH53" s="1192"/>
      <c r="AI53" s="1192"/>
      <c r="AJ53" s="1192"/>
      <c r="AK53" s="1192"/>
      <c r="AL53" s="1193"/>
    </row>
    <row r="54" spans="1:38" ht="14.4" x14ac:dyDescent="0.2">
      <c r="A54" s="120"/>
      <c r="B54" s="120"/>
      <c r="C54" s="120"/>
      <c r="D54" s="120"/>
      <c r="E54" s="120"/>
      <c r="F54" s="120"/>
      <c r="G54" s="120"/>
      <c r="H54" s="120"/>
      <c r="I54" s="120"/>
      <c r="J54" s="120"/>
      <c r="K54" s="120"/>
      <c r="L54" s="120"/>
      <c r="M54" s="120"/>
      <c r="N54" s="120"/>
      <c r="O54" s="120"/>
      <c r="P54" s="120"/>
      <c r="Q54" s="120"/>
      <c r="R54" s="120"/>
      <c r="S54" s="120"/>
      <c r="T54" s="264"/>
      <c r="U54" s="444"/>
      <c r="V54" s="1188" t="s">
        <v>713</v>
      </c>
      <c r="W54" s="1189"/>
      <c r="X54" s="1189"/>
      <c r="Y54" s="1189"/>
      <c r="Z54" s="1189"/>
      <c r="AA54" s="1189"/>
      <c r="AB54" s="1189"/>
      <c r="AC54" s="1189"/>
      <c r="AD54" s="1189"/>
      <c r="AE54" s="1189"/>
      <c r="AF54" s="1190"/>
      <c r="AG54" s="1191"/>
      <c r="AH54" s="1192"/>
      <c r="AI54" s="1192"/>
      <c r="AJ54" s="1192"/>
      <c r="AK54" s="1192"/>
      <c r="AL54" s="1193"/>
    </row>
    <row r="55" spans="1:38" ht="14.4" x14ac:dyDescent="0.2">
      <c r="A55" s="120"/>
      <c r="B55" s="297"/>
      <c r="C55" s="264"/>
      <c r="D55" s="264"/>
      <c r="E55" s="264"/>
      <c r="F55" s="264"/>
      <c r="G55" s="264"/>
      <c r="H55" s="264"/>
      <c r="I55" s="264"/>
      <c r="J55" s="264"/>
      <c r="K55" s="264"/>
      <c r="L55" s="264"/>
      <c r="M55" s="264"/>
      <c r="N55" s="264"/>
      <c r="O55" s="264"/>
      <c r="P55" s="264"/>
      <c r="Q55" s="264"/>
      <c r="R55" s="264"/>
      <c r="S55" s="264"/>
      <c r="T55" s="264"/>
      <c r="U55" s="444"/>
      <c r="V55" s="1188" t="s">
        <v>609</v>
      </c>
      <c r="W55" s="1189"/>
      <c r="X55" s="1189"/>
      <c r="Y55" s="1189"/>
      <c r="Z55" s="1189"/>
      <c r="AA55" s="1189"/>
      <c r="AB55" s="1189"/>
      <c r="AC55" s="1189"/>
      <c r="AD55" s="1189"/>
      <c r="AE55" s="1189"/>
      <c r="AF55" s="1190"/>
      <c r="AG55" s="1191"/>
      <c r="AH55" s="1192"/>
      <c r="AI55" s="1192"/>
      <c r="AJ55" s="1192"/>
      <c r="AK55" s="1192"/>
      <c r="AL55" s="1193"/>
    </row>
    <row r="56" spans="1:38" ht="15" thickBot="1" x14ac:dyDescent="0.25">
      <c r="A56" s="120"/>
      <c r="B56" s="274"/>
      <c r="C56" s="264"/>
      <c r="D56" s="264"/>
      <c r="E56" s="264"/>
      <c r="F56" s="264"/>
      <c r="G56" s="264"/>
      <c r="H56" s="264"/>
      <c r="I56" s="264"/>
      <c r="J56" s="264"/>
      <c r="K56" s="264"/>
      <c r="L56" s="264"/>
      <c r="M56" s="264"/>
      <c r="N56" s="264"/>
      <c r="O56" s="264"/>
      <c r="P56" s="264"/>
      <c r="Q56" s="264"/>
      <c r="R56" s="264"/>
      <c r="S56" s="264"/>
      <c r="T56" s="287"/>
      <c r="U56" s="445"/>
      <c r="V56" s="1237" t="s">
        <v>616</v>
      </c>
      <c r="W56" s="1238"/>
      <c r="X56" s="1238"/>
      <c r="Y56" s="1238"/>
      <c r="Z56" s="1238"/>
      <c r="AA56" s="1238"/>
      <c r="AB56" s="1238"/>
      <c r="AC56" s="1238"/>
      <c r="AD56" s="1238"/>
      <c r="AE56" s="1238"/>
      <c r="AF56" s="1239"/>
      <c r="AG56" s="1243"/>
      <c r="AH56" s="1244"/>
      <c r="AI56" s="1244"/>
      <c r="AJ56" s="1244"/>
      <c r="AK56" s="1244"/>
      <c r="AL56" s="1245"/>
    </row>
    <row r="57" spans="1:38" ht="14.4" x14ac:dyDescent="0.2">
      <c r="A57" s="296"/>
      <c r="B57" s="275"/>
      <c r="C57" s="276"/>
      <c r="D57" s="276"/>
      <c r="E57" s="276"/>
      <c r="F57" s="276"/>
      <c r="G57" s="276"/>
      <c r="H57" s="276"/>
      <c r="I57" s="276"/>
      <c r="J57" s="276"/>
      <c r="K57" s="276"/>
      <c r="L57" s="276"/>
      <c r="M57" s="276"/>
      <c r="N57" s="264"/>
      <c r="O57" s="264"/>
      <c r="P57" s="264"/>
      <c r="Q57" s="264"/>
      <c r="R57" s="264"/>
      <c r="S57" s="264"/>
      <c r="T57" s="264"/>
      <c r="U57" s="466" t="s">
        <v>1206</v>
      </c>
      <c r="V57" s="442"/>
      <c r="W57" s="442"/>
      <c r="X57" s="442"/>
      <c r="Y57" s="442"/>
      <c r="Z57" s="442"/>
      <c r="AA57" s="442"/>
      <c r="AB57" s="442"/>
      <c r="AC57" s="442"/>
      <c r="AD57" s="442"/>
      <c r="AE57" s="442"/>
      <c r="AF57" s="442"/>
      <c r="AG57" s="1221">
        <f>SUM(AG58:AG59)</f>
        <v>0</v>
      </c>
      <c r="AH57" s="1222"/>
      <c r="AI57" s="1222"/>
      <c r="AJ57" s="1222"/>
      <c r="AK57" s="1222"/>
      <c r="AL57" s="1223"/>
    </row>
    <row r="58" spans="1:38" ht="14.4" x14ac:dyDescent="0.2">
      <c r="A58" s="296"/>
      <c r="B58" s="120"/>
      <c r="C58" s="120"/>
      <c r="D58" s="120"/>
      <c r="E58" s="120"/>
      <c r="F58" s="120"/>
      <c r="G58" s="120"/>
      <c r="H58" s="120"/>
      <c r="I58" s="120"/>
      <c r="J58" s="120"/>
      <c r="K58" s="120"/>
      <c r="L58" s="120"/>
      <c r="M58" s="120"/>
      <c r="N58" s="120"/>
      <c r="O58" s="120"/>
      <c r="P58" s="120"/>
      <c r="Q58" s="120"/>
      <c r="R58" s="120"/>
      <c r="S58" s="120"/>
      <c r="T58" s="264"/>
      <c r="U58" s="467"/>
      <c r="V58" s="747" t="s">
        <v>1098</v>
      </c>
      <c r="W58" s="748"/>
      <c r="X58" s="748"/>
      <c r="Y58" s="748"/>
      <c r="Z58" s="748"/>
      <c r="AA58" s="748"/>
      <c r="AB58" s="748"/>
      <c r="AC58" s="748"/>
      <c r="AD58" s="748"/>
      <c r="AE58" s="748"/>
      <c r="AF58" s="749"/>
      <c r="AG58" s="1191"/>
      <c r="AH58" s="1192"/>
      <c r="AI58" s="1192"/>
      <c r="AJ58" s="1192"/>
      <c r="AK58" s="1192"/>
      <c r="AL58" s="1193"/>
    </row>
    <row r="59" spans="1:38" ht="15" thickBot="1" x14ac:dyDescent="0.25">
      <c r="A59" s="296"/>
      <c r="B59" s="120"/>
      <c r="C59" s="120"/>
      <c r="D59" s="120"/>
      <c r="E59" s="120"/>
      <c r="F59" s="120"/>
      <c r="G59" s="120"/>
      <c r="H59" s="120"/>
      <c r="I59" s="120"/>
      <c r="J59" s="120"/>
      <c r="K59" s="120"/>
      <c r="L59" s="120"/>
      <c r="M59" s="120"/>
      <c r="N59" s="120"/>
      <c r="O59" s="120"/>
      <c r="P59" s="120"/>
      <c r="Q59" s="120"/>
      <c r="R59" s="120"/>
      <c r="S59" s="120"/>
      <c r="T59" s="120"/>
      <c r="U59" s="468"/>
      <c r="V59" s="647" t="s">
        <v>1099</v>
      </c>
      <c r="W59" s="648"/>
      <c r="X59" s="648"/>
      <c r="Y59" s="648"/>
      <c r="Z59" s="648"/>
      <c r="AA59" s="648"/>
      <c r="AB59" s="648"/>
      <c r="AC59" s="648"/>
      <c r="AD59" s="648"/>
      <c r="AE59" s="648"/>
      <c r="AF59" s="649"/>
      <c r="AG59" s="1227"/>
      <c r="AH59" s="1228"/>
      <c r="AI59" s="1228"/>
      <c r="AJ59" s="1228"/>
      <c r="AK59" s="1228"/>
      <c r="AL59" s="1229"/>
    </row>
    <row r="60" spans="1:38" ht="15.6" thickTop="1" thickBot="1" x14ac:dyDescent="0.25">
      <c r="A60" s="120"/>
      <c r="B60" s="120"/>
      <c r="C60" s="120"/>
      <c r="D60" s="120"/>
      <c r="E60" s="120"/>
      <c r="F60" s="120"/>
      <c r="G60" s="120"/>
      <c r="H60" s="120"/>
      <c r="I60" s="120"/>
      <c r="J60" s="120"/>
      <c r="K60" s="120"/>
      <c r="L60" s="120"/>
      <c r="M60" s="120"/>
      <c r="N60" s="120"/>
      <c r="O60" s="120"/>
      <c r="P60" s="120"/>
      <c r="Q60" s="120"/>
      <c r="R60" s="120"/>
      <c r="S60" s="120"/>
      <c r="T60" s="120"/>
      <c r="U60" s="750" t="s">
        <v>1149</v>
      </c>
      <c r="V60" s="470"/>
      <c r="W60" s="470"/>
      <c r="X60" s="470"/>
      <c r="Y60" s="470"/>
      <c r="Z60" s="470"/>
      <c r="AA60" s="470"/>
      <c r="AB60" s="470"/>
      <c r="AC60" s="470"/>
      <c r="AD60" s="470"/>
      <c r="AE60" s="470"/>
      <c r="AF60" s="470"/>
      <c r="AG60" s="1215">
        <f>AG11+AG18+AG37+AG57</f>
        <v>0</v>
      </c>
      <c r="AH60" s="1216"/>
      <c r="AI60" s="1216"/>
      <c r="AJ60" s="1216"/>
      <c r="AK60" s="1216"/>
      <c r="AL60" s="1217"/>
    </row>
    <row r="61" spans="1:38" ht="13.8" thickBot="1" x14ac:dyDescent="0.25">
      <c r="A61" s="120"/>
      <c r="B61" s="120"/>
      <c r="C61" s="120"/>
      <c r="D61" s="120"/>
      <c r="E61" s="120"/>
      <c r="F61" s="120"/>
      <c r="G61" s="120"/>
      <c r="H61" s="120"/>
      <c r="I61" s="120"/>
      <c r="J61" s="120"/>
      <c r="K61" s="120"/>
      <c r="L61" s="120"/>
      <c r="M61" s="120"/>
      <c r="N61" s="120"/>
      <c r="O61" s="120"/>
      <c r="P61" s="120"/>
      <c r="Q61" s="120"/>
      <c r="R61" s="120"/>
      <c r="S61" s="120"/>
      <c r="T61" s="120"/>
      <c r="U61" s="694"/>
      <c r="V61" s="694"/>
      <c r="W61" s="694"/>
      <c r="X61" s="694"/>
      <c r="Y61" s="694"/>
      <c r="Z61" s="694"/>
      <c r="AA61" s="694"/>
      <c r="AB61" s="694"/>
      <c r="AC61" s="694"/>
      <c r="AD61" s="694"/>
      <c r="AE61" s="694"/>
      <c r="AF61" s="694"/>
      <c r="AG61" s="763"/>
      <c r="AH61" s="763"/>
      <c r="AI61" s="763"/>
      <c r="AJ61" s="763"/>
      <c r="AK61" s="763"/>
      <c r="AL61" s="763"/>
    </row>
    <row r="62" spans="1:38" ht="26.25" customHeight="1" thickTop="1" thickBot="1" x14ac:dyDescent="0.25">
      <c r="A62" s="694"/>
      <c r="B62" s="694"/>
      <c r="C62" s="694"/>
      <c r="D62" s="694"/>
      <c r="E62" s="694"/>
      <c r="F62" s="694"/>
      <c r="G62" s="694"/>
      <c r="H62" s="694"/>
      <c r="I62" s="694"/>
      <c r="J62" s="694"/>
      <c r="K62" s="694"/>
      <c r="L62" s="694"/>
      <c r="M62" s="694"/>
      <c r="N62" s="694"/>
      <c r="O62" s="694"/>
      <c r="P62" s="694"/>
      <c r="Q62" s="694"/>
      <c r="R62" s="694"/>
      <c r="S62" s="694"/>
      <c r="T62" s="694"/>
      <c r="U62" s="751" t="s">
        <v>1100</v>
      </c>
      <c r="V62" s="471"/>
      <c r="W62" s="471"/>
      <c r="X62" s="471"/>
      <c r="Y62" s="471"/>
      <c r="Z62" s="471"/>
      <c r="AA62" s="471"/>
      <c r="AB62" s="471"/>
      <c r="AC62" s="471"/>
      <c r="AD62" s="471"/>
      <c r="AE62" s="471"/>
      <c r="AF62" s="471"/>
      <c r="AG62" s="1203">
        <f>N38-AG60</f>
        <v>0</v>
      </c>
      <c r="AH62" s="1204"/>
      <c r="AI62" s="1204"/>
      <c r="AJ62" s="1204"/>
      <c r="AK62" s="1204"/>
      <c r="AL62" s="1205"/>
    </row>
    <row r="63" spans="1:38" ht="13.8" thickTop="1" x14ac:dyDescent="0.2">
      <c r="A63" s="694"/>
      <c r="B63" s="694"/>
      <c r="C63" s="694"/>
      <c r="D63" s="694"/>
      <c r="E63" s="694"/>
      <c r="F63" s="694"/>
      <c r="G63" s="694"/>
      <c r="H63" s="694"/>
      <c r="I63" s="694"/>
      <c r="J63" s="694"/>
      <c r="K63" s="694"/>
      <c r="L63" s="694"/>
      <c r="M63" s="694"/>
      <c r="N63" s="694"/>
      <c r="O63" s="694"/>
      <c r="P63" s="694"/>
      <c r="Q63" s="694"/>
      <c r="R63" s="694"/>
      <c r="S63" s="694"/>
      <c r="T63" s="761"/>
      <c r="U63" s="761"/>
      <c r="V63" s="761"/>
      <c r="W63" s="761"/>
      <c r="X63" s="761"/>
      <c r="Y63" s="761"/>
      <c r="Z63" s="761"/>
      <c r="AA63" s="761"/>
      <c r="AB63" s="761"/>
      <c r="AC63" s="761"/>
      <c r="AD63" s="761"/>
      <c r="AE63" s="761"/>
      <c r="AF63" s="761"/>
      <c r="AG63" s="761"/>
      <c r="AH63" s="761"/>
      <c r="AI63" s="761"/>
      <c r="AJ63" s="761"/>
      <c r="AK63" s="761"/>
      <c r="AL63" s="761"/>
    </row>
    <row r="64" spans="1:38" x14ac:dyDescent="0.2">
      <c r="A64" s="694"/>
      <c r="B64" s="694"/>
      <c r="C64" s="694"/>
      <c r="D64" s="694"/>
      <c r="E64" s="694"/>
      <c r="F64" s="694"/>
      <c r="G64" s="694"/>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row>
    <row r="65" spans="1:38" ht="19.5" customHeight="1" x14ac:dyDescent="0.2">
      <c r="A65" s="694"/>
      <c r="B65" s="1261" t="s">
        <v>1102</v>
      </c>
      <c r="C65" s="1261"/>
      <c r="D65" s="1261"/>
      <c r="E65" s="1261"/>
      <c r="F65" s="1261"/>
      <c r="G65" s="1261"/>
      <c r="H65" s="1261"/>
      <c r="I65" s="1261"/>
      <c r="J65" s="1261"/>
      <c r="K65" s="1261"/>
      <c r="L65" s="1261"/>
      <c r="M65" s="1261"/>
      <c r="N65" s="1261"/>
      <c r="O65" s="1261"/>
      <c r="P65" s="1261"/>
      <c r="Q65" s="1261"/>
      <c r="R65" s="1261"/>
      <c r="S65" s="1261"/>
      <c r="T65" s="781"/>
      <c r="U65" s="781"/>
      <c r="V65" s="781"/>
      <c r="W65" s="781"/>
      <c r="X65" s="781"/>
      <c r="Y65" s="781"/>
      <c r="Z65" s="781"/>
      <c r="AA65" s="781"/>
      <c r="AB65" s="781"/>
      <c r="AC65" s="781"/>
      <c r="AD65" s="781"/>
      <c r="AE65" s="781"/>
      <c r="AF65" s="781"/>
      <c r="AG65" s="781"/>
      <c r="AH65" s="781"/>
      <c r="AI65" s="781"/>
      <c r="AJ65" s="781"/>
      <c r="AK65" s="781"/>
      <c r="AL65" s="781"/>
    </row>
    <row r="66" spans="1:38" ht="6.75" customHeight="1" thickBot="1" x14ac:dyDescent="0.25">
      <c r="A66" s="694"/>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row>
    <row r="67" spans="1:38" ht="36.75" customHeight="1" thickBot="1" x14ac:dyDescent="0.25">
      <c r="A67" s="694"/>
      <c r="B67" s="600" t="s">
        <v>1187</v>
      </c>
      <c r="C67" s="601"/>
      <c r="D67" s="601"/>
      <c r="E67" s="601"/>
      <c r="F67" s="601"/>
      <c r="G67" s="601"/>
      <c r="H67" s="601"/>
      <c r="I67" s="601"/>
      <c r="J67" s="601"/>
      <c r="K67" s="601"/>
      <c r="L67" s="601"/>
      <c r="M67" s="601"/>
      <c r="N67" s="1264" t="s">
        <v>1184</v>
      </c>
      <c r="O67" s="1265"/>
      <c r="P67" s="1265"/>
      <c r="Q67" s="1265"/>
      <c r="R67" s="1265"/>
      <c r="S67" s="1266"/>
      <c r="T67" s="285"/>
      <c r="U67" s="600" t="s">
        <v>1188</v>
      </c>
      <c r="V67" s="613"/>
      <c r="W67" s="613"/>
      <c r="X67" s="613"/>
      <c r="Y67" s="613"/>
      <c r="Z67" s="613"/>
      <c r="AA67" s="613"/>
      <c r="AB67" s="613"/>
      <c r="AC67" s="613"/>
      <c r="AD67" s="613"/>
      <c r="AE67" s="613"/>
      <c r="AF67" s="613"/>
      <c r="AG67" s="1264" t="s">
        <v>1184</v>
      </c>
      <c r="AH67" s="1265"/>
      <c r="AI67" s="1265"/>
      <c r="AJ67" s="1265"/>
      <c r="AK67" s="1265"/>
      <c r="AL67" s="1266"/>
    </row>
    <row r="68" spans="1:38" ht="15" thickTop="1" x14ac:dyDescent="0.2">
      <c r="A68" s="694"/>
      <c r="B68" s="443" t="s">
        <v>1103</v>
      </c>
      <c r="C68" s="442"/>
      <c r="D68" s="442"/>
      <c r="E68" s="442"/>
      <c r="F68" s="442"/>
      <c r="G68" s="442"/>
      <c r="H68" s="442"/>
      <c r="I68" s="442"/>
      <c r="J68" s="442"/>
      <c r="K68" s="442"/>
      <c r="L68" s="442"/>
      <c r="M68" s="442"/>
      <c r="N68" s="1275">
        <f>SUM(N69:N70)</f>
        <v>0</v>
      </c>
      <c r="O68" s="1276"/>
      <c r="P68" s="1276"/>
      <c r="Q68" s="1276"/>
      <c r="R68" s="1276"/>
      <c r="S68" s="1277"/>
      <c r="T68" s="296"/>
      <c r="U68" s="446" t="s">
        <v>719</v>
      </c>
      <c r="V68" s="447"/>
      <c r="W68" s="447"/>
      <c r="X68" s="447"/>
      <c r="Y68" s="447"/>
      <c r="Z68" s="447"/>
      <c r="AA68" s="447"/>
      <c r="AB68" s="447"/>
      <c r="AC68" s="447"/>
      <c r="AD68" s="447"/>
      <c r="AE68" s="447"/>
      <c r="AF68" s="447"/>
      <c r="AG68" s="1209"/>
      <c r="AH68" s="1210"/>
      <c r="AI68" s="1210"/>
      <c r="AJ68" s="1210"/>
      <c r="AK68" s="1210"/>
      <c r="AL68" s="1211"/>
    </row>
    <row r="69" spans="1:38" ht="15" thickBot="1" x14ac:dyDescent="0.25">
      <c r="A69" s="694"/>
      <c r="B69" s="444"/>
      <c r="C69" s="1255" t="s">
        <v>1039</v>
      </c>
      <c r="D69" s="1256"/>
      <c r="E69" s="1256"/>
      <c r="F69" s="1256"/>
      <c r="G69" s="1256"/>
      <c r="H69" s="1256"/>
      <c r="I69" s="1256"/>
      <c r="J69" s="1256"/>
      <c r="K69" s="1256"/>
      <c r="L69" s="1256"/>
      <c r="M69" s="1257"/>
      <c r="N69" s="1191"/>
      <c r="O69" s="1192"/>
      <c r="P69" s="1192"/>
      <c r="Q69" s="1192"/>
      <c r="R69" s="1192"/>
      <c r="S69" s="1193"/>
      <c r="T69" s="296"/>
      <c r="U69" s="472" t="s">
        <v>1107</v>
      </c>
      <c r="V69" s="615"/>
      <c r="W69" s="615"/>
      <c r="X69" s="615"/>
      <c r="Y69" s="615"/>
      <c r="Z69" s="615"/>
      <c r="AA69" s="615"/>
      <c r="AB69" s="615"/>
      <c r="AC69" s="615"/>
      <c r="AD69" s="615"/>
      <c r="AE69" s="615"/>
      <c r="AF69" s="615"/>
      <c r="AG69" s="1284"/>
      <c r="AH69" s="1285"/>
      <c r="AI69" s="1285"/>
      <c r="AJ69" s="1285"/>
      <c r="AK69" s="1285"/>
      <c r="AL69" s="1286"/>
    </row>
    <row r="70" spans="1:38" ht="15.6" thickTop="1" thickBot="1" x14ac:dyDescent="0.25">
      <c r="A70" s="694"/>
      <c r="B70" s="473"/>
      <c r="C70" s="1258" t="s">
        <v>1104</v>
      </c>
      <c r="D70" s="1259"/>
      <c r="E70" s="1259"/>
      <c r="F70" s="1259"/>
      <c r="G70" s="1259"/>
      <c r="H70" s="1259"/>
      <c r="I70" s="1259"/>
      <c r="J70" s="1259"/>
      <c r="K70" s="1259"/>
      <c r="L70" s="1259"/>
      <c r="M70" s="1260"/>
      <c r="N70" s="1290"/>
      <c r="O70" s="1291"/>
      <c r="P70" s="1291"/>
      <c r="Q70" s="1291"/>
      <c r="R70" s="1291"/>
      <c r="S70" s="1292"/>
      <c r="T70" s="296"/>
      <c r="U70" s="750" t="s">
        <v>1109</v>
      </c>
      <c r="V70" s="470"/>
      <c r="W70" s="470"/>
      <c r="X70" s="470"/>
      <c r="Y70" s="470"/>
      <c r="Z70" s="470"/>
      <c r="AA70" s="470"/>
      <c r="AB70" s="470"/>
      <c r="AC70" s="470"/>
      <c r="AD70" s="470"/>
      <c r="AE70" s="470"/>
      <c r="AF70" s="470"/>
      <c r="AG70" s="1287">
        <f>SUM(AG68:AG69)</f>
        <v>0</v>
      </c>
      <c r="AH70" s="1288"/>
      <c r="AI70" s="1288"/>
      <c r="AJ70" s="1288"/>
      <c r="AK70" s="1288"/>
      <c r="AL70" s="1289"/>
    </row>
    <row r="71" spans="1:38" ht="14.4" x14ac:dyDescent="0.2">
      <c r="A71" s="694"/>
      <c r="B71" s="474" t="s">
        <v>1105</v>
      </c>
      <c r="C71" s="596"/>
      <c r="D71" s="596"/>
      <c r="E71" s="596"/>
      <c r="F71" s="596"/>
      <c r="G71" s="596"/>
      <c r="H71" s="596"/>
      <c r="I71" s="596"/>
      <c r="J71" s="596"/>
      <c r="K71" s="596"/>
      <c r="L71" s="596"/>
      <c r="M71" s="596"/>
      <c r="N71" s="1212">
        <f>SUM(N72:N73)</f>
        <v>0</v>
      </c>
      <c r="O71" s="1213"/>
      <c r="P71" s="1213"/>
      <c r="Q71" s="1213"/>
      <c r="R71" s="1213"/>
      <c r="S71" s="1214"/>
      <c r="T71" s="296"/>
      <c r="U71" s="408"/>
      <c r="V71" s="266"/>
      <c r="W71" s="266"/>
      <c r="X71" s="266"/>
      <c r="Y71" s="266"/>
      <c r="Z71" s="266"/>
      <c r="AA71" s="266"/>
      <c r="AB71" s="266"/>
      <c r="AC71" s="266"/>
      <c r="AD71" s="266"/>
      <c r="AE71" s="266"/>
      <c r="AF71" s="266"/>
      <c r="AG71" s="746"/>
      <c r="AH71" s="746"/>
      <c r="AI71" s="746"/>
      <c r="AJ71" s="746"/>
      <c r="AK71" s="746"/>
      <c r="AL71" s="746"/>
    </row>
    <row r="72" spans="1:38" ht="14.4" x14ac:dyDescent="0.2">
      <c r="A72" s="694"/>
      <c r="B72" s="444"/>
      <c r="C72" s="1188" t="s">
        <v>1082</v>
      </c>
      <c r="D72" s="1189"/>
      <c r="E72" s="1189"/>
      <c r="F72" s="1189"/>
      <c r="G72" s="1189"/>
      <c r="H72" s="1189"/>
      <c r="I72" s="1189"/>
      <c r="J72" s="1189"/>
      <c r="K72" s="1189"/>
      <c r="L72" s="1189"/>
      <c r="M72" s="1190"/>
      <c r="N72" s="1293"/>
      <c r="O72" s="1294"/>
      <c r="P72" s="1294"/>
      <c r="Q72" s="1294"/>
      <c r="R72" s="1294"/>
      <c r="S72" s="1295"/>
      <c r="T72" s="296"/>
      <c r="U72" s="694"/>
      <c r="V72" s="694"/>
      <c r="W72" s="694"/>
      <c r="X72" s="694"/>
      <c r="Y72" s="694"/>
      <c r="Z72" s="694"/>
      <c r="AA72" s="694"/>
      <c r="AB72" s="694"/>
      <c r="AC72" s="694"/>
      <c r="AD72" s="694"/>
      <c r="AE72" s="694"/>
      <c r="AF72" s="694"/>
      <c r="AG72" s="694"/>
      <c r="AH72" s="694"/>
      <c r="AI72" s="694"/>
      <c r="AJ72" s="694"/>
      <c r="AK72" s="694"/>
      <c r="AL72" s="694"/>
    </row>
    <row r="73" spans="1:38" ht="15" thickBot="1" x14ac:dyDescent="0.25">
      <c r="A73" s="694"/>
      <c r="B73" s="475"/>
      <c r="C73" s="1206" t="s">
        <v>616</v>
      </c>
      <c r="D73" s="1207"/>
      <c r="E73" s="1207"/>
      <c r="F73" s="1207"/>
      <c r="G73" s="1207"/>
      <c r="H73" s="1207"/>
      <c r="I73" s="1207"/>
      <c r="J73" s="1207"/>
      <c r="K73" s="1207"/>
      <c r="L73" s="1207"/>
      <c r="M73" s="1208"/>
      <c r="N73" s="1296"/>
      <c r="O73" s="1297"/>
      <c r="P73" s="1297"/>
      <c r="Q73" s="1297"/>
      <c r="R73" s="1297"/>
      <c r="S73" s="1298"/>
      <c r="T73" s="296"/>
      <c r="U73" s="762"/>
      <c r="V73" s="120"/>
      <c r="W73" s="120"/>
      <c r="X73" s="120"/>
      <c r="Y73" s="120"/>
      <c r="Z73" s="120"/>
      <c r="AA73" s="120"/>
      <c r="AB73" s="120"/>
      <c r="AC73" s="120"/>
      <c r="AD73" s="120"/>
      <c r="AE73" s="120"/>
      <c r="AF73" s="120"/>
      <c r="AG73" s="120"/>
      <c r="AH73" s="120"/>
      <c r="AI73" s="120"/>
      <c r="AJ73" s="120"/>
      <c r="AK73" s="120"/>
      <c r="AL73" s="120"/>
    </row>
    <row r="74" spans="1:38" ht="15.6" thickTop="1" thickBot="1" x14ac:dyDescent="0.25">
      <c r="A74" s="694"/>
      <c r="B74" s="750" t="s">
        <v>1106</v>
      </c>
      <c r="C74" s="470"/>
      <c r="D74" s="470"/>
      <c r="E74" s="470"/>
      <c r="F74" s="470"/>
      <c r="G74" s="470"/>
      <c r="H74" s="470"/>
      <c r="I74" s="470"/>
      <c r="J74" s="470"/>
      <c r="K74" s="470"/>
      <c r="L74" s="470"/>
      <c r="M74" s="470"/>
      <c r="N74" s="1215">
        <f>N68+N71</f>
        <v>0</v>
      </c>
      <c r="O74" s="1216"/>
      <c r="P74" s="1216"/>
      <c r="Q74" s="1216"/>
      <c r="R74" s="1216"/>
      <c r="S74" s="1217"/>
      <c r="T74" s="296"/>
      <c r="U74" s="761"/>
      <c r="V74" s="761"/>
      <c r="W74" s="761"/>
      <c r="X74" s="761"/>
      <c r="Y74" s="761"/>
      <c r="Z74" s="761"/>
      <c r="AA74" s="761"/>
      <c r="AB74" s="761"/>
      <c r="AC74" s="761"/>
      <c r="AD74" s="761"/>
      <c r="AE74" s="761"/>
      <c r="AF74" s="761"/>
      <c r="AG74" s="761"/>
      <c r="AH74" s="761"/>
      <c r="AI74" s="761"/>
      <c r="AJ74" s="761"/>
      <c r="AK74" s="761"/>
      <c r="AL74" s="761"/>
    </row>
    <row r="75" spans="1:38" ht="15" thickBot="1" x14ac:dyDescent="0.25">
      <c r="A75" s="694"/>
      <c r="B75" s="657"/>
      <c r="C75" s="117"/>
      <c r="D75" s="117"/>
      <c r="E75" s="117"/>
      <c r="F75" s="117"/>
      <c r="G75" s="117"/>
      <c r="H75" s="117"/>
      <c r="I75" s="117"/>
      <c r="J75" s="117"/>
      <c r="K75" s="117"/>
      <c r="L75" s="117"/>
      <c r="M75" s="117"/>
      <c r="N75" s="264"/>
      <c r="O75" s="264"/>
      <c r="P75" s="264"/>
      <c r="Q75" s="264"/>
      <c r="R75" s="264"/>
      <c r="S75" s="264"/>
      <c r="T75" s="296"/>
      <c r="U75" s="408"/>
      <c r="V75" s="266"/>
      <c r="W75" s="266"/>
      <c r="X75" s="266"/>
      <c r="Y75" s="266"/>
      <c r="Z75" s="266"/>
      <c r="AA75" s="266"/>
      <c r="AB75" s="266"/>
      <c r="AC75" s="266"/>
      <c r="AD75" s="266"/>
      <c r="AE75" s="266"/>
      <c r="AF75" s="266"/>
      <c r="AG75" s="746"/>
      <c r="AH75" s="746"/>
      <c r="AI75" s="746"/>
      <c r="AJ75" s="746"/>
      <c r="AK75" s="746"/>
      <c r="AL75" s="746"/>
    </row>
    <row r="76" spans="1:38" ht="26.25" customHeight="1" thickTop="1" thickBot="1" x14ac:dyDescent="0.25">
      <c r="A76" s="694"/>
      <c r="B76" s="289"/>
      <c r="C76" s="290"/>
      <c r="D76" s="290"/>
      <c r="E76" s="290"/>
      <c r="F76" s="290"/>
      <c r="G76" s="290"/>
      <c r="H76" s="290"/>
      <c r="I76" s="290"/>
      <c r="J76" s="290"/>
      <c r="K76" s="290"/>
      <c r="L76" s="290"/>
      <c r="M76" s="290"/>
      <c r="N76" s="264"/>
      <c r="O76" s="264"/>
      <c r="P76" s="264"/>
      <c r="Q76" s="264"/>
      <c r="R76" s="264"/>
      <c r="S76" s="264"/>
      <c r="T76" s="296"/>
      <c r="U76" s="751" t="s">
        <v>1108</v>
      </c>
      <c r="V76" s="471"/>
      <c r="W76" s="471"/>
      <c r="X76" s="471"/>
      <c r="Y76" s="471"/>
      <c r="Z76" s="471"/>
      <c r="AA76" s="471"/>
      <c r="AB76" s="471"/>
      <c r="AC76" s="471"/>
      <c r="AD76" s="471"/>
      <c r="AE76" s="471"/>
      <c r="AF76" s="471"/>
      <c r="AG76" s="1203">
        <f>N74-AG70</f>
        <v>0</v>
      </c>
      <c r="AH76" s="1204"/>
      <c r="AI76" s="1204"/>
      <c r="AJ76" s="1204"/>
      <c r="AK76" s="1204"/>
      <c r="AL76" s="1205"/>
    </row>
    <row r="77" spans="1:38" ht="26.25" customHeight="1" thickTop="1" thickBot="1" x14ac:dyDescent="0.25">
      <c r="A77" s="694"/>
      <c r="B77" s="289"/>
      <c r="C77" s="290"/>
      <c r="D77" s="290"/>
      <c r="E77" s="290"/>
      <c r="F77" s="290"/>
      <c r="G77" s="290"/>
      <c r="H77" s="290"/>
      <c r="I77" s="290"/>
      <c r="J77" s="290"/>
      <c r="K77" s="290"/>
      <c r="L77" s="290"/>
      <c r="M77" s="290"/>
      <c r="N77" s="264"/>
      <c r="O77" s="264"/>
      <c r="P77" s="264"/>
      <c r="Q77" s="264"/>
      <c r="R77" s="264"/>
      <c r="S77" s="264"/>
      <c r="T77" s="296"/>
      <c r="U77" s="1200" t="s">
        <v>1208</v>
      </c>
      <c r="V77" s="1201"/>
      <c r="W77" s="1201"/>
      <c r="X77" s="1201"/>
      <c r="Y77" s="1201"/>
      <c r="Z77" s="1201"/>
      <c r="AA77" s="1201"/>
      <c r="AB77" s="1201"/>
      <c r="AC77" s="1201"/>
      <c r="AD77" s="1201"/>
      <c r="AE77" s="1201"/>
      <c r="AF77" s="1202"/>
      <c r="AG77" s="1203">
        <f>AG62+AG76</f>
        <v>0</v>
      </c>
      <c r="AH77" s="1204"/>
      <c r="AI77" s="1204"/>
      <c r="AJ77" s="1204"/>
      <c r="AK77" s="1204"/>
      <c r="AL77" s="1205"/>
    </row>
    <row r="78" spans="1:38" ht="15" thickTop="1" x14ac:dyDescent="0.2">
      <c r="A78" s="694"/>
      <c r="B78" s="641"/>
      <c r="C78" s="642"/>
      <c r="D78" s="642"/>
      <c r="E78" s="642"/>
      <c r="F78" s="642"/>
      <c r="G78" s="642"/>
      <c r="H78" s="642"/>
      <c r="I78" s="642"/>
      <c r="J78" s="642"/>
      <c r="K78" s="642"/>
      <c r="L78" s="642"/>
      <c r="M78" s="642"/>
      <c r="N78" s="746"/>
      <c r="O78" s="746"/>
      <c r="P78" s="746"/>
      <c r="Q78" s="746"/>
      <c r="R78" s="746"/>
      <c r="S78" s="746"/>
      <c r="T78" s="284"/>
      <c r="U78" s="641"/>
      <c r="V78" s="642"/>
      <c r="W78" s="642"/>
      <c r="X78" s="642"/>
      <c r="Y78" s="642"/>
      <c r="Z78" s="642"/>
      <c r="AA78" s="642"/>
      <c r="AB78" s="642"/>
      <c r="AC78" s="642"/>
      <c r="AD78" s="642"/>
      <c r="AE78" s="642"/>
      <c r="AF78" s="642"/>
      <c r="AG78" s="746"/>
      <c r="AH78" s="746"/>
      <c r="AI78" s="746"/>
      <c r="AJ78" s="746"/>
      <c r="AK78" s="746"/>
      <c r="AL78" s="746"/>
    </row>
    <row r="79" spans="1:38" ht="18.75" customHeight="1" x14ac:dyDescent="0.2">
      <c r="A79" s="694"/>
      <c r="B79" s="1262" t="s">
        <v>1110</v>
      </c>
      <c r="C79" s="1262"/>
      <c r="D79" s="1262"/>
      <c r="E79" s="1262"/>
      <c r="F79" s="1262"/>
      <c r="G79" s="1262"/>
      <c r="H79" s="1262"/>
      <c r="I79" s="1262"/>
      <c r="J79" s="1262"/>
      <c r="K79" s="1262"/>
      <c r="L79" s="1262"/>
      <c r="M79" s="1262"/>
      <c r="N79" s="1262"/>
      <c r="O79" s="1262"/>
      <c r="P79" s="1262"/>
      <c r="Q79" s="1262"/>
      <c r="R79" s="1262"/>
      <c r="S79" s="1262"/>
      <c r="T79" s="780"/>
      <c r="U79" s="780"/>
      <c r="V79" s="780"/>
      <c r="W79" s="780"/>
      <c r="X79" s="780"/>
      <c r="Y79" s="780"/>
      <c r="Z79" s="780"/>
      <c r="AA79" s="780"/>
      <c r="AB79" s="780"/>
      <c r="AC79" s="780"/>
      <c r="AD79" s="780"/>
      <c r="AE79" s="780"/>
      <c r="AF79" s="780"/>
      <c r="AG79" s="780"/>
      <c r="AH79" s="780"/>
      <c r="AI79" s="780"/>
      <c r="AJ79" s="780"/>
      <c r="AK79" s="780"/>
      <c r="AL79" s="780"/>
    </row>
    <row r="80" spans="1:38" ht="5.25" customHeight="1" thickBot="1" x14ac:dyDescent="0.25">
      <c r="A80" s="694"/>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row>
    <row r="81" spans="1:38" ht="36.75" customHeight="1" thickBot="1" x14ac:dyDescent="0.25">
      <c r="A81" s="694"/>
      <c r="B81" s="600" t="s">
        <v>1187</v>
      </c>
      <c r="C81" s="601"/>
      <c r="D81" s="601"/>
      <c r="E81" s="601"/>
      <c r="F81" s="601"/>
      <c r="G81" s="601"/>
      <c r="H81" s="601"/>
      <c r="I81" s="601"/>
      <c r="J81" s="601"/>
      <c r="K81" s="601"/>
      <c r="L81" s="601"/>
      <c r="M81" s="601"/>
      <c r="N81" s="1264" t="s">
        <v>1184</v>
      </c>
      <c r="O81" s="1265"/>
      <c r="P81" s="1265"/>
      <c r="Q81" s="1265"/>
      <c r="R81" s="1265"/>
      <c r="S81" s="1266"/>
      <c r="T81" s="285"/>
      <c r="U81" s="600" t="s">
        <v>1188</v>
      </c>
      <c r="V81" s="613"/>
      <c r="W81" s="613"/>
      <c r="X81" s="613"/>
      <c r="Y81" s="613"/>
      <c r="Z81" s="613"/>
      <c r="AA81" s="613"/>
      <c r="AB81" s="613"/>
      <c r="AC81" s="613"/>
      <c r="AD81" s="613"/>
      <c r="AE81" s="613"/>
      <c r="AF81" s="613"/>
      <c r="AG81" s="1264" t="s">
        <v>1184</v>
      </c>
      <c r="AH81" s="1265"/>
      <c r="AI81" s="1265"/>
      <c r="AJ81" s="1265"/>
      <c r="AK81" s="1265"/>
      <c r="AL81" s="1266"/>
    </row>
    <row r="82" spans="1:38" ht="15.6" thickTop="1" thickBot="1" x14ac:dyDescent="0.25">
      <c r="A82" s="694"/>
      <c r="B82" s="454" t="s">
        <v>709</v>
      </c>
      <c r="C82" s="469"/>
      <c r="D82" s="469"/>
      <c r="E82" s="469"/>
      <c r="F82" s="469"/>
      <c r="G82" s="469"/>
      <c r="H82" s="469"/>
      <c r="I82" s="469"/>
      <c r="J82" s="469"/>
      <c r="K82" s="469"/>
      <c r="L82" s="469"/>
      <c r="M82" s="469"/>
      <c r="N82" s="1209"/>
      <c r="O82" s="1210"/>
      <c r="P82" s="1210"/>
      <c r="Q82" s="1210"/>
      <c r="R82" s="1210"/>
      <c r="S82" s="1211"/>
      <c r="T82" s="296"/>
      <c r="U82" s="1299" t="s">
        <v>720</v>
      </c>
      <c r="V82" s="1300"/>
      <c r="W82" s="1300"/>
      <c r="X82" s="1300"/>
      <c r="Y82" s="1300"/>
      <c r="Z82" s="1300"/>
      <c r="AA82" s="1300"/>
      <c r="AB82" s="1300"/>
      <c r="AC82" s="1300"/>
      <c r="AD82" s="1300"/>
      <c r="AE82" s="1300"/>
      <c r="AF82" s="1301"/>
      <c r="AG82" s="1218"/>
      <c r="AH82" s="1219"/>
      <c r="AI82" s="1219"/>
      <c r="AJ82" s="1219"/>
      <c r="AK82" s="1219"/>
      <c r="AL82" s="1220"/>
    </row>
    <row r="83" spans="1:38" ht="14.4" x14ac:dyDescent="0.2">
      <c r="A83" s="694"/>
      <c r="B83" s="476" t="s">
        <v>1111</v>
      </c>
      <c r="C83" s="597"/>
      <c r="D83" s="597"/>
      <c r="E83" s="597"/>
      <c r="F83" s="597"/>
      <c r="G83" s="597"/>
      <c r="H83" s="597"/>
      <c r="I83" s="597"/>
      <c r="J83" s="597"/>
      <c r="K83" s="597"/>
      <c r="L83" s="597"/>
      <c r="M83" s="597"/>
      <c r="N83" s="1212">
        <f>SUM(N84:N88)</f>
        <v>0</v>
      </c>
      <c r="O83" s="1213"/>
      <c r="P83" s="1213"/>
      <c r="Q83" s="1213"/>
      <c r="R83" s="1213"/>
      <c r="S83" s="1214"/>
      <c r="T83" s="296"/>
      <c r="U83" s="1302" t="s">
        <v>1116</v>
      </c>
      <c r="V83" s="1303"/>
      <c r="W83" s="1303"/>
      <c r="X83" s="1303"/>
      <c r="Y83" s="1303"/>
      <c r="Z83" s="1303"/>
      <c r="AA83" s="1303"/>
      <c r="AB83" s="1303"/>
      <c r="AC83" s="1303"/>
      <c r="AD83" s="1303"/>
      <c r="AE83" s="1303"/>
      <c r="AF83" s="1304"/>
      <c r="AG83" s="1221">
        <f>SUM(AG84:AG86)</f>
        <v>0</v>
      </c>
      <c r="AH83" s="1222"/>
      <c r="AI83" s="1222"/>
      <c r="AJ83" s="1222"/>
      <c r="AK83" s="1222"/>
      <c r="AL83" s="1223"/>
    </row>
    <row r="84" spans="1:38" ht="14.4" x14ac:dyDescent="0.2">
      <c r="A84" s="694"/>
      <c r="B84" s="477"/>
      <c r="C84" s="1188" t="s">
        <v>1112</v>
      </c>
      <c r="D84" s="1189"/>
      <c r="E84" s="1189"/>
      <c r="F84" s="1189"/>
      <c r="G84" s="1189"/>
      <c r="H84" s="1189"/>
      <c r="I84" s="1189"/>
      <c r="J84" s="1189"/>
      <c r="K84" s="1189"/>
      <c r="L84" s="1189"/>
      <c r="M84" s="1190"/>
      <c r="N84" s="1191"/>
      <c r="O84" s="1192"/>
      <c r="P84" s="1192"/>
      <c r="Q84" s="1192"/>
      <c r="R84" s="1192"/>
      <c r="S84" s="1193"/>
      <c r="T84" s="296"/>
      <c r="U84" s="658"/>
      <c r="V84" s="1308" t="s">
        <v>1117</v>
      </c>
      <c r="W84" s="1309"/>
      <c r="X84" s="1309"/>
      <c r="Y84" s="1309"/>
      <c r="Z84" s="1309"/>
      <c r="AA84" s="1309"/>
      <c r="AB84" s="1309"/>
      <c r="AC84" s="1309"/>
      <c r="AD84" s="1309"/>
      <c r="AE84" s="1309"/>
      <c r="AF84" s="1310"/>
      <c r="AG84" s="1224"/>
      <c r="AH84" s="1225"/>
      <c r="AI84" s="1225"/>
      <c r="AJ84" s="1225"/>
      <c r="AK84" s="1225"/>
      <c r="AL84" s="1226"/>
    </row>
    <row r="85" spans="1:38" ht="14.4" x14ac:dyDescent="0.2">
      <c r="A85" s="694"/>
      <c r="B85" s="454"/>
      <c r="C85" s="1188" t="s">
        <v>1113</v>
      </c>
      <c r="D85" s="1189"/>
      <c r="E85" s="1189"/>
      <c r="F85" s="1189"/>
      <c r="G85" s="1189"/>
      <c r="H85" s="1189"/>
      <c r="I85" s="1189"/>
      <c r="J85" s="1189"/>
      <c r="K85" s="1189"/>
      <c r="L85" s="1189"/>
      <c r="M85" s="1190"/>
      <c r="N85" s="1191"/>
      <c r="O85" s="1192"/>
      <c r="P85" s="1192"/>
      <c r="Q85" s="1192"/>
      <c r="R85" s="1192"/>
      <c r="S85" s="1193"/>
      <c r="T85" s="296"/>
      <c r="U85" s="658"/>
      <c r="V85" s="1308" t="s">
        <v>1114</v>
      </c>
      <c r="W85" s="1309"/>
      <c r="X85" s="1309"/>
      <c r="Y85" s="1309"/>
      <c r="Z85" s="1309"/>
      <c r="AA85" s="1309"/>
      <c r="AB85" s="1309"/>
      <c r="AC85" s="1309"/>
      <c r="AD85" s="1309"/>
      <c r="AE85" s="1309"/>
      <c r="AF85" s="1310"/>
      <c r="AG85" s="1224"/>
      <c r="AH85" s="1225"/>
      <c r="AI85" s="1225"/>
      <c r="AJ85" s="1225"/>
      <c r="AK85" s="1225"/>
      <c r="AL85" s="1226"/>
    </row>
    <row r="86" spans="1:38" ht="15" thickBot="1" x14ac:dyDescent="0.25">
      <c r="A86" s="694"/>
      <c r="B86" s="454"/>
      <c r="C86" s="1188" t="s">
        <v>1360</v>
      </c>
      <c r="D86" s="1189"/>
      <c r="E86" s="1189"/>
      <c r="F86" s="1189"/>
      <c r="G86" s="1189"/>
      <c r="H86" s="1189"/>
      <c r="I86" s="1189"/>
      <c r="J86" s="1189"/>
      <c r="K86" s="1189"/>
      <c r="L86" s="1189"/>
      <c r="M86" s="1190"/>
      <c r="N86" s="1191"/>
      <c r="O86" s="1192"/>
      <c r="P86" s="1192"/>
      <c r="Q86" s="1192"/>
      <c r="R86" s="1192"/>
      <c r="S86" s="1193"/>
      <c r="T86" s="296"/>
      <c r="U86" s="659"/>
      <c r="V86" s="1206" t="s">
        <v>616</v>
      </c>
      <c r="W86" s="1207"/>
      <c r="X86" s="1207"/>
      <c r="Y86" s="1207"/>
      <c r="Z86" s="1207"/>
      <c r="AA86" s="1207"/>
      <c r="AB86" s="1207"/>
      <c r="AC86" s="1207"/>
      <c r="AD86" s="1207"/>
      <c r="AE86" s="1207"/>
      <c r="AF86" s="1208"/>
      <c r="AG86" s="1227"/>
      <c r="AH86" s="1228"/>
      <c r="AI86" s="1228"/>
      <c r="AJ86" s="1228"/>
      <c r="AK86" s="1228"/>
      <c r="AL86" s="1229"/>
    </row>
    <row r="87" spans="1:38" ht="15.6" thickTop="1" thickBot="1" x14ac:dyDescent="0.25">
      <c r="A87" s="694"/>
      <c r="B87" s="477"/>
      <c r="C87" s="1188" t="s">
        <v>1114</v>
      </c>
      <c r="D87" s="1189"/>
      <c r="E87" s="1189"/>
      <c r="F87" s="1189"/>
      <c r="G87" s="1189"/>
      <c r="H87" s="1189"/>
      <c r="I87" s="1189"/>
      <c r="J87" s="1189"/>
      <c r="K87" s="1189"/>
      <c r="L87" s="1189"/>
      <c r="M87" s="1190"/>
      <c r="N87" s="1191"/>
      <c r="O87" s="1192"/>
      <c r="P87" s="1192"/>
      <c r="Q87" s="1192"/>
      <c r="R87" s="1192"/>
      <c r="S87" s="1193"/>
      <c r="T87" s="296"/>
      <c r="U87" s="1305" t="s">
        <v>1118</v>
      </c>
      <c r="V87" s="1306"/>
      <c r="W87" s="1306"/>
      <c r="X87" s="1306"/>
      <c r="Y87" s="1306"/>
      <c r="Z87" s="1306"/>
      <c r="AA87" s="1306"/>
      <c r="AB87" s="1306"/>
      <c r="AC87" s="1306"/>
      <c r="AD87" s="1306"/>
      <c r="AE87" s="1306"/>
      <c r="AF87" s="1307"/>
      <c r="AG87" s="1287">
        <f>AG82+AG83</f>
        <v>0</v>
      </c>
      <c r="AH87" s="1288"/>
      <c r="AI87" s="1288"/>
      <c r="AJ87" s="1288"/>
      <c r="AK87" s="1288"/>
      <c r="AL87" s="1289"/>
    </row>
    <row r="88" spans="1:38" ht="15" thickBot="1" x14ac:dyDescent="0.25">
      <c r="A88" s="694"/>
      <c r="B88" s="478"/>
      <c r="C88" s="1206" t="s">
        <v>616</v>
      </c>
      <c r="D88" s="1207"/>
      <c r="E88" s="1207"/>
      <c r="F88" s="1207"/>
      <c r="G88" s="1207"/>
      <c r="H88" s="1207"/>
      <c r="I88" s="1207"/>
      <c r="J88" s="1207"/>
      <c r="K88" s="1207"/>
      <c r="L88" s="1207"/>
      <c r="M88" s="1208"/>
      <c r="N88" s="1296"/>
      <c r="O88" s="1297"/>
      <c r="P88" s="1297"/>
      <c r="Q88" s="1297"/>
      <c r="R88" s="1297"/>
      <c r="S88" s="1298"/>
      <c r="T88" s="296"/>
      <c r="U88" s="653"/>
      <c r="V88" s="163"/>
      <c r="W88" s="163"/>
      <c r="X88" s="163"/>
      <c r="Y88" s="163"/>
      <c r="Z88" s="163"/>
      <c r="AA88" s="163"/>
      <c r="AB88" s="163"/>
      <c r="AC88" s="163"/>
      <c r="AD88" s="163"/>
      <c r="AE88" s="163"/>
      <c r="AF88" s="163"/>
      <c r="AG88" s="654"/>
      <c r="AH88" s="654"/>
      <c r="AI88" s="654"/>
      <c r="AJ88" s="654"/>
      <c r="AK88" s="654"/>
      <c r="AL88" s="654"/>
    </row>
    <row r="89" spans="1:38" ht="15.6" thickTop="1" thickBot="1" x14ac:dyDescent="0.25">
      <c r="A89" s="694"/>
      <c r="B89" s="750" t="s">
        <v>1115</v>
      </c>
      <c r="C89" s="470"/>
      <c r="D89" s="470"/>
      <c r="E89" s="470"/>
      <c r="F89" s="470"/>
      <c r="G89" s="470"/>
      <c r="H89" s="470"/>
      <c r="I89" s="470"/>
      <c r="J89" s="470"/>
      <c r="K89" s="470"/>
      <c r="L89" s="470"/>
      <c r="M89" s="470"/>
      <c r="N89" s="1215">
        <f>N82+N83</f>
        <v>0</v>
      </c>
      <c r="O89" s="1216"/>
      <c r="P89" s="1216"/>
      <c r="Q89" s="1216"/>
      <c r="R89" s="1216"/>
      <c r="S89" s="1217"/>
      <c r="T89" s="296"/>
      <c r="U89" s="694"/>
      <c r="V89" s="694"/>
      <c r="W89" s="694"/>
      <c r="X89" s="694"/>
      <c r="Y89" s="694"/>
      <c r="Z89" s="694"/>
      <c r="AA89" s="694"/>
      <c r="AB89" s="694"/>
      <c r="AC89" s="694"/>
      <c r="AD89" s="694"/>
      <c r="AE89" s="694"/>
      <c r="AF89" s="694"/>
      <c r="AG89" s="694"/>
      <c r="AH89" s="694"/>
      <c r="AI89" s="694"/>
      <c r="AJ89" s="694"/>
      <c r="AK89" s="694"/>
      <c r="AL89" s="694"/>
    </row>
    <row r="90" spans="1:38" ht="15" thickBot="1" x14ac:dyDescent="0.25">
      <c r="A90" s="694"/>
      <c r="B90" s="641"/>
      <c r="C90" s="642"/>
      <c r="D90" s="642"/>
      <c r="E90" s="642"/>
      <c r="F90" s="642"/>
      <c r="G90" s="642"/>
      <c r="H90" s="642"/>
      <c r="I90" s="642"/>
      <c r="J90" s="642"/>
      <c r="K90" s="642"/>
      <c r="L90" s="642"/>
      <c r="M90" s="642"/>
      <c r="N90" s="652"/>
      <c r="O90" s="652"/>
      <c r="P90" s="652"/>
      <c r="Q90" s="652"/>
      <c r="R90" s="652"/>
      <c r="S90" s="652"/>
      <c r="T90" s="296"/>
      <c r="U90" s="694"/>
      <c r="V90" s="694"/>
      <c r="W90" s="694"/>
      <c r="X90" s="694"/>
      <c r="Y90" s="694"/>
      <c r="Z90" s="694"/>
      <c r="AA90" s="694"/>
      <c r="AB90" s="694"/>
      <c r="AC90" s="694"/>
      <c r="AD90" s="694"/>
      <c r="AE90" s="694"/>
      <c r="AF90" s="694"/>
      <c r="AG90" s="694"/>
      <c r="AH90" s="694"/>
      <c r="AI90" s="694"/>
      <c r="AJ90" s="694"/>
      <c r="AK90" s="694"/>
      <c r="AL90" s="694"/>
    </row>
    <row r="91" spans="1:38" ht="26.25" customHeight="1" thickTop="1" thickBot="1" x14ac:dyDescent="0.25">
      <c r="A91" s="694"/>
      <c r="B91" s="784" t="s">
        <v>1361</v>
      </c>
      <c r="C91" s="694"/>
      <c r="D91" s="694"/>
      <c r="E91" s="694"/>
      <c r="F91" s="694"/>
      <c r="G91" s="694"/>
      <c r="H91" s="694"/>
      <c r="I91" s="694"/>
      <c r="J91" s="694"/>
      <c r="K91" s="694"/>
      <c r="L91" s="694"/>
      <c r="M91" s="694"/>
      <c r="N91" s="694"/>
      <c r="O91" s="694"/>
      <c r="P91" s="694"/>
      <c r="Q91" s="694"/>
      <c r="R91" s="694"/>
      <c r="S91" s="694"/>
      <c r="T91" s="694"/>
      <c r="U91" s="751" t="s">
        <v>1119</v>
      </c>
      <c r="V91" s="471"/>
      <c r="W91" s="471"/>
      <c r="X91" s="471"/>
      <c r="Y91" s="471"/>
      <c r="Z91" s="471"/>
      <c r="AA91" s="471"/>
      <c r="AB91" s="471"/>
      <c r="AC91" s="471"/>
      <c r="AD91" s="471"/>
      <c r="AE91" s="471"/>
      <c r="AF91" s="471"/>
      <c r="AG91" s="1203">
        <f>N89-AG87</f>
        <v>0</v>
      </c>
      <c r="AH91" s="1204"/>
      <c r="AI91" s="1204"/>
      <c r="AJ91" s="1204"/>
      <c r="AK91" s="1204"/>
      <c r="AL91" s="1205"/>
    </row>
    <row r="92" spans="1:38" ht="15" thickTop="1" x14ac:dyDescent="0.2">
      <c r="A92" s="694"/>
      <c r="B92" s="643"/>
      <c r="C92" s="644"/>
      <c r="D92" s="644"/>
      <c r="E92" s="644"/>
      <c r="F92" s="644"/>
      <c r="G92" s="644"/>
      <c r="H92" s="644"/>
      <c r="I92" s="644"/>
      <c r="J92" s="644"/>
      <c r="K92" s="644"/>
      <c r="L92" s="644"/>
      <c r="M92" s="644"/>
      <c r="N92" s="645"/>
      <c r="O92" s="645"/>
      <c r="P92" s="645"/>
      <c r="Q92" s="645"/>
      <c r="R92" s="645"/>
      <c r="S92" s="645"/>
      <c r="T92" s="646"/>
      <c r="U92" s="643"/>
      <c r="V92" s="644"/>
      <c r="W92" s="644"/>
      <c r="X92" s="644"/>
      <c r="Y92" s="644"/>
      <c r="Z92" s="644"/>
      <c r="AA92" s="644"/>
      <c r="AB92" s="644"/>
      <c r="AC92" s="644"/>
      <c r="AD92" s="644"/>
      <c r="AE92" s="644"/>
      <c r="AF92" s="644"/>
      <c r="AG92" s="645"/>
      <c r="AH92" s="645"/>
      <c r="AI92" s="645"/>
      <c r="AJ92" s="645"/>
      <c r="AK92" s="645"/>
      <c r="AL92" s="645"/>
    </row>
    <row r="93" spans="1:38" ht="20.25" customHeight="1" thickBot="1" x14ac:dyDescent="0.25">
      <c r="A93" s="694"/>
      <c r="B93" s="407" t="s">
        <v>1125</v>
      </c>
      <c r="C93" s="300"/>
      <c r="D93" s="694"/>
      <c r="E93" s="694"/>
      <c r="F93" s="694"/>
      <c r="G93" s="694"/>
      <c r="H93" s="694"/>
      <c r="I93" s="694"/>
      <c r="J93" s="694"/>
      <c r="K93" s="694"/>
      <c r="L93" s="694"/>
      <c r="M93" s="694"/>
      <c r="N93" s="694"/>
      <c r="O93" s="694"/>
      <c r="P93" s="694"/>
      <c r="Q93" s="694"/>
      <c r="R93" s="694"/>
      <c r="S93" s="694"/>
      <c r="T93" s="694"/>
      <c r="U93" s="694"/>
      <c r="V93" s="694"/>
      <c r="W93" s="694"/>
      <c r="X93" s="694"/>
      <c r="Y93" s="694"/>
      <c r="Z93" s="694"/>
      <c r="AA93" s="694"/>
      <c r="AB93" s="694"/>
      <c r="AC93" s="694"/>
      <c r="AD93" s="694"/>
      <c r="AE93" s="694"/>
      <c r="AF93" s="694"/>
      <c r="AG93" s="763"/>
      <c r="AH93" s="763"/>
      <c r="AI93" s="763"/>
      <c r="AJ93" s="763"/>
      <c r="AK93" s="763"/>
      <c r="AL93" s="763"/>
    </row>
    <row r="94" spans="1:38" ht="26.25" customHeight="1" thickBot="1" x14ac:dyDescent="0.25">
      <c r="A94" s="694"/>
      <c r="B94" s="1194" t="s">
        <v>1126</v>
      </c>
      <c r="C94" s="1195"/>
      <c r="D94" s="1195"/>
      <c r="E94" s="1195"/>
      <c r="F94" s="1195"/>
      <c r="G94" s="1195"/>
      <c r="H94" s="1195"/>
      <c r="I94" s="1195"/>
      <c r="J94" s="1195"/>
      <c r="K94" s="1195"/>
      <c r="L94" s="1195"/>
      <c r="M94" s="1196"/>
      <c r="N94" s="1197">
        <f>N38+N74+N89</f>
        <v>0</v>
      </c>
      <c r="O94" s="1198"/>
      <c r="P94" s="1198"/>
      <c r="Q94" s="1198"/>
      <c r="R94" s="1198"/>
      <c r="S94" s="1199"/>
      <c r="T94" s="694"/>
      <c r="U94" s="1194" t="s">
        <v>1127</v>
      </c>
      <c r="V94" s="1195"/>
      <c r="W94" s="1195"/>
      <c r="X94" s="1195"/>
      <c r="Y94" s="1195"/>
      <c r="Z94" s="1195"/>
      <c r="AA94" s="1195"/>
      <c r="AB94" s="1195"/>
      <c r="AC94" s="1195"/>
      <c r="AD94" s="1195"/>
      <c r="AE94" s="1195"/>
      <c r="AF94" s="1196"/>
      <c r="AG94" s="1197">
        <f>AG60+AG70+AG87</f>
        <v>0</v>
      </c>
      <c r="AH94" s="1198"/>
      <c r="AI94" s="1198"/>
      <c r="AJ94" s="1198"/>
      <c r="AK94" s="1198"/>
      <c r="AL94" s="1199"/>
    </row>
    <row r="95" spans="1:38" ht="13.8" thickBot="1" x14ac:dyDescent="0.25">
      <c r="A95" s="694"/>
      <c r="B95" s="694"/>
      <c r="C95" s="694"/>
      <c r="D95" s="694"/>
      <c r="E95" s="694"/>
      <c r="F95" s="694"/>
      <c r="G95" s="694"/>
      <c r="H95" s="694"/>
      <c r="I95" s="694"/>
      <c r="J95" s="694"/>
      <c r="K95" s="694"/>
      <c r="L95" s="694"/>
      <c r="M95" s="694"/>
      <c r="N95" s="694"/>
      <c r="O95" s="694"/>
      <c r="P95" s="694"/>
      <c r="Q95" s="694"/>
      <c r="R95" s="694"/>
      <c r="S95" s="694"/>
      <c r="T95" s="694"/>
      <c r="U95" s="694"/>
      <c r="V95" s="694"/>
      <c r="W95" s="694"/>
      <c r="X95" s="694"/>
      <c r="Y95" s="694"/>
      <c r="Z95" s="694"/>
      <c r="AA95" s="694"/>
      <c r="AB95" s="694"/>
      <c r="AC95" s="694"/>
      <c r="AD95" s="694"/>
      <c r="AE95" s="694"/>
      <c r="AF95" s="694"/>
      <c r="AG95" s="694"/>
      <c r="AH95" s="694"/>
      <c r="AI95" s="694"/>
      <c r="AJ95" s="694"/>
      <c r="AK95" s="694"/>
      <c r="AL95" s="694"/>
    </row>
    <row r="96" spans="1:38" ht="26.25" customHeight="1" thickBot="1" x14ac:dyDescent="0.25">
      <c r="A96" s="694"/>
      <c r="B96" s="694"/>
      <c r="C96" s="694"/>
      <c r="D96" s="694"/>
      <c r="E96" s="694"/>
      <c r="F96" s="694"/>
      <c r="G96" s="694"/>
      <c r="H96" s="694"/>
      <c r="I96" s="694"/>
      <c r="J96" s="694"/>
      <c r="K96" s="694"/>
      <c r="L96" s="694"/>
      <c r="M96" s="694"/>
      <c r="N96" s="694"/>
      <c r="O96" s="694"/>
      <c r="P96" s="694"/>
      <c r="Q96" s="694"/>
      <c r="R96" s="694"/>
      <c r="S96" s="694"/>
      <c r="T96" s="694"/>
      <c r="U96" s="1194" t="s">
        <v>1120</v>
      </c>
      <c r="V96" s="1195"/>
      <c r="W96" s="1195"/>
      <c r="X96" s="1195"/>
      <c r="Y96" s="1195"/>
      <c r="Z96" s="1195"/>
      <c r="AA96" s="1195"/>
      <c r="AB96" s="1195"/>
      <c r="AC96" s="1195"/>
      <c r="AD96" s="1195"/>
      <c r="AE96" s="1195"/>
      <c r="AF96" s="1196"/>
      <c r="AG96" s="1197">
        <f>AG62+AG76+AG91</f>
        <v>0</v>
      </c>
      <c r="AH96" s="1198"/>
      <c r="AI96" s="1198"/>
      <c r="AJ96" s="1198"/>
      <c r="AK96" s="1198"/>
      <c r="AL96" s="1199"/>
    </row>
    <row r="97" spans="1:38" x14ac:dyDescent="0.2">
      <c r="A97" s="694"/>
      <c r="B97" s="761"/>
      <c r="C97" s="761"/>
      <c r="D97" s="761"/>
      <c r="E97" s="761"/>
      <c r="F97" s="761"/>
      <c r="G97" s="761"/>
      <c r="H97" s="761"/>
      <c r="I97" s="761"/>
      <c r="J97" s="761"/>
      <c r="K97" s="761"/>
      <c r="L97" s="761"/>
      <c r="M97" s="761"/>
      <c r="N97" s="761"/>
      <c r="O97" s="761"/>
      <c r="P97" s="761"/>
      <c r="Q97" s="761"/>
      <c r="R97" s="761"/>
      <c r="S97" s="761"/>
      <c r="T97" s="761"/>
      <c r="U97" s="761"/>
      <c r="V97" s="761"/>
      <c r="W97" s="761"/>
      <c r="X97" s="761"/>
      <c r="Y97" s="761"/>
      <c r="Z97" s="761"/>
      <c r="AA97" s="761"/>
      <c r="AB97" s="761"/>
      <c r="AC97" s="761"/>
      <c r="AD97" s="761"/>
      <c r="AE97" s="761"/>
      <c r="AF97" s="761"/>
      <c r="AG97" s="761"/>
      <c r="AH97" s="761"/>
      <c r="AI97" s="761"/>
      <c r="AJ97" s="761"/>
      <c r="AK97" s="761"/>
      <c r="AL97" s="761"/>
    </row>
    <row r="98" spans="1:38" x14ac:dyDescent="0.2">
      <c r="AG98" s="694"/>
      <c r="AH98" s="694"/>
      <c r="AI98" s="694"/>
      <c r="AJ98" s="694"/>
      <c r="AK98" s="694"/>
      <c r="AL98" s="694"/>
    </row>
  </sheetData>
  <sheetProtection algorithmName="SHA-512" hashValue="A9Zn2au7WKu7nJGnCCu4u7FUGCivKGeHxuc26kquauEqeaCTL2Zd3/BmbTDcJQPbrixnCuLddbkZeDRdXhGEOw==" saltValue="Ex8wT/zPB5cdZP6bgLklDA==" spinCount="100000" sheet="1" objects="1" scenarios="1"/>
  <mergeCells count="208">
    <mergeCell ref="AG81:AL81"/>
    <mergeCell ref="AG53:AL53"/>
    <mergeCell ref="AG54:AL54"/>
    <mergeCell ref="AG55:AL55"/>
    <mergeCell ref="U94:AF94"/>
    <mergeCell ref="U82:AF82"/>
    <mergeCell ref="U83:AF83"/>
    <mergeCell ref="U87:AF87"/>
    <mergeCell ref="N86:S86"/>
    <mergeCell ref="N87:S87"/>
    <mergeCell ref="N88:S88"/>
    <mergeCell ref="AG62:AL62"/>
    <mergeCell ref="AG67:AL67"/>
    <mergeCell ref="AG68:AL68"/>
    <mergeCell ref="N84:S84"/>
    <mergeCell ref="N85:S85"/>
    <mergeCell ref="AG87:AL87"/>
    <mergeCell ref="AG91:AL91"/>
    <mergeCell ref="V84:AF84"/>
    <mergeCell ref="V85:AF85"/>
    <mergeCell ref="V86:AF86"/>
    <mergeCell ref="AG56:AL56"/>
    <mergeCell ref="AG57:AL57"/>
    <mergeCell ref="AG60:AL60"/>
    <mergeCell ref="AG69:AL69"/>
    <mergeCell ref="AG70:AL70"/>
    <mergeCell ref="AG76:AL76"/>
    <mergeCell ref="N67:S67"/>
    <mergeCell ref="N68:S68"/>
    <mergeCell ref="N69:S69"/>
    <mergeCell ref="N70:S70"/>
    <mergeCell ref="N71:S71"/>
    <mergeCell ref="N72:S72"/>
    <mergeCell ref="N73:S73"/>
    <mergeCell ref="AG58:AL58"/>
    <mergeCell ref="AG59:AL59"/>
    <mergeCell ref="AG5:AL5"/>
    <mergeCell ref="AG6:AL6"/>
    <mergeCell ref="AG11:AL11"/>
    <mergeCell ref="AG12:AL12"/>
    <mergeCell ref="AG13:AL13"/>
    <mergeCell ref="AG14:AL14"/>
    <mergeCell ref="AG15:AL15"/>
    <mergeCell ref="AG16:AL16"/>
    <mergeCell ref="AG17:AL17"/>
    <mergeCell ref="B8:AL8"/>
    <mergeCell ref="B5:F5"/>
    <mergeCell ref="B6:F6"/>
    <mergeCell ref="G5:S5"/>
    <mergeCell ref="G6:S6"/>
    <mergeCell ref="V12:AF12"/>
    <mergeCell ref="V13:AF13"/>
    <mergeCell ref="V14:AF14"/>
    <mergeCell ref="V15:AF15"/>
    <mergeCell ref="V16:AF16"/>
    <mergeCell ref="V17:AF17"/>
    <mergeCell ref="C12:M12"/>
    <mergeCell ref="C13:M13"/>
    <mergeCell ref="C14:M14"/>
    <mergeCell ref="C15:M15"/>
    <mergeCell ref="N10:S10"/>
    <mergeCell ref="N11:S11"/>
    <mergeCell ref="N12:S12"/>
    <mergeCell ref="N13:S13"/>
    <mergeCell ref="N14:S14"/>
    <mergeCell ref="N15:S15"/>
    <mergeCell ref="N16:S16"/>
    <mergeCell ref="C16:M16"/>
    <mergeCell ref="AG18:AL18"/>
    <mergeCell ref="AG19:AL19"/>
    <mergeCell ref="AG20:AL20"/>
    <mergeCell ref="N32:S32"/>
    <mergeCell ref="N21:S21"/>
    <mergeCell ref="N22:S22"/>
    <mergeCell ref="N23:S23"/>
    <mergeCell ref="N24:S24"/>
    <mergeCell ref="N25:S25"/>
    <mergeCell ref="AG21:AL21"/>
    <mergeCell ref="AG22:AL22"/>
    <mergeCell ref="AG23:AL23"/>
    <mergeCell ref="AG24:AL24"/>
    <mergeCell ref="AG25:AL25"/>
    <mergeCell ref="AG26:AL26"/>
    <mergeCell ref="AG27:AL27"/>
    <mergeCell ref="AG28:AL28"/>
    <mergeCell ref="AG29:AL29"/>
    <mergeCell ref="AG30:AL30"/>
    <mergeCell ref="V22:AF22"/>
    <mergeCell ref="V23:AF23"/>
    <mergeCell ref="V24:AF24"/>
    <mergeCell ref="V25:AF25"/>
    <mergeCell ref="V26:AF26"/>
    <mergeCell ref="AA5:AF5"/>
    <mergeCell ref="AA6:AF6"/>
    <mergeCell ref="U10:AF10"/>
    <mergeCell ref="V53:AF53"/>
    <mergeCell ref="V54:AF54"/>
    <mergeCell ref="V55:AF55"/>
    <mergeCell ref="V56:AF56"/>
    <mergeCell ref="V48:AF48"/>
    <mergeCell ref="V49:AF49"/>
    <mergeCell ref="V50:AF50"/>
    <mergeCell ref="V51:AF51"/>
    <mergeCell ref="V52:AF52"/>
    <mergeCell ref="V43:AF43"/>
    <mergeCell ref="V44:AF44"/>
    <mergeCell ref="V45:AF45"/>
    <mergeCell ref="V19:AF19"/>
    <mergeCell ref="V20:AF20"/>
    <mergeCell ref="V21:AF21"/>
    <mergeCell ref="V40:AF40"/>
    <mergeCell ref="V41:AF41"/>
    <mergeCell ref="V42:AF42"/>
    <mergeCell ref="V32:AF32"/>
    <mergeCell ref="V27:AF27"/>
    <mergeCell ref="C18:M18"/>
    <mergeCell ref="C21:M21"/>
    <mergeCell ref="B94:M94"/>
    <mergeCell ref="N94:S94"/>
    <mergeCell ref="C26:M26"/>
    <mergeCell ref="C28:M28"/>
    <mergeCell ref="C22:M22"/>
    <mergeCell ref="C23:M23"/>
    <mergeCell ref="C25:M25"/>
    <mergeCell ref="C69:M69"/>
    <mergeCell ref="C70:M70"/>
    <mergeCell ref="B65:S65"/>
    <mergeCell ref="B79:S79"/>
    <mergeCell ref="N26:S26"/>
    <mergeCell ref="N28:S28"/>
    <mergeCell ref="N29:S29"/>
    <mergeCell ref="N30:S30"/>
    <mergeCell ref="N31:S31"/>
    <mergeCell ref="N20:S20"/>
    <mergeCell ref="N18:S18"/>
    <mergeCell ref="N19:S19"/>
    <mergeCell ref="N74:S74"/>
    <mergeCell ref="N81:S81"/>
    <mergeCell ref="C31:M31"/>
    <mergeCell ref="C32:M32"/>
    <mergeCell ref="N27:S27"/>
    <mergeCell ref="AG41:AL41"/>
    <mergeCell ref="AG42:AL42"/>
    <mergeCell ref="AG43:AL43"/>
    <mergeCell ref="N33:S33"/>
    <mergeCell ref="N34:S34"/>
    <mergeCell ref="N35:S35"/>
    <mergeCell ref="N36:S36"/>
    <mergeCell ref="V28:AF28"/>
    <mergeCell ref="V29:AF29"/>
    <mergeCell ref="V30:AF30"/>
    <mergeCell ref="V31:AF31"/>
    <mergeCell ref="C33:M33"/>
    <mergeCell ref="C27:M27"/>
    <mergeCell ref="C29:M29"/>
    <mergeCell ref="C30:M30"/>
    <mergeCell ref="AG36:AL36"/>
    <mergeCell ref="AG37:AL37"/>
    <mergeCell ref="AG38:AL38"/>
    <mergeCell ref="V33:AF33"/>
    <mergeCell ref="V34:AF34"/>
    <mergeCell ref="AG31:AL31"/>
    <mergeCell ref="AG32:AL32"/>
    <mergeCell ref="AG33:AL33"/>
    <mergeCell ref="AG34:AL34"/>
    <mergeCell ref="AG35:AL35"/>
    <mergeCell ref="V46:AF46"/>
    <mergeCell ref="V47:AF47"/>
    <mergeCell ref="V38:AF38"/>
    <mergeCell ref="V39:AF39"/>
    <mergeCell ref="V36:AF36"/>
    <mergeCell ref="V35:AF35"/>
    <mergeCell ref="N39:S39"/>
    <mergeCell ref="AG51:AL51"/>
    <mergeCell ref="AG52:AL52"/>
    <mergeCell ref="AG46:AL46"/>
    <mergeCell ref="AG47:AL47"/>
    <mergeCell ref="AG48:AL48"/>
    <mergeCell ref="AG49:AL49"/>
    <mergeCell ref="AG44:AL44"/>
    <mergeCell ref="AG45:AL45"/>
    <mergeCell ref="AG50:AL50"/>
    <mergeCell ref="AG39:AL39"/>
    <mergeCell ref="AG40:AL40"/>
    <mergeCell ref="C17:M17"/>
    <mergeCell ref="N17:S17"/>
    <mergeCell ref="U96:AF96"/>
    <mergeCell ref="AG96:AL96"/>
    <mergeCell ref="U77:AF77"/>
    <mergeCell ref="AG77:AL77"/>
    <mergeCell ref="AG94:AL94"/>
    <mergeCell ref="C87:M87"/>
    <mergeCell ref="C88:M88"/>
    <mergeCell ref="C72:M72"/>
    <mergeCell ref="C73:M73"/>
    <mergeCell ref="C84:M84"/>
    <mergeCell ref="C85:M85"/>
    <mergeCell ref="C86:M86"/>
    <mergeCell ref="N82:S82"/>
    <mergeCell ref="N83:S83"/>
    <mergeCell ref="N89:S89"/>
    <mergeCell ref="AG82:AL82"/>
    <mergeCell ref="AG83:AL83"/>
    <mergeCell ref="AG84:AL84"/>
    <mergeCell ref="AG85:AL85"/>
    <mergeCell ref="AG86:AL86"/>
    <mergeCell ref="N37:S37"/>
    <mergeCell ref="N38:S38"/>
  </mergeCells>
  <phoneticPr fontId="36"/>
  <pageMargins left="0.70866141732283472" right="0.70866141732283472" top="0.74803149606299213" bottom="0.74803149606299213" header="0.31496062992125984" footer="0.31496062992125984"/>
  <pageSetup paperSize="9" scale="79" orientation="portrait" r:id="rId1"/>
  <headerFooter>
    <oddFooter>&amp;R&amp;"ＭＳ 明朝,標準"事業活動（幼稚園）</oddFooter>
  </headerFooter>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103"/>
  <sheetViews>
    <sheetView showGridLines="0" view="pageBreakPreview" zoomScale="85" zoomScaleNormal="100" zoomScaleSheetLayoutView="85" workbookViewId="0">
      <selection activeCell="AG97" sqref="AG97:AL97"/>
    </sheetView>
  </sheetViews>
  <sheetFormatPr defaultColWidth="9" defaultRowHeight="13.2" x14ac:dyDescent="0.2"/>
  <cols>
    <col min="1" max="1" width="1.77734375" style="694" customWidth="1"/>
    <col min="2" max="2" width="3.21875" style="687" customWidth="1"/>
    <col min="3" max="14" width="2.88671875" style="687" customWidth="1"/>
    <col min="15" max="15" width="8.109375" style="687" customWidth="1"/>
    <col min="16" max="19" width="2.88671875" style="687" customWidth="1"/>
    <col min="20" max="20" width="3.77734375" style="687" customWidth="1"/>
    <col min="21" max="21" width="3.21875" style="687" customWidth="1"/>
    <col min="22" max="37" width="2.88671875" style="687" customWidth="1"/>
    <col min="38" max="38" width="8.109375" style="687" customWidth="1"/>
    <col min="39" max="39" width="1.33203125" style="694" customWidth="1"/>
    <col min="40" max="51" width="2.6640625" style="687" customWidth="1"/>
    <col min="52" max="16384" width="9" style="687"/>
  </cols>
  <sheetData>
    <row r="1" spans="2:38" ht="13.8" thickBot="1" x14ac:dyDescent="0.25">
      <c r="B1" s="694"/>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row>
    <row r="2" spans="2:38" ht="21" x14ac:dyDescent="0.2">
      <c r="B2" s="272" t="s">
        <v>1190</v>
      </c>
      <c r="C2" s="694"/>
      <c r="D2" s="272"/>
      <c r="E2" s="272"/>
      <c r="F2" s="272"/>
      <c r="G2" s="272"/>
      <c r="H2" s="272"/>
      <c r="I2" s="272"/>
      <c r="J2" s="272"/>
      <c r="K2" s="272"/>
      <c r="L2" s="272"/>
      <c r="M2" s="272"/>
      <c r="N2" s="120"/>
      <c r="O2" s="120"/>
      <c r="P2" s="120"/>
      <c r="Q2" s="120"/>
      <c r="R2" s="120"/>
      <c r="S2" s="120"/>
      <c r="T2" s="120"/>
      <c r="U2" s="120"/>
      <c r="V2" s="608" t="s">
        <v>1193</v>
      </c>
      <c r="W2" s="620"/>
      <c r="X2" s="620"/>
      <c r="Y2" s="620"/>
      <c r="Z2" s="620"/>
      <c r="AA2" s="620"/>
      <c r="AB2" s="620"/>
      <c r="AC2" s="620"/>
      <c r="AD2" s="620"/>
      <c r="AE2" s="620"/>
      <c r="AF2" s="620"/>
      <c r="AG2" s="620"/>
      <c r="AH2" s="620"/>
      <c r="AI2" s="620"/>
      <c r="AJ2" s="620"/>
      <c r="AK2" s="620"/>
      <c r="AL2" s="609"/>
    </row>
    <row r="3" spans="2:38" ht="16.8" thickBot="1" x14ac:dyDescent="0.25">
      <c r="B3" s="278"/>
      <c r="C3" s="279" t="s">
        <v>1690</v>
      </c>
      <c r="D3" s="279"/>
      <c r="E3" s="279"/>
      <c r="F3" s="279"/>
      <c r="G3" s="279"/>
      <c r="H3" s="279"/>
      <c r="I3" s="279"/>
      <c r="J3" s="279"/>
      <c r="K3" s="279"/>
      <c r="L3" s="279"/>
      <c r="M3" s="279"/>
      <c r="N3" s="280"/>
      <c r="O3" s="280"/>
      <c r="P3" s="280"/>
      <c r="Q3" s="280"/>
      <c r="R3" s="280"/>
      <c r="S3" s="280"/>
      <c r="T3" s="280"/>
      <c r="U3" s="280"/>
      <c r="V3" s="607" t="s">
        <v>1194</v>
      </c>
      <c r="W3" s="612"/>
      <c r="X3" s="612"/>
      <c r="Y3" s="612"/>
      <c r="Z3" s="612"/>
      <c r="AA3" s="612"/>
      <c r="AB3" s="612"/>
      <c r="AC3" s="612"/>
      <c r="AD3" s="612"/>
      <c r="AE3" s="612"/>
      <c r="AF3" s="612"/>
      <c r="AG3" s="409"/>
      <c r="AH3" s="409"/>
      <c r="AI3" s="409"/>
      <c r="AJ3" s="409"/>
      <c r="AK3" s="409"/>
      <c r="AL3" s="319"/>
    </row>
    <row r="4" spans="2:38" ht="16.8" thickBot="1" x14ac:dyDescent="0.25">
      <c r="B4" s="278"/>
      <c r="C4" s="280"/>
      <c r="D4" s="280"/>
      <c r="E4" s="280"/>
      <c r="F4" s="280"/>
      <c r="G4" s="280"/>
      <c r="H4" s="280"/>
      <c r="I4" s="280"/>
      <c r="J4" s="280"/>
      <c r="K4" s="280"/>
      <c r="L4" s="280"/>
      <c r="M4" s="280"/>
      <c r="N4" s="281"/>
      <c r="O4" s="281"/>
      <c r="P4" s="281"/>
      <c r="Q4" s="281"/>
      <c r="R4" s="281"/>
      <c r="S4" s="281"/>
      <c r="T4" s="280"/>
      <c r="U4" s="280"/>
      <c r="V4" s="280"/>
      <c r="W4" s="280"/>
      <c r="X4" s="280"/>
      <c r="Y4" s="280"/>
      <c r="Z4" s="280"/>
      <c r="AA4" s="280"/>
      <c r="AB4" s="280"/>
      <c r="AC4" s="280"/>
      <c r="AD4" s="280"/>
      <c r="AE4" s="280"/>
      <c r="AF4" s="280"/>
      <c r="AG4" s="280"/>
      <c r="AH4" s="280"/>
      <c r="AI4" s="280"/>
      <c r="AJ4" s="280"/>
      <c r="AK4" s="280"/>
      <c r="AL4" s="280"/>
    </row>
    <row r="5" spans="2:38" ht="21.75" customHeight="1" x14ac:dyDescent="0.2">
      <c r="B5" s="921" t="s">
        <v>601</v>
      </c>
      <c r="C5" s="922"/>
      <c r="D5" s="922"/>
      <c r="E5" s="922"/>
      <c r="F5" s="922"/>
      <c r="G5" s="1282" t="e">
        <f>'表　紙'!D33</f>
        <v>#N/A</v>
      </c>
      <c r="H5" s="927"/>
      <c r="I5" s="927"/>
      <c r="J5" s="927"/>
      <c r="K5" s="927"/>
      <c r="L5" s="927"/>
      <c r="M5" s="927"/>
      <c r="N5" s="927"/>
      <c r="O5" s="927"/>
      <c r="P5" s="927"/>
      <c r="Q5" s="927"/>
      <c r="R5" s="927"/>
      <c r="S5" s="928"/>
      <c r="T5" s="598"/>
      <c r="U5" s="283"/>
      <c r="V5" s="631"/>
      <c r="W5" s="631"/>
      <c r="X5" s="631"/>
      <c r="Y5" s="631"/>
      <c r="Z5" s="632"/>
      <c r="AA5" s="921" t="s">
        <v>1196</v>
      </c>
      <c r="AB5" s="922"/>
      <c r="AC5" s="922"/>
      <c r="AD5" s="922"/>
      <c r="AE5" s="922"/>
      <c r="AF5" s="923"/>
      <c r="AG5" s="1023" t="s">
        <v>1197</v>
      </c>
      <c r="AH5" s="922"/>
      <c r="AI5" s="922"/>
      <c r="AJ5" s="922"/>
      <c r="AK5" s="922"/>
      <c r="AL5" s="1024"/>
    </row>
    <row r="6" spans="2:38" ht="21.6" thickBot="1" x14ac:dyDescent="0.25">
      <c r="B6" s="1169" t="s">
        <v>1210</v>
      </c>
      <c r="C6" s="1170"/>
      <c r="D6" s="1170"/>
      <c r="E6" s="1170"/>
      <c r="F6" s="1170"/>
      <c r="G6" s="1283">
        <f>'表　紙'!D34</f>
        <v>0</v>
      </c>
      <c r="H6" s="929"/>
      <c r="I6" s="929"/>
      <c r="J6" s="929"/>
      <c r="K6" s="929"/>
      <c r="L6" s="929"/>
      <c r="M6" s="929"/>
      <c r="N6" s="929"/>
      <c r="O6" s="929"/>
      <c r="P6" s="929"/>
      <c r="Q6" s="929"/>
      <c r="R6" s="929"/>
      <c r="S6" s="930"/>
      <c r="T6" s="598"/>
      <c r="U6" s="283"/>
      <c r="V6" s="629"/>
      <c r="W6" s="629"/>
      <c r="X6" s="629"/>
      <c r="Y6" s="629"/>
      <c r="Z6" s="630"/>
      <c r="AA6" s="1267" t="e">
        <f>'表　紙'!E2</f>
        <v>#N/A</v>
      </c>
      <c r="AB6" s="1268"/>
      <c r="AC6" s="1268"/>
      <c r="AD6" s="1268"/>
      <c r="AE6" s="1268"/>
      <c r="AF6" s="1269"/>
      <c r="AG6" s="1278" t="e">
        <f>'表　紙'!F2</f>
        <v>#N/A</v>
      </c>
      <c r="AH6" s="1279"/>
      <c r="AI6" s="1279"/>
      <c r="AJ6" s="1279"/>
      <c r="AK6" s="1279"/>
      <c r="AL6" s="1280"/>
    </row>
    <row r="7" spans="2:38" ht="14.4" x14ac:dyDescent="0.2">
      <c r="B7" s="282"/>
      <c r="C7" s="282"/>
      <c r="D7" s="282"/>
      <c r="E7" s="282"/>
      <c r="F7" s="282"/>
      <c r="G7" s="282"/>
      <c r="H7" s="282"/>
      <c r="I7" s="282"/>
      <c r="J7" s="282"/>
      <c r="K7" s="282"/>
      <c r="L7" s="282"/>
      <c r="M7" s="282"/>
      <c r="N7" s="270"/>
      <c r="O7" s="270"/>
      <c r="P7" s="270"/>
      <c r="Q7" s="270"/>
      <c r="R7" s="270"/>
      <c r="S7" s="270"/>
      <c r="T7" s="277"/>
      <c r="U7" s="271"/>
      <c r="V7" s="268"/>
      <c r="W7" s="268"/>
      <c r="X7" s="268"/>
      <c r="Y7" s="268"/>
      <c r="Z7" s="268"/>
      <c r="AA7" s="268"/>
      <c r="AB7" s="268"/>
      <c r="AC7" s="268"/>
      <c r="AD7" s="268"/>
      <c r="AE7" s="268"/>
      <c r="AF7" s="268"/>
      <c r="AG7" s="284"/>
      <c r="AH7" s="284"/>
      <c r="AI7" s="284"/>
      <c r="AJ7" s="284"/>
      <c r="AK7" s="284"/>
      <c r="AL7" s="284"/>
    </row>
    <row r="8" spans="2:38" ht="19.5" customHeight="1" x14ac:dyDescent="0.2">
      <c r="B8" s="1281" t="s">
        <v>1101</v>
      </c>
      <c r="C8" s="1281"/>
      <c r="D8" s="1281"/>
      <c r="E8" s="1281"/>
      <c r="F8" s="1281"/>
      <c r="G8" s="1281"/>
      <c r="H8" s="1281"/>
      <c r="I8" s="1281"/>
      <c r="J8" s="1281"/>
      <c r="K8" s="1281"/>
      <c r="L8" s="1281"/>
      <c r="M8" s="1281"/>
      <c r="N8" s="1281"/>
      <c r="O8" s="1281"/>
      <c r="P8" s="1281"/>
      <c r="Q8" s="1281"/>
      <c r="R8" s="1281"/>
      <c r="S8" s="1281"/>
      <c r="T8" s="1281"/>
      <c r="U8" s="1281"/>
      <c r="V8" s="1281"/>
      <c r="W8" s="1281"/>
      <c r="X8" s="1281"/>
      <c r="Y8" s="1281"/>
      <c r="Z8" s="1281"/>
      <c r="AA8" s="1281"/>
      <c r="AB8" s="1281"/>
      <c r="AC8" s="1281"/>
      <c r="AD8" s="1281"/>
      <c r="AE8" s="1281"/>
      <c r="AF8" s="1281"/>
      <c r="AG8" s="1281"/>
      <c r="AH8" s="1281"/>
      <c r="AI8" s="1281"/>
      <c r="AJ8" s="1281"/>
      <c r="AK8" s="1281"/>
      <c r="AL8" s="1281"/>
    </row>
    <row r="9" spans="2:38" ht="6" customHeight="1" thickBo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row>
    <row r="10" spans="2:38" ht="36.75" customHeight="1" thickBot="1" x14ac:dyDescent="0.25">
      <c r="B10" s="600" t="s">
        <v>1187</v>
      </c>
      <c r="C10" s="601"/>
      <c r="D10" s="601"/>
      <c r="E10" s="601"/>
      <c r="F10" s="601"/>
      <c r="G10" s="601"/>
      <c r="H10" s="601"/>
      <c r="I10" s="601"/>
      <c r="J10" s="601"/>
      <c r="K10" s="601"/>
      <c r="L10" s="601"/>
      <c r="M10" s="601"/>
      <c r="N10" s="1264" t="s">
        <v>1184</v>
      </c>
      <c r="O10" s="1265"/>
      <c r="P10" s="1265"/>
      <c r="Q10" s="1265"/>
      <c r="R10" s="1265"/>
      <c r="S10" s="1266"/>
      <c r="T10" s="285"/>
      <c r="U10" s="600" t="s">
        <v>1188</v>
      </c>
      <c r="V10" s="613"/>
      <c r="W10" s="613"/>
      <c r="X10" s="613"/>
      <c r="Y10" s="613"/>
      <c r="Z10" s="613"/>
      <c r="AA10" s="613"/>
      <c r="AB10" s="613"/>
      <c r="AC10" s="613"/>
      <c r="AD10" s="613"/>
      <c r="AE10" s="613"/>
      <c r="AF10" s="613"/>
      <c r="AG10" s="1264" t="s">
        <v>1184</v>
      </c>
      <c r="AH10" s="1265"/>
      <c r="AI10" s="1265"/>
      <c r="AJ10" s="1265"/>
      <c r="AK10" s="1265"/>
      <c r="AL10" s="1266"/>
    </row>
    <row r="11" spans="2:38" ht="15" thickTop="1" x14ac:dyDescent="0.2">
      <c r="B11" s="479" t="s">
        <v>676</v>
      </c>
      <c r="C11" s="599"/>
      <c r="D11" s="599"/>
      <c r="E11" s="599"/>
      <c r="F11" s="599"/>
      <c r="G11" s="599"/>
      <c r="H11" s="599"/>
      <c r="I11" s="599"/>
      <c r="J11" s="599"/>
      <c r="K11" s="599"/>
      <c r="L11" s="599"/>
      <c r="M11" s="599"/>
      <c r="N11" s="1275">
        <f>SUM(N12:N18)</f>
        <v>0</v>
      </c>
      <c r="O11" s="1276"/>
      <c r="P11" s="1276"/>
      <c r="Q11" s="1276"/>
      <c r="R11" s="1276"/>
      <c r="S11" s="1277"/>
      <c r="T11" s="285"/>
      <c r="U11" s="479" t="s">
        <v>677</v>
      </c>
      <c r="V11" s="469"/>
      <c r="W11" s="469"/>
      <c r="X11" s="469"/>
      <c r="Y11" s="469"/>
      <c r="Z11" s="469"/>
      <c r="AA11" s="469"/>
      <c r="AB11" s="469"/>
      <c r="AC11" s="469"/>
      <c r="AD11" s="469"/>
      <c r="AE11" s="469"/>
      <c r="AF11" s="469"/>
      <c r="AG11" s="1341">
        <f>SUM(AG12:AG17)</f>
        <v>0</v>
      </c>
      <c r="AH11" s="1342"/>
      <c r="AI11" s="1342"/>
      <c r="AJ11" s="1342"/>
      <c r="AK11" s="1342"/>
      <c r="AL11" s="1343"/>
    </row>
    <row r="12" spans="2:38" ht="14.4" x14ac:dyDescent="0.2">
      <c r="B12" s="444"/>
      <c r="C12" s="1188" t="s">
        <v>678</v>
      </c>
      <c r="D12" s="1189"/>
      <c r="E12" s="1189"/>
      <c r="F12" s="1189"/>
      <c r="G12" s="1189"/>
      <c r="H12" s="1189"/>
      <c r="I12" s="1189"/>
      <c r="J12" s="1189"/>
      <c r="K12" s="1189"/>
      <c r="L12" s="1189"/>
      <c r="M12" s="1190"/>
      <c r="N12" s="1191"/>
      <c r="O12" s="1192"/>
      <c r="P12" s="1192"/>
      <c r="Q12" s="1192"/>
      <c r="R12" s="1192"/>
      <c r="S12" s="1193"/>
      <c r="T12" s="285"/>
      <c r="U12" s="444"/>
      <c r="V12" s="448" t="s">
        <v>679</v>
      </c>
      <c r="W12" s="614"/>
      <c r="X12" s="614"/>
      <c r="Y12" s="614"/>
      <c r="Z12" s="614"/>
      <c r="AA12" s="614"/>
      <c r="AB12" s="614"/>
      <c r="AC12" s="614"/>
      <c r="AD12" s="614"/>
      <c r="AE12" s="614"/>
      <c r="AF12" s="614"/>
      <c r="AG12" s="1338"/>
      <c r="AH12" s="1339"/>
      <c r="AI12" s="1339"/>
      <c r="AJ12" s="1339"/>
      <c r="AK12" s="1339"/>
      <c r="AL12" s="1340"/>
    </row>
    <row r="13" spans="2:38" ht="14.4" x14ac:dyDescent="0.2">
      <c r="B13" s="444"/>
      <c r="C13" s="1188" t="s">
        <v>680</v>
      </c>
      <c r="D13" s="1189"/>
      <c r="E13" s="1189"/>
      <c r="F13" s="1189"/>
      <c r="G13" s="1189"/>
      <c r="H13" s="1189"/>
      <c r="I13" s="1189"/>
      <c r="J13" s="1189"/>
      <c r="K13" s="1189"/>
      <c r="L13" s="1189"/>
      <c r="M13" s="1190"/>
      <c r="N13" s="1191"/>
      <c r="O13" s="1192"/>
      <c r="P13" s="1192"/>
      <c r="Q13" s="1192"/>
      <c r="R13" s="1192"/>
      <c r="S13" s="1193"/>
      <c r="T13" s="285"/>
      <c r="U13" s="444"/>
      <c r="V13" s="449" t="s">
        <v>681</v>
      </c>
      <c r="W13" s="753"/>
      <c r="X13" s="753"/>
      <c r="Y13" s="753"/>
      <c r="Z13" s="753"/>
      <c r="AA13" s="753"/>
      <c r="AB13" s="753"/>
      <c r="AC13" s="753"/>
      <c r="AD13" s="753"/>
      <c r="AE13" s="753"/>
      <c r="AF13" s="753"/>
      <c r="AG13" s="1191"/>
      <c r="AH13" s="1192"/>
      <c r="AI13" s="1192"/>
      <c r="AJ13" s="1192"/>
      <c r="AK13" s="1192"/>
      <c r="AL13" s="1193"/>
    </row>
    <row r="14" spans="2:38" ht="14.4" x14ac:dyDescent="0.2">
      <c r="B14" s="444"/>
      <c r="C14" s="1188" t="s">
        <v>682</v>
      </c>
      <c r="D14" s="1189"/>
      <c r="E14" s="1189"/>
      <c r="F14" s="1189"/>
      <c r="G14" s="1189"/>
      <c r="H14" s="1189"/>
      <c r="I14" s="1189"/>
      <c r="J14" s="1189"/>
      <c r="K14" s="1189"/>
      <c r="L14" s="1189"/>
      <c r="M14" s="1190"/>
      <c r="N14" s="1191"/>
      <c r="O14" s="1192"/>
      <c r="P14" s="1192"/>
      <c r="Q14" s="1192"/>
      <c r="R14" s="1192"/>
      <c r="S14" s="1193"/>
      <c r="T14" s="285"/>
      <c r="U14" s="444"/>
      <c r="V14" s="449" t="s">
        <v>683</v>
      </c>
      <c r="W14" s="753"/>
      <c r="X14" s="753"/>
      <c r="Y14" s="753"/>
      <c r="Z14" s="753"/>
      <c r="AA14" s="753"/>
      <c r="AB14" s="753"/>
      <c r="AC14" s="753"/>
      <c r="AD14" s="753"/>
      <c r="AE14" s="753"/>
      <c r="AF14" s="753"/>
      <c r="AG14" s="1191"/>
      <c r="AH14" s="1192"/>
      <c r="AI14" s="1192"/>
      <c r="AJ14" s="1192"/>
      <c r="AK14" s="1192"/>
      <c r="AL14" s="1193"/>
    </row>
    <row r="15" spans="2:38" ht="14.4" x14ac:dyDescent="0.2">
      <c r="B15" s="444"/>
      <c r="C15" s="1188" t="s">
        <v>1092</v>
      </c>
      <c r="D15" s="1189"/>
      <c r="E15" s="1189"/>
      <c r="F15" s="1189"/>
      <c r="G15" s="1189"/>
      <c r="H15" s="1189"/>
      <c r="I15" s="1189"/>
      <c r="J15" s="1189"/>
      <c r="K15" s="1189"/>
      <c r="L15" s="1189"/>
      <c r="M15" s="1190"/>
      <c r="N15" s="1191"/>
      <c r="O15" s="1192"/>
      <c r="P15" s="1192"/>
      <c r="Q15" s="1192"/>
      <c r="R15" s="1192"/>
      <c r="S15" s="1193"/>
      <c r="T15" s="285"/>
      <c r="U15" s="444"/>
      <c r="V15" s="1188" t="s">
        <v>1201</v>
      </c>
      <c r="W15" s="1189"/>
      <c r="X15" s="1189"/>
      <c r="Y15" s="1189"/>
      <c r="Z15" s="1189"/>
      <c r="AA15" s="1189"/>
      <c r="AB15" s="1189"/>
      <c r="AC15" s="1189"/>
      <c r="AD15" s="1189"/>
      <c r="AE15" s="1189"/>
      <c r="AF15" s="1190"/>
      <c r="AG15" s="1191"/>
      <c r="AH15" s="1192"/>
      <c r="AI15" s="1192"/>
      <c r="AJ15" s="1192"/>
      <c r="AK15" s="1192"/>
      <c r="AL15" s="1193"/>
    </row>
    <row r="16" spans="2:38" ht="14.4" x14ac:dyDescent="0.2">
      <c r="B16" s="444"/>
      <c r="C16" s="1188" t="s">
        <v>1093</v>
      </c>
      <c r="D16" s="1189"/>
      <c r="E16" s="1189"/>
      <c r="F16" s="1189"/>
      <c r="G16" s="1189"/>
      <c r="H16" s="1189"/>
      <c r="I16" s="1189"/>
      <c r="J16" s="1189"/>
      <c r="K16" s="1189"/>
      <c r="L16" s="1189"/>
      <c r="M16" s="1190"/>
      <c r="N16" s="1191"/>
      <c r="O16" s="1192"/>
      <c r="P16" s="1192"/>
      <c r="Q16" s="1192"/>
      <c r="R16" s="1192"/>
      <c r="S16" s="1193"/>
      <c r="T16" s="285"/>
      <c r="U16" s="444"/>
      <c r="V16" s="1188" t="s">
        <v>1202</v>
      </c>
      <c r="W16" s="1189"/>
      <c r="X16" s="1189"/>
      <c r="Y16" s="1189"/>
      <c r="Z16" s="1189"/>
      <c r="AA16" s="1189"/>
      <c r="AB16" s="1189"/>
      <c r="AC16" s="1189"/>
      <c r="AD16" s="1189"/>
      <c r="AE16" s="1189"/>
      <c r="AF16" s="1190"/>
      <c r="AG16" s="1191"/>
      <c r="AH16" s="1192"/>
      <c r="AI16" s="1192"/>
      <c r="AJ16" s="1192"/>
      <c r="AK16" s="1192"/>
      <c r="AL16" s="1193"/>
    </row>
    <row r="17" spans="1:38" ht="15" thickBot="1" x14ac:dyDescent="0.25">
      <c r="B17" s="444"/>
      <c r="C17" s="1188" t="s">
        <v>1369</v>
      </c>
      <c r="D17" s="1189"/>
      <c r="E17" s="1189"/>
      <c r="F17" s="1189"/>
      <c r="G17" s="1189"/>
      <c r="H17" s="1189"/>
      <c r="I17" s="1189"/>
      <c r="J17" s="1189"/>
      <c r="K17" s="1189"/>
      <c r="L17" s="1189"/>
      <c r="M17" s="1190"/>
      <c r="N17" s="1191"/>
      <c r="O17" s="1192"/>
      <c r="P17" s="1192"/>
      <c r="Q17" s="1192"/>
      <c r="R17" s="1192"/>
      <c r="S17" s="1193"/>
      <c r="T17" s="285"/>
      <c r="U17" s="445"/>
      <c r="V17" s="450" t="s">
        <v>686</v>
      </c>
      <c r="W17" s="456"/>
      <c r="X17" s="456"/>
      <c r="Y17" s="456"/>
      <c r="Z17" s="456"/>
      <c r="AA17" s="456"/>
      <c r="AB17" s="456"/>
      <c r="AC17" s="456"/>
      <c r="AD17" s="456"/>
      <c r="AE17" s="456"/>
      <c r="AF17" s="456"/>
      <c r="AG17" s="1243"/>
      <c r="AH17" s="1244"/>
      <c r="AI17" s="1244"/>
      <c r="AJ17" s="1244"/>
      <c r="AK17" s="1244"/>
      <c r="AL17" s="1245"/>
    </row>
    <row r="18" spans="1:38" ht="15" thickBot="1" x14ac:dyDescent="0.25">
      <c r="B18" s="445"/>
      <c r="C18" s="1237" t="s">
        <v>616</v>
      </c>
      <c r="D18" s="1238"/>
      <c r="E18" s="1238"/>
      <c r="F18" s="1238"/>
      <c r="G18" s="1238"/>
      <c r="H18" s="1238"/>
      <c r="I18" s="1238"/>
      <c r="J18" s="1238"/>
      <c r="K18" s="1238"/>
      <c r="L18" s="1238"/>
      <c r="M18" s="1239"/>
      <c r="N18" s="1243"/>
      <c r="O18" s="1244"/>
      <c r="P18" s="1244"/>
      <c r="Q18" s="1244"/>
      <c r="R18" s="1244"/>
      <c r="S18" s="1245"/>
      <c r="T18" s="285"/>
      <c r="U18" s="443" t="s">
        <v>688</v>
      </c>
      <c r="V18" s="455"/>
      <c r="W18" s="455"/>
      <c r="X18" s="455"/>
      <c r="Y18" s="455"/>
      <c r="Z18" s="455"/>
      <c r="AA18" s="455"/>
      <c r="AB18" s="455"/>
      <c r="AC18" s="455"/>
      <c r="AD18" s="455"/>
      <c r="AE18" s="455"/>
      <c r="AF18" s="455"/>
      <c r="AG18" s="1272">
        <f>SUM(AG19:AG36)-AG30</f>
        <v>0</v>
      </c>
      <c r="AH18" s="1273"/>
      <c r="AI18" s="1273"/>
      <c r="AJ18" s="1273"/>
      <c r="AK18" s="1273"/>
      <c r="AL18" s="1274"/>
    </row>
    <row r="19" spans="1:38" ht="15" thickBot="1" x14ac:dyDescent="0.25">
      <c r="B19" s="446" t="s">
        <v>684</v>
      </c>
      <c r="C19" s="451"/>
      <c r="D19" s="451"/>
      <c r="E19" s="451"/>
      <c r="F19" s="451"/>
      <c r="G19" s="451"/>
      <c r="H19" s="451"/>
      <c r="I19" s="451"/>
      <c r="J19" s="451"/>
      <c r="K19" s="451"/>
      <c r="L19" s="451"/>
      <c r="M19" s="451"/>
      <c r="N19" s="1230"/>
      <c r="O19" s="1231"/>
      <c r="P19" s="1231"/>
      <c r="Q19" s="1231"/>
      <c r="R19" s="1231"/>
      <c r="S19" s="1263"/>
      <c r="T19" s="285"/>
      <c r="U19" s="444"/>
      <c r="V19" s="752" t="s">
        <v>690</v>
      </c>
      <c r="W19" s="753"/>
      <c r="X19" s="753"/>
      <c r="Y19" s="753"/>
      <c r="Z19" s="753"/>
      <c r="AA19" s="753"/>
      <c r="AB19" s="753"/>
      <c r="AC19" s="753"/>
      <c r="AD19" s="753"/>
      <c r="AE19" s="753"/>
      <c r="AF19" s="753"/>
      <c r="AG19" s="1191"/>
      <c r="AH19" s="1192"/>
      <c r="AI19" s="1192"/>
      <c r="AJ19" s="1192"/>
      <c r="AK19" s="1192"/>
      <c r="AL19" s="1193"/>
    </row>
    <row r="20" spans="1:38" ht="14.4" x14ac:dyDescent="0.2">
      <c r="B20" s="443" t="s">
        <v>685</v>
      </c>
      <c r="C20" s="455"/>
      <c r="D20" s="455"/>
      <c r="E20" s="455"/>
      <c r="F20" s="455"/>
      <c r="G20" s="455"/>
      <c r="H20" s="455"/>
      <c r="I20" s="455"/>
      <c r="J20" s="455"/>
      <c r="K20" s="455"/>
      <c r="L20" s="455"/>
      <c r="M20" s="455"/>
      <c r="N20" s="1221">
        <f>SUM(N21:N23)</f>
        <v>0</v>
      </c>
      <c r="O20" s="1222"/>
      <c r="P20" s="1222"/>
      <c r="Q20" s="1222"/>
      <c r="R20" s="1222"/>
      <c r="S20" s="1223"/>
      <c r="T20" s="285"/>
      <c r="U20" s="444"/>
      <c r="V20" s="752" t="s">
        <v>691</v>
      </c>
      <c r="W20" s="753"/>
      <c r="X20" s="753"/>
      <c r="Y20" s="753"/>
      <c r="Z20" s="753"/>
      <c r="AA20" s="753"/>
      <c r="AB20" s="753"/>
      <c r="AC20" s="753"/>
      <c r="AD20" s="753"/>
      <c r="AE20" s="753"/>
      <c r="AF20" s="753"/>
      <c r="AG20" s="1191"/>
      <c r="AH20" s="1192"/>
      <c r="AI20" s="1192"/>
      <c r="AJ20" s="1192"/>
      <c r="AK20" s="1192"/>
      <c r="AL20" s="1193"/>
    </row>
    <row r="21" spans="1:38" ht="14.4" x14ac:dyDescent="0.2">
      <c r="B21" s="457"/>
      <c r="C21" s="1188" t="s">
        <v>687</v>
      </c>
      <c r="D21" s="1189"/>
      <c r="E21" s="1189"/>
      <c r="F21" s="1189"/>
      <c r="G21" s="1189"/>
      <c r="H21" s="1189"/>
      <c r="I21" s="1189"/>
      <c r="J21" s="1189"/>
      <c r="K21" s="1189"/>
      <c r="L21" s="1189"/>
      <c r="M21" s="1190"/>
      <c r="N21" s="1191"/>
      <c r="O21" s="1192"/>
      <c r="P21" s="1192"/>
      <c r="Q21" s="1192"/>
      <c r="R21" s="1192"/>
      <c r="S21" s="1193"/>
      <c r="T21" s="285"/>
      <c r="U21" s="444"/>
      <c r="V21" s="752" t="s">
        <v>693</v>
      </c>
      <c r="W21" s="753"/>
      <c r="X21" s="753"/>
      <c r="Y21" s="753"/>
      <c r="Z21" s="753"/>
      <c r="AA21" s="753"/>
      <c r="AB21" s="753"/>
      <c r="AC21" s="753"/>
      <c r="AD21" s="753"/>
      <c r="AE21" s="753"/>
      <c r="AF21" s="753"/>
      <c r="AG21" s="1191"/>
      <c r="AH21" s="1192"/>
      <c r="AI21" s="1192"/>
      <c r="AJ21" s="1192"/>
      <c r="AK21" s="1192"/>
      <c r="AL21" s="1193"/>
    </row>
    <row r="22" spans="1:38" ht="14.4" x14ac:dyDescent="0.2">
      <c r="B22" s="457"/>
      <c r="C22" s="1188" t="s">
        <v>689</v>
      </c>
      <c r="D22" s="1189"/>
      <c r="E22" s="1189"/>
      <c r="F22" s="1189"/>
      <c r="G22" s="1189"/>
      <c r="H22" s="1189"/>
      <c r="I22" s="1189"/>
      <c r="J22" s="1189"/>
      <c r="K22" s="1189"/>
      <c r="L22" s="1189"/>
      <c r="M22" s="1190"/>
      <c r="N22" s="1191"/>
      <c r="O22" s="1192"/>
      <c r="P22" s="1192"/>
      <c r="Q22" s="1192"/>
      <c r="R22" s="1192"/>
      <c r="S22" s="1193"/>
      <c r="T22" s="285"/>
      <c r="U22" s="444"/>
      <c r="V22" s="752" t="s">
        <v>695</v>
      </c>
      <c r="W22" s="753"/>
      <c r="X22" s="753"/>
      <c r="Y22" s="753"/>
      <c r="Z22" s="753"/>
      <c r="AA22" s="753"/>
      <c r="AB22" s="753"/>
      <c r="AC22" s="753"/>
      <c r="AD22" s="753"/>
      <c r="AE22" s="753"/>
      <c r="AF22" s="753"/>
      <c r="AG22" s="1191"/>
      <c r="AH22" s="1192"/>
      <c r="AI22" s="1192"/>
      <c r="AJ22" s="1192"/>
      <c r="AK22" s="1192"/>
      <c r="AL22" s="1193"/>
    </row>
    <row r="23" spans="1:38" ht="15" thickBot="1" x14ac:dyDescent="0.25">
      <c r="B23" s="458"/>
      <c r="C23" s="1237" t="s">
        <v>1286</v>
      </c>
      <c r="D23" s="1238"/>
      <c r="E23" s="1238"/>
      <c r="F23" s="1238"/>
      <c r="G23" s="1238"/>
      <c r="H23" s="1238"/>
      <c r="I23" s="1238"/>
      <c r="J23" s="1238"/>
      <c r="K23" s="1238"/>
      <c r="L23" s="1238"/>
      <c r="M23" s="1239"/>
      <c r="N23" s="1243"/>
      <c r="O23" s="1244"/>
      <c r="P23" s="1244"/>
      <c r="Q23" s="1244"/>
      <c r="R23" s="1244"/>
      <c r="S23" s="1245"/>
      <c r="T23" s="285"/>
      <c r="U23" s="444"/>
      <c r="V23" s="752" t="s">
        <v>697</v>
      </c>
      <c r="W23" s="753"/>
      <c r="X23" s="753"/>
      <c r="Y23" s="753"/>
      <c r="Z23" s="753"/>
      <c r="AA23" s="753"/>
      <c r="AB23" s="753"/>
      <c r="AC23" s="753"/>
      <c r="AD23" s="753"/>
      <c r="AE23" s="753"/>
      <c r="AF23" s="753"/>
      <c r="AG23" s="1191"/>
      <c r="AH23" s="1192"/>
      <c r="AI23" s="1192"/>
      <c r="AJ23" s="1192"/>
      <c r="AK23" s="1192"/>
      <c r="AL23" s="1193"/>
    </row>
    <row r="24" spans="1:38" ht="14.4" x14ac:dyDescent="0.2">
      <c r="B24" s="446" t="s">
        <v>1094</v>
      </c>
      <c r="C24" s="455"/>
      <c r="D24" s="455"/>
      <c r="E24" s="455"/>
      <c r="F24" s="455"/>
      <c r="G24" s="455"/>
      <c r="H24" s="455"/>
      <c r="I24" s="455"/>
      <c r="J24" s="455"/>
      <c r="K24" s="455"/>
      <c r="L24" s="455"/>
      <c r="M24" s="455"/>
      <c r="N24" s="1246">
        <f>SUM(N25:N33)</f>
        <v>0</v>
      </c>
      <c r="O24" s="1247"/>
      <c r="P24" s="1247"/>
      <c r="Q24" s="1247"/>
      <c r="R24" s="1247"/>
      <c r="S24" s="1248"/>
      <c r="T24" s="285"/>
      <c r="U24" s="444"/>
      <c r="V24" s="752" t="s">
        <v>699</v>
      </c>
      <c r="W24" s="753"/>
      <c r="X24" s="753"/>
      <c r="Y24" s="753"/>
      <c r="Z24" s="753"/>
      <c r="AA24" s="753"/>
      <c r="AB24" s="753"/>
      <c r="AC24" s="753"/>
      <c r="AD24" s="753"/>
      <c r="AE24" s="753"/>
      <c r="AF24" s="753"/>
      <c r="AG24" s="1191"/>
      <c r="AH24" s="1192"/>
      <c r="AI24" s="1192"/>
      <c r="AJ24" s="1192"/>
      <c r="AK24" s="1192"/>
      <c r="AL24" s="1193"/>
    </row>
    <row r="25" spans="1:38" ht="14.4" x14ac:dyDescent="0.2">
      <c r="B25" s="459"/>
      <c r="C25" s="1240" t="s">
        <v>694</v>
      </c>
      <c r="D25" s="1241"/>
      <c r="E25" s="1241"/>
      <c r="F25" s="1241"/>
      <c r="G25" s="1241"/>
      <c r="H25" s="1241"/>
      <c r="I25" s="1241"/>
      <c r="J25" s="1241"/>
      <c r="K25" s="1241"/>
      <c r="L25" s="1241"/>
      <c r="M25" s="1242"/>
      <c r="N25" s="1191"/>
      <c r="O25" s="1192"/>
      <c r="P25" s="1192"/>
      <c r="Q25" s="1192"/>
      <c r="R25" s="1192"/>
      <c r="S25" s="1193"/>
      <c r="T25" s="285"/>
      <c r="U25" s="444"/>
      <c r="V25" s="752" t="s">
        <v>700</v>
      </c>
      <c r="W25" s="753"/>
      <c r="X25" s="753"/>
      <c r="Y25" s="753"/>
      <c r="Z25" s="753"/>
      <c r="AA25" s="753"/>
      <c r="AB25" s="753"/>
      <c r="AC25" s="753"/>
      <c r="AD25" s="753"/>
      <c r="AE25" s="753"/>
      <c r="AF25" s="753"/>
      <c r="AG25" s="1191"/>
      <c r="AH25" s="1192"/>
      <c r="AI25" s="1192"/>
      <c r="AJ25" s="1192"/>
      <c r="AK25" s="1192"/>
      <c r="AL25" s="1193"/>
    </row>
    <row r="26" spans="1:38" ht="14.4" x14ac:dyDescent="0.2">
      <c r="B26" s="460"/>
      <c r="C26" s="1252" t="s">
        <v>1207</v>
      </c>
      <c r="D26" s="1253"/>
      <c r="E26" s="1253"/>
      <c r="F26" s="1253"/>
      <c r="G26" s="1253"/>
      <c r="H26" s="1253"/>
      <c r="I26" s="1253"/>
      <c r="J26" s="1253"/>
      <c r="K26" s="1253"/>
      <c r="L26" s="1253"/>
      <c r="M26" s="1254"/>
      <c r="N26" s="1191"/>
      <c r="O26" s="1192"/>
      <c r="P26" s="1192"/>
      <c r="Q26" s="1192"/>
      <c r="R26" s="1192"/>
      <c r="S26" s="1193"/>
      <c r="T26" s="285"/>
      <c r="U26" s="444"/>
      <c r="V26" s="752" t="s">
        <v>701</v>
      </c>
      <c r="W26" s="753"/>
      <c r="X26" s="753"/>
      <c r="Y26" s="753"/>
      <c r="Z26" s="753"/>
      <c r="AA26" s="753"/>
      <c r="AB26" s="753"/>
      <c r="AC26" s="753"/>
      <c r="AD26" s="753"/>
      <c r="AE26" s="753"/>
      <c r="AF26" s="753"/>
      <c r="AG26" s="1191"/>
      <c r="AH26" s="1192"/>
      <c r="AI26" s="1192"/>
      <c r="AJ26" s="1192"/>
      <c r="AK26" s="1192"/>
      <c r="AL26" s="1193"/>
    </row>
    <row r="27" spans="1:38" ht="14.4" x14ac:dyDescent="0.2">
      <c r="B27" s="459"/>
      <c r="C27" s="1240" t="s">
        <v>1335</v>
      </c>
      <c r="D27" s="1241"/>
      <c r="E27" s="1241"/>
      <c r="F27" s="1241"/>
      <c r="G27" s="1241"/>
      <c r="H27" s="1241"/>
      <c r="I27" s="1241"/>
      <c r="J27" s="1241"/>
      <c r="K27" s="1241"/>
      <c r="L27" s="1241"/>
      <c r="M27" s="1242"/>
      <c r="N27" s="1191"/>
      <c r="O27" s="1192"/>
      <c r="P27" s="1192"/>
      <c r="Q27" s="1192"/>
      <c r="R27" s="1192"/>
      <c r="S27" s="1193"/>
      <c r="T27" s="285"/>
      <c r="U27" s="444"/>
      <c r="V27" s="752" t="s">
        <v>702</v>
      </c>
      <c r="W27" s="753"/>
      <c r="X27" s="753"/>
      <c r="Y27" s="753"/>
      <c r="Z27" s="753"/>
      <c r="AA27" s="753"/>
      <c r="AB27" s="753"/>
      <c r="AC27" s="753"/>
      <c r="AD27" s="753"/>
      <c r="AE27" s="753"/>
      <c r="AF27" s="753"/>
      <c r="AG27" s="1191"/>
      <c r="AH27" s="1192"/>
      <c r="AI27" s="1192"/>
      <c r="AJ27" s="1192"/>
      <c r="AK27" s="1192"/>
      <c r="AL27" s="1193"/>
    </row>
    <row r="28" spans="1:38" ht="14.4" x14ac:dyDescent="0.2">
      <c r="B28" s="460"/>
      <c r="C28" s="1240" t="s">
        <v>698</v>
      </c>
      <c r="D28" s="1241"/>
      <c r="E28" s="1241"/>
      <c r="F28" s="1241"/>
      <c r="G28" s="1241"/>
      <c r="H28" s="1241"/>
      <c r="I28" s="1241"/>
      <c r="J28" s="1241"/>
      <c r="K28" s="1241"/>
      <c r="L28" s="1241"/>
      <c r="M28" s="1242"/>
      <c r="N28" s="1191"/>
      <c r="O28" s="1192"/>
      <c r="P28" s="1192"/>
      <c r="Q28" s="1192"/>
      <c r="R28" s="1192"/>
      <c r="S28" s="1193"/>
      <c r="T28" s="285"/>
      <c r="U28" s="463"/>
      <c r="V28" s="744" t="s">
        <v>704</v>
      </c>
      <c r="W28" s="745"/>
      <c r="X28" s="745"/>
      <c r="Y28" s="745"/>
      <c r="Z28" s="745"/>
      <c r="AA28" s="745"/>
      <c r="AB28" s="745"/>
      <c r="AC28" s="745"/>
      <c r="AD28" s="745"/>
      <c r="AE28" s="745"/>
      <c r="AF28" s="745"/>
      <c r="AG28" s="1191"/>
      <c r="AH28" s="1192"/>
      <c r="AI28" s="1192"/>
      <c r="AJ28" s="1192"/>
      <c r="AK28" s="1192"/>
      <c r="AL28" s="1193"/>
    </row>
    <row r="29" spans="1:38" ht="14.4" x14ac:dyDescent="0.2">
      <c r="B29" s="459"/>
      <c r="C29" s="1240" t="s">
        <v>1336</v>
      </c>
      <c r="D29" s="1241"/>
      <c r="E29" s="1241"/>
      <c r="F29" s="1241"/>
      <c r="G29" s="1241"/>
      <c r="H29" s="1241"/>
      <c r="I29" s="1241"/>
      <c r="J29" s="1241"/>
      <c r="K29" s="1241"/>
      <c r="L29" s="1241"/>
      <c r="M29" s="1242"/>
      <c r="N29" s="1191"/>
      <c r="O29" s="1192"/>
      <c r="P29" s="1192"/>
      <c r="Q29" s="1192"/>
      <c r="R29" s="1192"/>
      <c r="S29" s="1193"/>
      <c r="T29" s="285"/>
      <c r="U29" s="444"/>
      <c r="V29" s="752" t="s">
        <v>706</v>
      </c>
      <c r="W29" s="753"/>
      <c r="X29" s="753"/>
      <c r="Y29" s="753"/>
      <c r="Z29" s="753"/>
      <c r="AA29" s="753"/>
      <c r="AB29" s="753"/>
      <c r="AC29" s="753"/>
      <c r="AD29" s="753"/>
      <c r="AE29" s="753"/>
      <c r="AF29" s="753"/>
      <c r="AG29" s="1191"/>
      <c r="AH29" s="1192"/>
      <c r="AI29" s="1192"/>
      <c r="AJ29" s="1192"/>
      <c r="AK29" s="1192"/>
      <c r="AL29" s="1193"/>
    </row>
    <row r="30" spans="1:38" ht="14.4" x14ac:dyDescent="0.2">
      <c r="B30" s="459"/>
      <c r="C30" s="1240" t="s">
        <v>1365</v>
      </c>
      <c r="D30" s="1241"/>
      <c r="E30" s="1241"/>
      <c r="F30" s="1241"/>
      <c r="G30" s="1241"/>
      <c r="H30" s="1241"/>
      <c r="I30" s="1241"/>
      <c r="J30" s="1241"/>
      <c r="K30" s="1241"/>
      <c r="L30" s="1241"/>
      <c r="M30" s="1242"/>
      <c r="N30" s="1191"/>
      <c r="O30" s="1192"/>
      <c r="P30" s="1192"/>
      <c r="Q30" s="1192"/>
      <c r="R30" s="1192"/>
      <c r="S30" s="1193"/>
      <c r="T30" s="285"/>
      <c r="U30" s="444"/>
      <c r="V30" s="616" t="s">
        <v>707</v>
      </c>
      <c r="W30" s="462"/>
      <c r="X30" s="462"/>
      <c r="Y30" s="462"/>
      <c r="Z30" s="462"/>
      <c r="AA30" s="462"/>
      <c r="AB30" s="462"/>
      <c r="AC30" s="462"/>
      <c r="AD30" s="462"/>
      <c r="AE30" s="462"/>
      <c r="AF30" s="462"/>
      <c r="AG30" s="1191"/>
      <c r="AH30" s="1192"/>
      <c r="AI30" s="1192"/>
      <c r="AJ30" s="1192"/>
      <c r="AK30" s="1192"/>
      <c r="AL30" s="1193"/>
    </row>
    <row r="31" spans="1:38" ht="14.4" x14ac:dyDescent="0.2">
      <c r="A31" s="120"/>
      <c r="B31" s="459"/>
      <c r="C31" s="1240" t="s">
        <v>703</v>
      </c>
      <c r="D31" s="1241"/>
      <c r="E31" s="1241"/>
      <c r="F31" s="1241"/>
      <c r="G31" s="1241"/>
      <c r="H31" s="1241"/>
      <c r="I31" s="1241"/>
      <c r="J31" s="1241"/>
      <c r="K31" s="1241"/>
      <c r="L31" s="1241"/>
      <c r="M31" s="1242"/>
      <c r="N31" s="1191"/>
      <c r="O31" s="1192"/>
      <c r="P31" s="1192"/>
      <c r="Q31" s="1192"/>
      <c r="R31" s="1192"/>
      <c r="S31" s="1193"/>
      <c r="T31" s="285"/>
      <c r="U31" s="463"/>
      <c r="V31" s="744" t="s">
        <v>708</v>
      </c>
      <c r="W31" s="745"/>
      <c r="X31" s="745"/>
      <c r="Y31" s="745"/>
      <c r="Z31" s="745"/>
      <c r="AA31" s="745"/>
      <c r="AB31" s="745"/>
      <c r="AC31" s="745"/>
      <c r="AD31" s="745"/>
      <c r="AE31" s="745"/>
      <c r="AF31" s="745"/>
      <c r="AG31" s="1191"/>
      <c r="AH31" s="1192"/>
      <c r="AI31" s="1192"/>
      <c r="AJ31" s="1192"/>
      <c r="AK31" s="1192"/>
      <c r="AL31" s="1193"/>
    </row>
    <row r="32" spans="1:38" ht="14.4" x14ac:dyDescent="0.2">
      <c r="A32" s="120"/>
      <c r="B32" s="459"/>
      <c r="C32" s="1240" t="s">
        <v>1095</v>
      </c>
      <c r="D32" s="1241"/>
      <c r="E32" s="1241"/>
      <c r="F32" s="1241"/>
      <c r="G32" s="1241"/>
      <c r="H32" s="1241"/>
      <c r="I32" s="1241"/>
      <c r="J32" s="1241"/>
      <c r="K32" s="1241"/>
      <c r="L32" s="1241"/>
      <c r="M32" s="1242"/>
      <c r="N32" s="1191"/>
      <c r="O32" s="1192"/>
      <c r="P32" s="1192"/>
      <c r="Q32" s="1192"/>
      <c r="R32" s="1192"/>
      <c r="S32" s="1193"/>
      <c r="T32" s="285"/>
      <c r="U32" s="457"/>
      <c r="V32" s="449" t="s">
        <v>710</v>
      </c>
      <c r="W32" s="753"/>
      <c r="X32" s="753"/>
      <c r="Y32" s="753"/>
      <c r="Z32" s="753"/>
      <c r="AA32" s="753"/>
      <c r="AB32" s="753"/>
      <c r="AC32" s="753"/>
      <c r="AD32" s="753"/>
      <c r="AE32" s="753"/>
      <c r="AF32" s="753"/>
      <c r="AG32" s="1191"/>
      <c r="AH32" s="1192"/>
      <c r="AI32" s="1192"/>
      <c r="AJ32" s="1192"/>
      <c r="AK32" s="1192"/>
      <c r="AL32" s="1193"/>
    </row>
    <row r="33" spans="1:38" ht="15" thickBot="1" x14ac:dyDescent="0.25">
      <c r="A33" s="120"/>
      <c r="B33" s="461"/>
      <c r="C33" s="1249" t="s">
        <v>705</v>
      </c>
      <c r="D33" s="1250"/>
      <c r="E33" s="1250"/>
      <c r="F33" s="1250"/>
      <c r="G33" s="1250"/>
      <c r="H33" s="1250"/>
      <c r="I33" s="1250"/>
      <c r="J33" s="1250"/>
      <c r="K33" s="1250"/>
      <c r="L33" s="1250"/>
      <c r="M33" s="1251"/>
      <c r="N33" s="1243"/>
      <c r="O33" s="1244"/>
      <c r="P33" s="1244"/>
      <c r="Q33" s="1244"/>
      <c r="R33" s="1244"/>
      <c r="S33" s="1245"/>
      <c r="T33" s="285"/>
      <c r="U33" s="457"/>
      <c r="V33" s="449" t="s">
        <v>711</v>
      </c>
      <c r="W33" s="753"/>
      <c r="X33" s="753"/>
      <c r="Y33" s="753"/>
      <c r="Z33" s="753"/>
      <c r="AA33" s="753"/>
      <c r="AB33" s="753"/>
      <c r="AC33" s="753"/>
      <c r="AD33" s="753"/>
      <c r="AE33" s="753"/>
      <c r="AF33" s="753"/>
      <c r="AG33" s="1191"/>
      <c r="AH33" s="1192"/>
      <c r="AI33" s="1192"/>
      <c r="AJ33" s="1192"/>
      <c r="AK33" s="1192"/>
      <c r="AL33" s="1193"/>
    </row>
    <row r="34" spans="1:38" ht="14.4" x14ac:dyDescent="0.2">
      <c r="A34" s="120"/>
      <c r="B34" s="443" t="s">
        <v>1096</v>
      </c>
      <c r="C34" s="455"/>
      <c r="D34" s="455"/>
      <c r="E34" s="455"/>
      <c r="F34" s="455"/>
      <c r="G34" s="455"/>
      <c r="H34" s="455"/>
      <c r="I34" s="455"/>
      <c r="J34" s="455"/>
      <c r="K34" s="455"/>
      <c r="L34" s="455"/>
      <c r="M34" s="455"/>
      <c r="N34" s="1246">
        <f>SUM(N35:N36)</f>
        <v>0</v>
      </c>
      <c r="O34" s="1247"/>
      <c r="P34" s="1247"/>
      <c r="Q34" s="1247"/>
      <c r="R34" s="1247"/>
      <c r="S34" s="1248"/>
      <c r="T34" s="285"/>
      <c r="U34" s="457"/>
      <c r="V34" s="449" t="s">
        <v>712</v>
      </c>
      <c r="W34" s="753"/>
      <c r="X34" s="753"/>
      <c r="Y34" s="753"/>
      <c r="Z34" s="753"/>
      <c r="AA34" s="753"/>
      <c r="AB34" s="753"/>
      <c r="AC34" s="753"/>
      <c r="AD34" s="753"/>
      <c r="AE34" s="753"/>
      <c r="AF34" s="753"/>
      <c r="AG34" s="1191"/>
      <c r="AH34" s="1192"/>
      <c r="AI34" s="1192"/>
      <c r="AJ34" s="1192"/>
      <c r="AK34" s="1192"/>
      <c r="AL34" s="1193"/>
    </row>
    <row r="35" spans="1:38" ht="14.4" x14ac:dyDescent="0.2">
      <c r="A35" s="120"/>
      <c r="B35" s="419"/>
      <c r="C35" s="741" t="s">
        <v>641</v>
      </c>
      <c r="D35" s="740"/>
      <c r="E35" s="740"/>
      <c r="F35" s="740"/>
      <c r="G35" s="740"/>
      <c r="H35" s="740"/>
      <c r="I35" s="740"/>
      <c r="J35" s="740"/>
      <c r="K35" s="740"/>
      <c r="L35" s="740"/>
      <c r="M35" s="740"/>
      <c r="N35" s="1191"/>
      <c r="O35" s="1192"/>
      <c r="P35" s="1192"/>
      <c r="Q35" s="1192"/>
      <c r="R35" s="1192"/>
      <c r="S35" s="1193"/>
      <c r="T35" s="285"/>
      <c r="U35" s="457"/>
      <c r="V35" s="449" t="s">
        <v>713</v>
      </c>
      <c r="W35" s="753"/>
      <c r="X35" s="753"/>
      <c r="Y35" s="753"/>
      <c r="Z35" s="753"/>
      <c r="AA35" s="753"/>
      <c r="AB35" s="753"/>
      <c r="AC35" s="753"/>
      <c r="AD35" s="753"/>
      <c r="AE35" s="753"/>
      <c r="AF35" s="753"/>
      <c r="AG35" s="1191"/>
      <c r="AH35" s="1192"/>
      <c r="AI35" s="1192"/>
      <c r="AJ35" s="1192"/>
      <c r="AK35" s="1192"/>
      <c r="AL35" s="1193"/>
    </row>
    <row r="36" spans="1:38" ht="15" thickBot="1" x14ac:dyDescent="0.25">
      <c r="A36" s="120"/>
      <c r="B36" s="420"/>
      <c r="C36" s="412" t="s">
        <v>616</v>
      </c>
      <c r="D36" s="587"/>
      <c r="E36" s="587"/>
      <c r="F36" s="587"/>
      <c r="G36" s="587"/>
      <c r="H36" s="587"/>
      <c r="I36" s="587"/>
      <c r="J36" s="587"/>
      <c r="K36" s="587"/>
      <c r="L36" s="587"/>
      <c r="M36" s="587"/>
      <c r="N36" s="1243"/>
      <c r="O36" s="1244"/>
      <c r="P36" s="1244"/>
      <c r="Q36" s="1244"/>
      <c r="R36" s="1244"/>
      <c r="S36" s="1245"/>
      <c r="T36" s="120"/>
      <c r="U36" s="445"/>
      <c r="V36" s="562" t="s">
        <v>616</v>
      </c>
      <c r="W36" s="456"/>
      <c r="X36" s="456"/>
      <c r="Y36" s="456"/>
      <c r="Z36" s="456"/>
      <c r="AA36" s="456"/>
      <c r="AB36" s="456"/>
      <c r="AC36" s="456"/>
      <c r="AD36" s="456"/>
      <c r="AE36" s="456"/>
      <c r="AF36" s="456"/>
      <c r="AG36" s="1243"/>
      <c r="AH36" s="1244"/>
      <c r="AI36" s="1244"/>
      <c r="AJ36" s="1244"/>
      <c r="AK36" s="1244"/>
      <c r="AL36" s="1245"/>
    </row>
    <row r="37" spans="1:38" ht="15" thickBot="1" x14ac:dyDescent="0.25">
      <c r="A37" s="120"/>
      <c r="B37" s="452" t="s">
        <v>647</v>
      </c>
      <c r="C37" s="453"/>
      <c r="D37" s="453"/>
      <c r="E37" s="453"/>
      <c r="F37" s="453"/>
      <c r="G37" s="453"/>
      <c r="H37" s="453"/>
      <c r="I37" s="453"/>
      <c r="J37" s="453"/>
      <c r="K37" s="453"/>
      <c r="L37" s="453"/>
      <c r="M37" s="453"/>
      <c r="N37" s="1230"/>
      <c r="O37" s="1231"/>
      <c r="P37" s="1231"/>
      <c r="Q37" s="1231"/>
      <c r="R37" s="1231"/>
      <c r="S37" s="1232"/>
      <c r="T37" s="286"/>
      <c r="U37" s="443" t="s">
        <v>714</v>
      </c>
      <c r="V37" s="455"/>
      <c r="W37" s="455"/>
      <c r="X37" s="455"/>
      <c r="Y37" s="455"/>
      <c r="Z37" s="455"/>
      <c r="AA37" s="455"/>
      <c r="AB37" s="455"/>
      <c r="AC37" s="455"/>
      <c r="AD37" s="455"/>
      <c r="AE37" s="455"/>
      <c r="AF37" s="455"/>
      <c r="AG37" s="1246">
        <f>SUM(AG38:AG56)-AG47</f>
        <v>0</v>
      </c>
      <c r="AH37" s="1247"/>
      <c r="AI37" s="1247"/>
      <c r="AJ37" s="1247"/>
      <c r="AK37" s="1247"/>
      <c r="AL37" s="1248"/>
    </row>
    <row r="38" spans="1:38" ht="15.6" thickTop="1" thickBot="1" x14ac:dyDescent="0.25">
      <c r="A38" s="120"/>
      <c r="B38" s="750" t="s">
        <v>1097</v>
      </c>
      <c r="C38" s="470"/>
      <c r="D38" s="470"/>
      <c r="E38" s="470"/>
      <c r="F38" s="470"/>
      <c r="G38" s="470"/>
      <c r="H38" s="470"/>
      <c r="I38" s="470"/>
      <c r="J38" s="470"/>
      <c r="K38" s="470"/>
      <c r="L38" s="470"/>
      <c r="M38" s="470"/>
      <c r="N38" s="1215">
        <f>N11+N19+N20+N24+N34+N37</f>
        <v>0</v>
      </c>
      <c r="O38" s="1216"/>
      <c r="P38" s="1216"/>
      <c r="Q38" s="1216"/>
      <c r="R38" s="1216"/>
      <c r="S38" s="1217"/>
      <c r="T38" s="120"/>
      <c r="U38" s="444"/>
      <c r="V38" s="449" t="s">
        <v>690</v>
      </c>
      <c r="W38" s="753"/>
      <c r="X38" s="753"/>
      <c r="Y38" s="753"/>
      <c r="Z38" s="753"/>
      <c r="AA38" s="753"/>
      <c r="AB38" s="753"/>
      <c r="AC38" s="753"/>
      <c r="AD38" s="753"/>
      <c r="AE38" s="753"/>
      <c r="AF38" s="753"/>
      <c r="AG38" s="1191"/>
      <c r="AH38" s="1192"/>
      <c r="AI38" s="1192"/>
      <c r="AJ38" s="1192"/>
      <c r="AK38" s="1192"/>
      <c r="AL38" s="1193"/>
    </row>
    <row r="39" spans="1:38" ht="14.4" x14ac:dyDescent="0.2">
      <c r="A39" s="120"/>
      <c r="B39" s="289"/>
      <c r="C39" s="290"/>
      <c r="D39" s="290"/>
      <c r="E39" s="290"/>
      <c r="F39" s="290"/>
      <c r="G39" s="290"/>
      <c r="H39" s="290"/>
      <c r="I39" s="290"/>
      <c r="J39" s="290"/>
      <c r="K39" s="290"/>
      <c r="L39" s="290"/>
      <c r="M39" s="290"/>
      <c r="N39" s="264"/>
      <c r="O39" s="264"/>
      <c r="P39" s="264"/>
      <c r="Q39" s="264"/>
      <c r="R39" s="264"/>
      <c r="S39" s="264"/>
      <c r="T39" s="120"/>
      <c r="U39" s="444"/>
      <c r="V39" s="449" t="s">
        <v>693</v>
      </c>
      <c r="W39" s="753"/>
      <c r="X39" s="753"/>
      <c r="Y39" s="753"/>
      <c r="Z39" s="753"/>
      <c r="AA39" s="753"/>
      <c r="AB39" s="753"/>
      <c r="AC39" s="753"/>
      <c r="AD39" s="753"/>
      <c r="AE39" s="753"/>
      <c r="AF39" s="753"/>
      <c r="AG39" s="1191"/>
      <c r="AH39" s="1192"/>
      <c r="AI39" s="1192"/>
      <c r="AJ39" s="1192"/>
      <c r="AK39" s="1192"/>
      <c r="AL39" s="1193"/>
    </row>
    <row r="40" spans="1:38" ht="14.4" x14ac:dyDescent="0.2">
      <c r="A40" s="120"/>
      <c r="B40" s="289"/>
      <c r="C40" s="290"/>
      <c r="D40" s="290"/>
      <c r="E40" s="290"/>
      <c r="F40" s="290"/>
      <c r="G40" s="290"/>
      <c r="H40" s="290"/>
      <c r="I40" s="290"/>
      <c r="J40" s="290"/>
      <c r="K40" s="290"/>
      <c r="L40" s="290"/>
      <c r="M40" s="290"/>
      <c r="N40" s="264"/>
      <c r="O40" s="264"/>
      <c r="P40" s="264"/>
      <c r="Q40" s="264"/>
      <c r="R40" s="264"/>
      <c r="S40" s="264"/>
      <c r="T40" s="120"/>
      <c r="U40" s="444"/>
      <c r="V40" s="449" t="s">
        <v>695</v>
      </c>
      <c r="W40" s="753"/>
      <c r="X40" s="753"/>
      <c r="Y40" s="753"/>
      <c r="Z40" s="753"/>
      <c r="AA40" s="753"/>
      <c r="AB40" s="753"/>
      <c r="AC40" s="753"/>
      <c r="AD40" s="753"/>
      <c r="AE40" s="753"/>
      <c r="AF40" s="753"/>
      <c r="AG40" s="1191"/>
      <c r="AH40" s="1192"/>
      <c r="AI40" s="1192"/>
      <c r="AJ40" s="1192"/>
      <c r="AK40" s="1192"/>
      <c r="AL40" s="1193"/>
    </row>
    <row r="41" spans="1:38" ht="14.4" x14ac:dyDescent="0.2">
      <c r="A41" s="120"/>
      <c r="B41" s="289"/>
      <c r="C41" s="120"/>
      <c r="D41" s="120"/>
      <c r="E41" s="120"/>
      <c r="F41" s="120"/>
      <c r="G41" s="120"/>
      <c r="H41" s="120"/>
      <c r="I41" s="120"/>
      <c r="J41" s="120"/>
      <c r="K41" s="120"/>
      <c r="L41" s="120"/>
      <c r="M41" s="120"/>
      <c r="N41" s="120"/>
      <c r="O41" s="120"/>
      <c r="P41" s="120"/>
      <c r="Q41" s="120"/>
      <c r="R41" s="120"/>
      <c r="S41" s="120"/>
      <c r="T41" s="287"/>
      <c r="U41" s="444"/>
      <c r="V41" s="449" t="s">
        <v>697</v>
      </c>
      <c r="W41" s="753"/>
      <c r="X41" s="753"/>
      <c r="Y41" s="753"/>
      <c r="Z41" s="753"/>
      <c r="AA41" s="753"/>
      <c r="AB41" s="753"/>
      <c r="AC41" s="753"/>
      <c r="AD41" s="753"/>
      <c r="AE41" s="753"/>
      <c r="AF41" s="753"/>
      <c r="AG41" s="1191"/>
      <c r="AH41" s="1192"/>
      <c r="AI41" s="1192"/>
      <c r="AJ41" s="1192"/>
      <c r="AK41" s="1192"/>
      <c r="AL41" s="1193"/>
    </row>
    <row r="42" spans="1:38" ht="14.4" x14ac:dyDescent="0.2">
      <c r="A42" s="288"/>
      <c r="B42" s="293"/>
      <c r="C42" s="290"/>
      <c r="D42" s="290"/>
      <c r="E42" s="290"/>
      <c r="F42" s="290"/>
      <c r="G42" s="290"/>
      <c r="H42" s="290"/>
      <c r="I42" s="290"/>
      <c r="J42" s="290"/>
      <c r="K42" s="290"/>
      <c r="L42" s="290"/>
      <c r="M42" s="290"/>
      <c r="N42" s="290"/>
      <c r="O42" s="290"/>
      <c r="P42" s="290"/>
      <c r="Q42" s="290"/>
      <c r="R42" s="290"/>
      <c r="S42" s="290"/>
      <c r="T42" s="287"/>
      <c r="U42" s="444"/>
      <c r="V42" s="449" t="s">
        <v>715</v>
      </c>
      <c r="W42" s="753"/>
      <c r="X42" s="753"/>
      <c r="Y42" s="753"/>
      <c r="Z42" s="753"/>
      <c r="AA42" s="753"/>
      <c r="AB42" s="753"/>
      <c r="AC42" s="753"/>
      <c r="AD42" s="753"/>
      <c r="AE42" s="753"/>
      <c r="AF42" s="753"/>
      <c r="AG42" s="1191"/>
      <c r="AH42" s="1192"/>
      <c r="AI42" s="1192"/>
      <c r="AJ42" s="1192"/>
      <c r="AK42" s="1192"/>
      <c r="AL42" s="1193"/>
    </row>
    <row r="43" spans="1:38" ht="14.4" x14ac:dyDescent="0.2">
      <c r="A43" s="291"/>
      <c r="B43" s="299"/>
      <c r="C43" s="300"/>
      <c r="D43" s="300"/>
      <c r="E43" s="300"/>
      <c r="F43" s="300"/>
      <c r="G43" s="300"/>
      <c r="H43" s="300"/>
      <c r="I43" s="300"/>
      <c r="J43" s="300"/>
      <c r="K43" s="300"/>
      <c r="L43" s="300"/>
      <c r="M43" s="300"/>
      <c r="N43" s="290"/>
      <c r="O43" s="290"/>
      <c r="P43" s="290"/>
      <c r="Q43" s="290"/>
      <c r="R43" s="290"/>
      <c r="S43" s="290"/>
      <c r="T43" s="287"/>
      <c r="U43" s="444"/>
      <c r="V43" s="449" t="s">
        <v>699</v>
      </c>
      <c r="W43" s="753"/>
      <c r="X43" s="753"/>
      <c r="Y43" s="753"/>
      <c r="Z43" s="753"/>
      <c r="AA43" s="753"/>
      <c r="AB43" s="753"/>
      <c r="AC43" s="753"/>
      <c r="AD43" s="753"/>
      <c r="AE43" s="753"/>
      <c r="AF43" s="753"/>
      <c r="AG43" s="1191"/>
      <c r="AH43" s="1192"/>
      <c r="AI43" s="1192"/>
      <c r="AJ43" s="1192"/>
      <c r="AK43" s="1192"/>
      <c r="AL43" s="1193"/>
    </row>
    <row r="44" spans="1:38" ht="14.4" x14ac:dyDescent="0.2">
      <c r="A44" s="292"/>
      <c r="B44" s="301"/>
      <c r="C44" s="300"/>
      <c r="D44" s="300"/>
      <c r="E44" s="300"/>
      <c r="F44" s="300"/>
      <c r="G44" s="300"/>
      <c r="H44" s="300"/>
      <c r="I44" s="300"/>
      <c r="J44" s="300"/>
      <c r="K44" s="300"/>
      <c r="L44" s="300"/>
      <c r="M44" s="300"/>
      <c r="N44" s="290"/>
      <c r="O44" s="290"/>
      <c r="P44" s="290"/>
      <c r="Q44" s="290"/>
      <c r="R44" s="290"/>
      <c r="S44" s="290"/>
      <c r="T44" s="287"/>
      <c r="U44" s="444"/>
      <c r="V44" s="449" t="s">
        <v>702</v>
      </c>
      <c r="W44" s="753"/>
      <c r="X44" s="753"/>
      <c r="Y44" s="753"/>
      <c r="Z44" s="753"/>
      <c r="AA44" s="753"/>
      <c r="AB44" s="753"/>
      <c r="AC44" s="753"/>
      <c r="AD44" s="753"/>
      <c r="AE44" s="753"/>
      <c r="AF44" s="753"/>
      <c r="AG44" s="1191"/>
      <c r="AH44" s="1192"/>
      <c r="AI44" s="1192"/>
      <c r="AJ44" s="1192"/>
      <c r="AK44" s="1192"/>
      <c r="AL44" s="1193"/>
    </row>
    <row r="45" spans="1:38" ht="14.4" x14ac:dyDescent="0.2">
      <c r="A45" s="291"/>
      <c r="B45" s="301"/>
      <c r="C45" s="291"/>
      <c r="D45" s="291"/>
      <c r="E45" s="291"/>
      <c r="F45" s="291"/>
      <c r="G45" s="291"/>
      <c r="H45" s="291"/>
      <c r="I45" s="291"/>
      <c r="J45" s="291"/>
      <c r="K45" s="291"/>
      <c r="L45" s="291"/>
      <c r="M45" s="291"/>
      <c r="N45" s="290"/>
      <c r="O45" s="290"/>
      <c r="P45" s="290"/>
      <c r="Q45" s="290"/>
      <c r="R45" s="290"/>
      <c r="S45" s="290"/>
      <c r="T45" s="287"/>
      <c r="U45" s="444"/>
      <c r="V45" s="449" t="s">
        <v>704</v>
      </c>
      <c r="W45" s="753"/>
      <c r="X45" s="753"/>
      <c r="Y45" s="753"/>
      <c r="Z45" s="753"/>
      <c r="AA45" s="753"/>
      <c r="AB45" s="753"/>
      <c r="AC45" s="753"/>
      <c r="AD45" s="753"/>
      <c r="AE45" s="753"/>
      <c r="AF45" s="753"/>
      <c r="AG45" s="1191"/>
      <c r="AH45" s="1192"/>
      <c r="AI45" s="1192"/>
      <c r="AJ45" s="1192"/>
      <c r="AK45" s="1192"/>
      <c r="AL45" s="1193"/>
    </row>
    <row r="46" spans="1:38" ht="14.4" x14ac:dyDescent="0.2">
      <c r="A46" s="291"/>
      <c r="B46" s="300"/>
      <c r="C46" s="291"/>
      <c r="D46" s="291"/>
      <c r="E46" s="291"/>
      <c r="F46" s="291"/>
      <c r="G46" s="291"/>
      <c r="H46" s="291"/>
      <c r="I46" s="291"/>
      <c r="J46" s="291"/>
      <c r="K46" s="291"/>
      <c r="L46" s="291"/>
      <c r="M46" s="291"/>
      <c r="N46" s="290"/>
      <c r="O46" s="290"/>
      <c r="P46" s="290"/>
      <c r="Q46" s="290"/>
      <c r="R46" s="290"/>
      <c r="S46" s="290"/>
      <c r="T46" s="287"/>
      <c r="U46" s="444"/>
      <c r="V46" s="449" t="s">
        <v>706</v>
      </c>
      <c r="W46" s="753"/>
      <c r="X46" s="753"/>
      <c r="Y46" s="753"/>
      <c r="Z46" s="753"/>
      <c r="AA46" s="753"/>
      <c r="AB46" s="753"/>
      <c r="AC46" s="753"/>
      <c r="AD46" s="753"/>
      <c r="AE46" s="753"/>
      <c r="AF46" s="753"/>
      <c r="AG46" s="1191"/>
      <c r="AH46" s="1192"/>
      <c r="AI46" s="1192"/>
      <c r="AJ46" s="1192"/>
      <c r="AK46" s="1192"/>
      <c r="AL46" s="1193"/>
    </row>
    <row r="47" spans="1:38" ht="14.4" x14ac:dyDescent="0.2">
      <c r="A47" s="291"/>
      <c r="B47" s="301"/>
      <c r="C47" s="300"/>
      <c r="D47" s="300"/>
      <c r="E47" s="300"/>
      <c r="F47" s="300"/>
      <c r="G47" s="300"/>
      <c r="H47" s="300"/>
      <c r="I47" s="300"/>
      <c r="J47" s="300"/>
      <c r="K47" s="300"/>
      <c r="L47" s="300"/>
      <c r="M47" s="300"/>
      <c r="N47" s="294"/>
      <c r="O47" s="294"/>
      <c r="P47" s="294"/>
      <c r="Q47" s="294"/>
      <c r="R47" s="294"/>
      <c r="S47" s="294"/>
      <c r="T47" s="287"/>
      <c r="U47" s="444"/>
      <c r="V47" s="616" t="s">
        <v>707</v>
      </c>
      <c r="W47" s="462"/>
      <c r="X47" s="462"/>
      <c r="Y47" s="462"/>
      <c r="Z47" s="462"/>
      <c r="AA47" s="462"/>
      <c r="AB47" s="462"/>
      <c r="AC47" s="462"/>
      <c r="AD47" s="462"/>
      <c r="AE47" s="462"/>
      <c r="AF47" s="462"/>
      <c r="AG47" s="1191"/>
      <c r="AH47" s="1192"/>
      <c r="AI47" s="1192"/>
      <c r="AJ47" s="1192"/>
      <c r="AK47" s="1192"/>
      <c r="AL47" s="1193"/>
    </row>
    <row r="48" spans="1:38" ht="14.4" x14ac:dyDescent="0.2">
      <c r="A48" s="292"/>
      <c r="B48" s="302"/>
      <c r="C48" s="300"/>
      <c r="D48" s="300"/>
      <c r="E48" s="300"/>
      <c r="F48" s="300"/>
      <c r="G48" s="300"/>
      <c r="H48" s="300"/>
      <c r="I48" s="300"/>
      <c r="J48" s="300"/>
      <c r="K48" s="300"/>
      <c r="L48" s="300"/>
      <c r="M48" s="300"/>
      <c r="N48" s="290"/>
      <c r="O48" s="290"/>
      <c r="P48" s="290"/>
      <c r="Q48" s="290"/>
      <c r="R48" s="290"/>
      <c r="S48" s="290"/>
      <c r="T48" s="287"/>
      <c r="U48" s="444"/>
      <c r="V48" s="449" t="s">
        <v>708</v>
      </c>
      <c r="W48" s="753"/>
      <c r="X48" s="753"/>
      <c r="Y48" s="753"/>
      <c r="Z48" s="753"/>
      <c r="AA48" s="753"/>
      <c r="AB48" s="753"/>
      <c r="AC48" s="753"/>
      <c r="AD48" s="753"/>
      <c r="AE48" s="753"/>
      <c r="AF48" s="753"/>
      <c r="AG48" s="1191"/>
      <c r="AH48" s="1192"/>
      <c r="AI48" s="1192"/>
      <c r="AJ48" s="1192"/>
      <c r="AK48" s="1192"/>
      <c r="AL48" s="1193"/>
    </row>
    <row r="49" spans="1:39" ht="14.4" x14ac:dyDescent="0.2">
      <c r="A49" s="292"/>
      <c r="B49" s="301"/>
      <c r="C49" s="300"/>
      <c r="D49" s="300"/>
      <c r="E49" s="300"/>
      <c r="F49" s="300"/>
      <c r="G49" s="300"/>
      <c r="H49" s="300"/>
      <c r="I49" s="300"/>
      <c r="J49" s="300"/>
      <c r="K49" s="300"/>
      <c r="L49" s="300"/>
      <c r="M49" s="300"/>
      <c r="N49" s="290"/>
      <c r="O49" s="290"/>
      <c r="P49" s="290"/>
      <c r="Q49" s="290"/>
      <c r="R49" s="290"/>
      <c r="S49" s="290"/>
      <c r="T49" s="287"/>
      <c r="U49" s="444"/>
      <c r="V49" s="449" t="s">
        <v>716</v>
      </c>
      <c r="W49" s="753"/>
      <c r="X49" s="753"/>
      <c r="Y49" s="753"/>
      <c r="Z49" s="753"/>
      <c r="AA49" s="753"/>
      <c r="AB49" s="753"/>
      <c r="AC49" s="753"/>
      <c r="AD49" s="753"/>
      <c r="AE49" s="753"/>
      <c r="AF49" s="753"/>
      <c r="AG49" s="1191"/>
      <c r="AH49" s="1192"/>
      <c r="AI49" s="1192"/>
      <c r="AJ49" s="1192"/>
      <c r="AK49" s="1192"/>
      <c r="AL49" s="1193"/>
    </row>
    <row r="50" spans="1:39" ht="14.4" x14ac:dyDescent="0.2">
      <c r="A50" s="291"/>
      <c r="B50" s="303"/>
      <c r="C50" s="291"/>
      <c r="D50" s="291"/>
      <c r="E50" s="291"/>
      <c r="F50" s="291"/>
      <c r="G50" s="291"/>
      <c r="H50" s="291"/>
      <c r="I50" s="291"/>
      <c r="J50" s="291"/>
      <c r="K50" s="291"/>
      <c r="L50" s="291"/>
      <c r="M50" s="291"/>
      <c r="N50" s="120"/>
      <c r="O50" s="120"/>
      <c r="P50" s="120"/>
      <c r="Q50" s="120"/>
      <c r="R50" s="120"/>
      <c r="S50" s="120"/>
      <c r="T50" s="287"/>
      <c r="U50" s="463"/>
      <c r="V50" s="617" t="s">
        <v>717</v>
      </c>
      <c r="W50" s="745"/>
      <c r="X50" s="745"/>
      <c r="Y50" s="745"/>
      <c r="Z50" s="745"/>
      <c r="AA50" s="745"/>
      <c r="AB50" s="745"/>
      <c r="AC50" s="745"/>
      <c r="AD50" s="745"/>
      <c r="AE50" s="745"/>
      <c r="AF50" s="745"/>
      <c r="AG50" s="1191"/>
      <c r="AH50" s="1192"/>
      <c r="AI50" s="1192"/>
      <c r="AJ50" s="1192"/>
      <c r="AK50" s="1192"/>
      <c r="AL50" s="1193"/>
    </row>
    <row r="51" spans="1:39" ht="14.4" x14ac:dyDescent="0.2">
      <c r="A51" s="292"/>
      <c r="B51" s="120"/>
      <c r="C51" s="291"/>
      <c r="D51" s="291"/>
      <c r="E51" s="291"/>
      <c r="F51" s="291"/>
      <c r="G51" s="291"/>
      <c r="H51" s="291"/>
      <c r="I51" s="291"/>
      <c r="J51" s="291"/>
      <c r="K51" s="291"/>
      <c r="L51" s="291"/>
      <c r="M51" s="291"/>
      <c r="N51" s="120"/>
      <c r="O51" s="120"/>
      <c r="P51" s="120"/>
      <c r="Q51" s="120"/>
      <c r="R51" s="120"/>
      <c r="S51" s="120"/>
      <c r="T51" s="287"/>
      <c r="U51" s="444"/>
      <c r="V51" s="449" t="s">
        <v>718</v>
      </c>
      <c r="W51" s="753"/>
      <c r="X51" s="753"/>
      <c r="Y51" s="753"/>
      <c r="Z51" s="753"/>
      <c r="AA51" s="753"/>
      <c r="AB51" s="753"/>
      <c r="AC51" s="753"/>
      <c r="AD51" s="753"/>
      <c r="AE51" s="753"/>
      <c r="AF51" s="753"/>
      <c r="AG51" s="1191"/>
      <c r="AH51" s="1192"/>
      <c r="AI51" s="1192"/>
      <c r="AJ51" s="1192"/>
      <c r="AK51" s="1192"/>
      <c r="AL51" s="1193"/>
    </row>
    <row r="52" spans="1:39" ht="14.4" x14ac:dyDescent="0.2">
      <c r="A52" s="120"/>
      <c r="B52" s="295"/>
      <c r="C52" s="120"/>
      <c r="D52" s="120"/>
      <c r="E52" s="120"/>
      <c r="F52" s="120"/>
      <c r="G52" s="120"/>
      <c r="H52" s="120"/>
      <c r="I52" s="120"/>
      <c r="J52" s="120"/>
      <c r="K52" s="120"/>
      <c r="L52" s="120"/>
      <c r="M52" s="120"/>
      <c r="N52" s="120"/>
      <c r="O52" s="120"/>
      <c r="P52" s="120"/>
      <c r="Q52" s="120"/>
      <c r="R52" s="120"/>
      <c r="S52" s="120"/>
      <c r="T52" s="287"/>
      <c r="U52" s="444"/>
      <c r="V52" s="449" t="s">
        <v>710</v>
      </c>
      <c r="W52" s="753"/>
      <c r="X52" s="753"/>
      <c r="Y52" s="753"/>
      <c r="Z52" s="753"/>
      <c r="AA52" s="753"/>
      <c r="AB52" s="753"/>
      <c r="AC52" s="753"/>
      <c r="AD52" s="753"/>
      <c r="AE52" s="753"/>
      <c r="AF52" s="753"/>
      <c r="AG52" s="1191"/>
      <c r="AH52" s="1192"/>
      <c r="AI52" s="1192"/>
      <c r="AJ52" s="1192"/>
      <c r="AK52" s="1192"/>
      <c r="AL52" s="1193"/>
    </row>
    <row r="53" spans="1:39" ht="14.4" x14ac:dyDescent="0.2">
      <c r="A53" s="120"/>
      <c r="B53" s="120"/>
      <c r="C53" s="120"/>
      <c r="D53" s="120"/>
      <c r="E53" s="120"/>
      <c r="F53" s="120"/>
      <c r="G53" s="120"/>
      <c r="H53" s="120"/>
      <c r="I53" s="120"/>
      <c r="J53" s="120"/>
      <c r="K53" s="120"/>
      <c r="L53" s="120"/>
      <c r="M53" s="120"/>
      <c r="N53" s="120"/>
      <c r="O53" s="120"/>
      <c r="P53" s="120"/>
      <c r="Q53" s="120"/>
      <c r="R53" s="120"/>
      <c r="S53" s="120"/>
      <c r="T53" s="264"/>
      <c r="U53" s="444"/>
      <c r="V53" s="449" t="s">
        <v>712</v>
      </c>
      <c r="W53" s="753"/>
      <c r="X53" s="753"/>
      <c r="Y53" s="753"/>
      <c r="Z53" s="753"/>
      <c r="AA53" s="753"/>
      <c r="AB53" s="753"/>
      <c r="AC53" s="753"/>
      <c r="AD53" s="753"/>
      <c r="AE53" s="753"/>
      <c r="AF53" s="753"/>
      <c r="AG53" s="1191"/>
      <c r="AH53" s="1192"/>
      <c r="AI53" s="1192"/>
      <c r="AJ53" s="1192"/>
      <c r="AK53" s="1192"/>
      <c r="AL53" s="1193"/>
    </row>
    <row r="54" spans="1:39" ht="14.4" x14ac:dyDescent="0.2">
      <c r="A54" s="120"/>
      <c r="B54" s="120"/>
      <c r="C54" s="120"/>
      <c r="D54" s="120"/>
      <c r="E54" s="120"/>
      <c r="F54" s="120"/>
      <c r="G54" s="120"/>
      <c r="H54" s="120"/>
      <c r="I54" s="120"/>
      <c r="J54" s="120"/>
      <c r="K54" s="120"/>
      <c r="L54" s="120"/>
      <c r="M54" s="120"/>
      <c r="N54" s="120"/>
      <c r="O54" s="120"/>
      <c r="P54" s="120"/>
      <c r="Q54" s="120"/>
      <c r="R54" s="120"/>
      <c r="S54" s="120"/>
      <c r="T54" s="264"/>
      <c r="U54" s="444"/>
      <c r="V54" s="449" t="s">
        <v>713</v>
      </c>
      <c r="W54" s="753"/>
      <c r="X54" s="753"/>
      <c r="Y54" s="753"/>
      <c r="Z54" s="753"/>
      <c r="AA54" s="753"/>
      <c r="AB54" s="753"/>
      <c r="AC54" s="753"/>
      <c r="AD54" s="753"/>
      <c r="AE54" s="753"/>
      <c r="AF54" s="753"/>
      <c r="AG54" s="1191"/>
      <c r="AH54" s="1192"/>
      <c r="AI54" s="1192"/>
      <c r="AJ54" s="1192"/>
      <c r="AK54" s="1192"/>
      <c r="AL54" s="1193"/>
    </row>
    <row r="55" spans="1:39" ht="14.4" x14ac:dyDescent="0.2">
      <c r="A55" s="120"/>
      <c r="B55" s="297"/>
      <c r="C55" s="264"/>
      <c r="D55" s="264"/>
      <c r="E55" s="264"/>
      <c r="F55" s="264"/>
      <c r="G55" s="264"/>
      <c r="H55" s="264"/>
      <c r="I55" s="264"/>
      <c r="J55" s="264"/>
      <c r="K55" s="264"/>
      <c r="L55" s="264"/>
      <c r="M55" s="264"/>
      <c r="N55" s="264"/>
      <c r="O55" s="264"/>
      <c r="P55" s="264"/>
      <c r="Q55" s="264"/>
      <c r="R55" s="264"/>
      <c r="S55" s="264"/>
      <c r="T55" s="264"/>
      <c r="U55" s="444"/>
      <c r="V55" s="449" t="s">
        <v>609</v>
      </c>
      <c r="W55" s="753"/>
      <c r="X55" s="753"/>
      <c r="Y55" s="753"/>
      <c r="Z55" s="753"/>
      <c r="AA55" s="753"/>
      <c r="AB55" s="753"/>
      <c r="AC55" s="753"/>
      <c r="AD55" s="753"/>
      <c r="AE55" s="753"/>
      <c r="AF55" s="753"/>
      <c r="AG55" s="1191"/>
      <c r="AH55" s="1192"/>
      <c r="AI55" s="1192"/>
      <c r="AJ55" s="1192"/>
      <c r="AK55" s="1192"/>
      <c r="AL55" s="1193"/>
    </row>
    <row r="56" spans="1:39" ht="15" thickBot="1" x14ac:dyDescent="0.25">
      <c r="A56" s="120"/>
      <c r="B56" s="274"/>
      <c r="C56" s="264"/>
      <c r="D56" s="264"/>
      <c r="E56" s="264"/>
      <c r="F56" s="264"/>
      <c r="G56" s="264"/>
      <c r="H56" s="264"/>
      <c r="I56" s="264"/>
      <c r="J56" s="264"/>
      <c r="K56" s="264"/>
      <c r="L56" s="264"/>
      <c r="M56" s="264"/>
      <c r="N56" s="264"/>
      <c r="O56" s="264"/>
      <c r="P56" s="264"/>
      <c r="Q56" s="264"/>
      <c r="R56" s="264"/>
      <c r="S56" s="264"/>
      <c r="T56" s="287"/>
      <c r="U56" s="445"/>
      <c r="V56" s="450" t="s">
        <v>616</v>
      </c>
      <c r="W56" s="456"/>
      <c r="X56" s="456"/>
      <c r="Y56" s="456"/>
      <c r="Z56" s="456"/>
      <c r="AA56" s="456"/>
      <c r="AB56" s="456"/>
      <c r="AC56" s="456"/>
      <c r="AD56" s="456"/>
      <c r="AE56" s="456"/>
      <c r="AF56" s="456"/>
      <c r="AG56" s="1191"/>
      <c r="AH56" s="1192"/>
      <c r="AI56" s="1192"/>
      <c r="AJ56" s="1192"/>
      <c r="AK56" s="1192"/>
      <c r="AL56" s="1193"/>
    </row>
    <row r="57" spans="1:39" ht="14.4" x14ac:dyDescent="0.2">
      <c r="A57" s="296"/>
      <c r="B57" s="275"/>
      <c r="C57" s="276"/>
      <c r="D57" s="276"/>
      <c r="E57" s="276"/>
      <c r="F57" s="276"/>
      <c r="G57" s="276"/>
      <c r="H57" s="276"/>
      <c r="I57" s="276"/>
      <c r="J57" s="276"/>
      <c r="K57" s="276"/>
      <c r="L57" s="276"/>
      <c r="M57" s="276"/>
      <c r="N57" s="264"/>
      <c r="O57" s="264"/>
      <c r="P57" s="264"/>
      <c r="Q57" s="264"/>
      <c r="R57" s="264"/>
      <c r="S57" s="264"/>
      <c r="T57" s="264"/>
      <c r="U57" s="466" t="s">
        <v>1206</v>
      </c>
      <c r="V57" s="442"/>
      <c r="W57" s="442"/>
      <c r="X57" s="442"/>
      <c r="Y57" s="442"/>
      <c r="Z57" s="442"/>
      <c r="AA57" s="442"/>
      <c r="AB57" s="442"/>
      <c r="AC57" s="442"/>
      <c r="AD57" s="442"/>
      <c r="AE57" s="442"/>
      <c r="AF57" s="442"/>
      <c r="AG57" s="1221">
        <f>SUM(AG58:AG59)</f>
        <v>0</v>
      </c>
      <c r="AH57" s="1222"/>
      <c r="AI57" s="1222"/>
      <c r="AJ57" s="1222"/>
      <c r="AK57" s="1222"/>
      <c r="AL57" s="1223"/>
    </row>
    <row r="58" spans="1:39" ht="14.4" x14ac:dyDescent="0.2">
      <c r="A58" s="296"/>
      <c r="B58" s="120"/>
      <c r="C58" s="120"/>
      <c r="D58" s="120"/>
      <c r="E58" s="120"/>
      <c r="F58" s="120"/>
      <c r="G58" s="120"/>
      <c r="H58" s="120"/>
      <c r="I58" s="120"/>
      <c r="J58" s="120"/>
      <c r="K58" s="120"/>
      <c r="L58" s="120"/>
      <c r="M58" s="120"/>
      <c r="N58" s="120"/>
      <c r="O58" s="120"/>
      <c r="P58" s="120"/>
      <c r="Q58" s="120"/>
      <c r="R58" s="120"/>
      <c r="S58" s="120"/>
      <c r="T58" s="264"/>
      <c r="U58" s="467"/>
      <c r="V58" s="618" t="s">
        <v>1098</v>
      </c>
      <c r="W58" s="464"/>
      <c r="X58" s="464"/>
      <c r="Y58" s="464"/>
      <c r="Z58" s="464"/>
      <c r="AA58" s="464"/>
      <c r="AB58" s="464"/>
      <c r="AC58" s="464"/>
      <c r="AD58" s="464"/>
      <c r="AE58" s="464"/>
      <c r="AF58" s="464"/>
      <c r="AG58" s="1191"/>
      <c r="AH58" s="1192"/>
      <c r="AI58" s="1192"/>
      <c r="AJ58" s="1192"/>
      <c r="AK58" s="1192"/>
      <c r="AL58" s="1193"/>
    </row>
    <row r="59" spans="1:39" ht="15" thickBot="1" x14ac:dyDescent="0.25">
      <c r="A59" s="296"/>
      <c r="B59" s="120"/>
      <c r="C59" s="120"/>
      <c r="D59" s="120"/>
      <c r="E59" s="120"/>
      <c r="F59" s="120"/>
      <c r="G59" s="120"/>
      <c r="H59" s="120"/>
      <c r="I59" s="120"/>
      <c r="J59" s="120"/>
      <c r="K59" s="120"/>
      <c r="L59" s="120"/>
      <c r="M59" s="120"/>
      <c r="N59" s="120"/>
      <c r="O59" s="120"/>
      <c r="P59" s="120"/>
      <c r="Q59" s="120"/>
      <c r="R59" s="120"/>
      <c r="S59" s="120"/>
      <c r="T59" s="120"/>
      <c r="U59" s="468"/>
      <c r="V59" s="619" t="s">
        <v>1099</v>
      </c>
      <c r="W59" s="465"/>
      <c r="X59" s="465"/>
      <c r="Y59" s="465"/>
      <c r="Z59" s="465"/>
      <c r="AA59" s="465"/>
      <c r="AB59" s="465"/>
      <c r="AC59" s="465"/>
      <c r="AD59" s="465"/>
      <c r="AE59" s="465"/>
      <c r="AF59" s="465"/>
      <c r="AG59" s="1227"/>
      <c r="AH59" s="1228"/>
      <c r="AI59" s="1228"/>
      <c r="AJ59" s="1228"/>
      <c r="AK59" s="1228"/>
      <c r="AL59" s="1229"/>
    </row>
    <row r="60" spans="1:39" ht="15.6" thickTop="1" thickBot="1" x14ac:dyDescent="0.25">
      <c r="A60" s="120"/>
      <c r="B60" s="120"/>
      <c r="C60" s="120"/>
      <c r="D60" s="120"/>
      <c r="E60" s="120"/>
      <c r="F60" s="120"/>
      <c r="G60" s="120"/>
      <c r="H60" s="120"/>
      <c r="I60" s="120"/>
      <c r="J60" s="120"/>
      <c r="K60" s="120"/>
      <c r="L60" s="120"/>
      <c r="M60" s="120"/>
      <c r="N60" s="120"/>
      <c r="O60" s="120"/>
      <c r="P60" s="120"/>
      <c r="Q60" s="120"/>
      <c r="R60" s="120"/>
      <c r="S60" s="120"/>
      <c r="T60" s="120"/>
      <c r="U60" s="750" t="s">
        <v>1149</v>
      </c>
      <c r="V60" s="470"/>
      <c r="W60" s="470"/>
      <c r="X60" s="470"/>
      <c r="Y60" s="470"/>
      <c r="Z60" s="470"/>
      <c r="AA60" s="470"/>
      <c r="AB60" s="470"/>
      <c r="AC60" s="470"/>
      <c r="AD60" s="470"/>
      <c r="AE60" s="470"/>
      <c r="AF60" s="470"/>
      <c r="AG60" s="1215">
        <f>AG11+AG18+AG37+AG57</f>
        <v>0</v>
      </c>
      <c r="AH60" s="1216"/>
      <c r="AI60" s="1216"/>
      <c r="AJ60" s="1216"/>
      <c r="AK60" s="1216"/>
      <c r="AL60" s="1217"/>
    </row>
    <row r="61" spans="1:39" ht="13.8" thickBot="1" x14ac:dyDescent="0.25">
      <c r="A61" s="120"/>
      <c r="B61" s="120"/>
      <c r="C61" s="120"/>
      <c r="D61" s="120"/>
      <c r="E61" s="120"/>
      <c r="F61" s="120"/>
      <c r="G61" s="120"/>
      <c r="H61" s="120"/>
      <c r="I61" s="120"/>
      <c r="J61" s="120"/>
      <c r="K61" s="120"/>
      <c r="L61" s="120"/>
      <c r="M61" s="120"/>
      <c r="N61" s="120"/>
      <c r="O61" s="120"/>
      <c r="P61" s="120"/>
      <c r="Q61" s="120"/>
      <c r="R61" s="120"/>
      <c r="S61" s="120"/>
      <c r="T61" s="120"/>
      <c r="U61" s="694"/>
      <c r="V61" s="694"/>
      <c r="W61" s="694"/>
      <c r="X61" s="694"/>
      <c r="Y61" s="694"/>
      <c r="Z61" s="694"/>
      <c r="AA61" s="694"/>
      <c r="AB61" s="694"/>
      <c r="AC61" s="694"/>
      <c r="AD61" s="694"/>
      <c r="AE61" s="694"/>
      <c r="AF61" s="694"/>
      <c r="AG61" s="763"/>
      <c r="AH61" s="763"/>
      <c r="AI61" s="763"/>
      <c r="AJ61" s="763"/>
      <c r="AK61" s="763"/>
      <c r="AL61" s="763"/>
    </row>
    <row r="62" spans="1:39" ht="26.25" customHeight="1" thickTop="1" thickBot="1" x14ac:dyDescent="0.25">
      <c r="B62" s="694"/>
      <c r="C62" s="694"/>
      <c r="D62" s="694"/>
      <c r="E62" s="694"/>
      <c r="F62" s="694"/>
      <c r="G62" s="694"/>
      <c r="H62" s="694"/>
      <c r="I62" s="694"/>
      <c r="J62" s="694"/>
      <c r="K62" s="694"/>
      <c r="L62" s="694"/>
      <c r="M62" s="694"/>
      <c r="N62" s="694"/>
      <c r="O62" s="694"/>
      <c r="P62" s="694"/>
      <c r="Q62" s="694"/>
      <c r="R62" s="694"/>
      <c r="S62" s="694"/>
      <c r="T62" s="694"/>
      <c r="U62" s="751" t="s">
        <v>1100</v>
      </c>
      <c r="V62" s="471"/>
      <c r="W62" s="471"/>
      <c r="X62" s="471"/>
      <c r="Y62" s="471"/>
      <c r="Z62" s="471"/>
      <c r="AA62" s="471"/>
      <c r="AB62" s="471"/>
      <c r="AC62" s="471"/>
      <c r="AD62" s="471"/>
      <c r="AE62" s="471"/>
      <c r="AF62" s="471"/>
      <c r="AG62" s="1203">
        <f>N38-AG60</f>
        <v>0</v>
      </c>
      <c r="AH62" s="1204"/>
      <c r="AI62" s="1204"/>
      <c r="AJ62" s="1204"/>
      <c r="AK62" s="1204"/>
      <c r="AL62" s="1205"/>
    </row>
    <row r="63" spans="1:39" ht="13.8" thickTop="1" x14ac:dyDescent="0.2">
      <c r="A63" s="761"/>
      <c r="B63" s="694"/>
      <c r="C63" s="694"/>
      <c r="D63" s="694"/>
      <c r="E63" s="694"/>
      <c r="F63" s="694"/>
      <c r="G63" s="694"/>
      <c r="H63" s="694"/>
      <c r="I63" s="694"/>
      <c r="J63" s="694"/>
      <c r="K63" s="694"/>
      <c r="L63" s="694"/>
      <c r="M63" s="694"/>
      <c r="N63" s="694"/>
      <c r="O63" s="694"/>
      <c r="P63" s="694"/>
      <c r="Q63" s="694"/>
      <c r="R63" s="694"/>
      <c r="S63" s="694"/>
      <c r="T63" s="761"/>
      <c r="U63" s="761"/>
      <c r="V63" s="761"/>
      <c r="W63" s="761"/>
      <c r="X63" s="761"/>
      <c r="Y63" s="761"/>
      <c r="Z63" s="761"/>
      <c r="AA63" s="761"/>
      <c r="AB63" s="761"/>
      <c r="AC63" s="761"/>
      <c r="AD63" s="761"/>
      <c r="AE63" s="761"/>
      <c r="AF63" s="761"/>
      <c r="AG63" s="761"/>
      <c r="AH63" s="761"/>
      <c r="AI63" s="761"/>
      <c r="AJ63" s="761"/>
      <c r="AK63" s="761"/>
      <c r="AL63" s="761"/>
      <c r="AM63" s="761"/>
    </row>
    <row r="64" spans="1:39" x14ac:dyDescent="0.2">
      <c r="B64" s="694"/>
      <c r="C64" s="694"/>
      <c r="D64" s="694"/>
      <c r="E64" s="694"/>
      <c r="F64" s="694"/>
      <c r="G64" s="694"/>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row>
    <row r="65" spans="2:40" ht="19.5" customHeight="1" x14ac:dyDescent="0.2">
      <c r="B65" s="1261" t="s">
        <v>1102</v>
      </c>
      <c r="C65" s="1261"/>
      <c r="D65" s="1261"/>
      <c r="E65" s="1261"/>
      <c r="F65" s="1261"/>
      <c r="G65" s="1261"/>
      <c r="H65" s="1261"/>
      <c r="I65" s="1261"/>
      <c r="J65" s="1261"/>
      <c r="K65" s="1261"/>
      <c r="L65" s="1261"/>
      <c r="M65" s="1261"/>
      <c r="N65" s="1261"/>
      <c r="O65" s="1261"/>
      <c r="P65" s="1261"/>
      <c r="Q65" s="1261"/>
      <c r="R65" s="1261"/>
      <c r="S65" s="1261"/>
      <c r="T65" s="826"/>
      <c r="U65" s="782"/>
      <c r="V65" s="782"/>
      <c r="W65" s="782"/>
      <c r="X65" s="782"/>
      <c r="Y65" s="782"/>
      <c r="Z65" s="782"/>
      <c r="AA65" s="782"/>
      <c r="AB65" s="782"/>
      <c r="AC65" s="782"/>
      <c r="AD65" s="782"/>
      <c r="AE65" s="782"/>
      <c r="AF65" s="782"/>
      <c r="AG65" s="782"/>
      <c r="AH65" s="782"/>
      <c r="AI65" s="782"/>
      <c r="AJ65" s="782"/>
      <c r="AK65" s="782"/>
      <c r="AL65" s="782"/>
    </row>
    <row r="66" spans="2:40" ht="6.75" customHeight="1" thickBot="1" x14ac:dyDescent="0.25">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row>
    <row r="67" spans="2:40" ht="36.75" customHeight="1" thickBot="1" x14ac:dyDescent="0.25">
      <c r="B67" s="600" t="s">
        <v>1187</v>
      </c>
      <c r="C67" s="601"/>
      <c r="D67" s="601"/>
      <c r="E67" s="601"/>
      <c r="F67" s="601"/>
      <c r="G67" s="601"/>
      <c r="H67" s="601"/>
      <c r="I67" s="601"/>
      <c r="J67" s="601"/>
      <c r="K67" s="601"/>
      <c r="L67" s="601"/>
      <c r="M67" s="601"/>
      <c r="N67" s="602" t="s">
        <v>1184</v>
      </c>
      <c r="O67" s="602"/>
      <c r="P67" s="602"/>
      <c r="Q67" s="602"/>
      <c r="R67" s="602"/>
      <c r="S67" s="602"/>
      <c r="T67" s="285"/>
      <c r="U67" s="600" t="s">
        <v>1188</v>
      </c>
      <c r="V67" s="613"/>
      <c r="W67" s="613"/>
      <c r="X67" s="613"/>
      <c r="Y67" s="613"/>
      <c r="Z67" s="613"/>
      <c r="AA67" s="613"/>
      <c r="AB67" s="613"/>
      <c r="AC67" s="613"/>
      <c r="AD67" s="613"/>
      <c r="AE67" s="613"/>
      <c r="AF67" s="613"/>
      <c r="AG67" s="1264" t="s">
        <v>1184</v>
      </c>
      <c r="AH67" s="1265"/>
      <c r="AI67" s="1265"/>
      <c r="AJ67" s="1265"/>
      <c r="AK67" s="1265"/>
      <c r="AL67" s="1266"/>
      <c r="AN67" s="694"/>
    </row>
    <row r="68" spans="2:40" ht="15" thickTop="1" x14ac:dyDescent="0.2">
      <c r="B68" s="443" t="s">
        <v>1103</v>
      </c>
      <c r="C68" s="442"/>
      <c r="D68" s="442"/>
      <c r="E68" s="442"/>
      <c r="F68" s="442"/>
      <c r="G68" s="442"/>
      <c r="H68" s="442"/>
      <c r="I68" s="442"/>
      <c r="J68" s="442"/>
      <c r="K68" s="442"/>
      <c r="L68" s="442"/>
      <c r="M68" s="442"/>
      <c r="N68" s="1275">
        <f>SUM(N69:N70)</f>
        <v>0</v>
      </c>
      <c r="O68" s="1276"/>
      <c r="P68" s="1276"/>
      <c r="Q68" s="1276"/>
      <c r="R68" s="1276"/>
      <c r="S68" s="1277"/>
      <c r="T68" s="296"/>
      <c r="U68" s="1323" t="s">
        <v>719</v>
      </c>
      <c r="V68" s="1324"/>
      <c r="W68" s="1324"/>
      <c r="X68" s="1324"/>
      <c r="Y68" s="1324"/>
      <c r="Z68" s="1324"/>
      <c r="AA68" s="1324"/>
      <c r="AB68" s="1324"/>
      <c r="AC68" s="1324"/>
      <c r="AD68" s="1324"/>
      <c r="AE68" s="1324"/>
      <c r="AF68" s="1325"/>
      <c r="AG68" s="1209"/>
      <c r="AH68" s="1210"/>
      <c r="AI68" s="1210"/>
      <c r="AJ68" s="1210"/>
      <c r="AK68" s="1210"/>
      <c r="AL68" s="1211"/>
    </row>
    <row r="69" spans="2:40" ht="15" thickBot="1" x14ac:dyDescent="0.25">
      <c r="B69" s="444"/>
      <c r="C69" s="1335" t="s">
        <v>1039</v>
      </c>
      <c r="D69" s="1336"/>
      <c r="E69" s="1336"/>
      <c r="F69" s="1336"/>
      <c r="G69" s="1336"/>
      <c r="H69" s="1336"/>
      <c r="I69" s="1336"/>
      <c r="J69" s="1336"/>
      <c r="K69" s="1336"/>
      <c r="L69" s="1336"/>
      <c r="M69" s="1337"/>
      <c r="N69" s="1191"/>
      <c r="O69" s="1192"/>
      <c r="P69" s="1192"/>
      <c r="Q69" s="1192"/>
      <c r="R69" s="1192"/>
      <c r="S69" s="1193"/>
      <c r="T69" s="296"/>
      <c r="U69" s="1326" t="s">
        <v>1107</v>
      </c>
      <c r="V69" s="1327"/>
      <c r="W69" s="1327"/>
      <c r="X69" s="1327"/>
      <c r="Y69" s="1327"/>
      <c r="Z69" s="1327"/>
      <c r="AA69" s="1327"/>
      <c r="AB69" s="1327"/>
      <c r="AC69" s="1327"/>
      <c r="AD69" s="1327"/>
      <c r="AE69" s="1327"/>
      <c r="AF69" s="1328"/>
      <c r="AG69" s="1284"/>
      <c r="AH69" s="1285"/>
      <c r="AI69" s="1285"/>
      <c r="AJ69" s="1285"/>
      <c r="AK69" s="1285"/>
      <c r="AL69" s="1286"/>
    </row>
    <row r="70" spans="2:40" ht="15.6" thickTop="1" thickBot="1" x14ac:dyDescent="0.25">
      <c r="B70" s="473"/>
      <c r="C70" s="1258" t="s">
        <v>1104</v>
      </c>
      <c r="D70" s="1259"/>
      <c r="E70" s="1259"/>
      <c r="F70" s="1259"/>
      <c r="G70" s="1259"/>
      <c r="H70" s="1259"/>
      <c r="I70" s="1259"/>
      <c r="J70" s="1259"/>
      <c r="K70" s="1259"/>
      <c r="L70" s="1259"/>
      <c r="M70" s="1260"/>
      <c r="N70" s="1290"/>
      <c r="O70" s="1291"/>
      <c r="P70" s="1291"/>
      <c r="Q70" s="1291"/>
      <c r="R70" s="1291"/>
      <c r="S70" s="1292"/>
      <c r="T70" s="296"/>
      <c r="U70" s="1329" t="s">
        <v>1109</v>
      </c>
      <c r="V70" s="1330"/>
      <c r="W70" s="1330"/>
      <c r="X70" s="1330"/>
      <c r="Y70" s="1330"/>
      <c r="Z70" s="1330"/>
      <c r="AA70" s="1330"/>
      <c r="AB70" s="1330"/>
      <c r="AC70" s="1330"/>
      <c r="AD70" s="1330"/>
      <c r="AE70" s="1330"/>
      <c r="AF70" s="1331"/>
      <c r="AG70" s="1287">
        <f>SUM(AG68:AG69)</f>
        <v>0</v>
      </c>
      <c r="AH70" s="1288"/>
      <c r="AI70" s="1288"/>
      <c r="AJ70" s="1288"/>
      <c r="AK70" s="1288"/>
      <c r="AL70" s="1289"/>
    </row>
    <row r="71" spans="2:40" ht="14.4" x14ac:dyDescent="0.2">
      <c r="B71" s="474" t="s">
        <v>1105</v>
      </c>
      <c r="C71" s="596"/>
      <c r="D71" s="596"/>
      <c r="E71" s="596"/>
      <c r="F71" s="596"/>
      <c r="G71" s="596"/>
      <c r="H71" s="596"/>
      <c r="I71" s="596"/>
      <c r="J71" s="596"/>
      <c r="K71" s="596"/>
      <c r="L71" s="596"/>
      <c r="M71" s="596"/>
      <c r="N71" s="1212">
        <f>SUM(N72:N73)</f>
        <v>0</v>
      </c>
      <c r="O71" s="1213"/>
      <c r="P71" s="1213"/>
      <c r="Q71" s="1213"/>
      <c r="R71" s="1213"/>
      <c r="S71" s="1214"/>
      <c r="T71" s="296"/>
      <c r="U71" s="408"/>
      <c r="V71" s="266"/>
      <c r="W71" s="266"/>
      <c r="X71" s="266"/>
      <c r="Y71" s="266"/>
      <c r="Z71" s="266"/>
      <c r="AA71" s="266"/>
      <c r="AB71" s="266"/>
      <c r="AC71" s="266"/>
      <c r="AD71" s="266"/>
      <c r="AE71" s="266"/>
      <c r="AF71" s="266"/>
      <c r="AG71" s="828"/>
      <c r="AH71" s="828"/>
      <c r="AI71" s="828"/>
      <c r="AJ71" s="828"/>
      <c r="AK71" s="828"/>
      <c r="AL71" s="828"/>
    </row>
    <row r="72" spans="2:40" ht="14.4" x14ac:dyDescent="0.2">
      <c r="B72" s="444"/>
      <c r="C72" s="1188" t="s">
        <v>1082</v>
      </c>
      <c r="D72" s="1189"/>
      <c r="E72" s="1189"/>
      <c r="F72" s="1189"/>
      <c r="G72" s="1189"/>
      <c r="H72" s="1189"/>
      <c r="I72" s="1189"/>
      <c r="J72" s="1189"/>
      <c r="K72" s="1189"/>
      <c r="L72" s="1189"/>
      <c r="M72" s="1190"/>
      <c r="N72" s="1293"/>
      <c r="O72" s="1294"/>
      <c r="P72" s="1294"/>
      <c r="Q72" s="1294"/>
      <c r="R72" s="1294"/>
      <c r="S72" s="1295"/>
      <c r="T72" s="296"/>
      <c r="U72" s="694"/>
      <c r="V72" s="694"/>
      <c r="W72" s="694"/>
      <c r="X72" s="694"/>
      <c r="Y72" s="694"/>
      <c r="Z72" s="694"/>
      <c r="AA72" s="694"/>
      <c r="AB72" s="694"/>
      <c r="AC72" s="694"/>
      <c r="AD72" s="694"/>
      <c r="AE72" s="694"/>
      <c r="AF72" s="694"/>
      <c r="AG72" s="694"/>
      <c r="AH72" s="694"/>
      <c r="AI72" s="694"/>
      <c r="AJ72" s="694"/>
      <c r="AK72" s="694"/>
      <c r="AL72" s="694"/>
    </row>
    <row r="73" spans="2:40" ht="15" thickBot="1" x14ac:dyDescent="0.25">
      <c r="B73" s="475"/>
      <c r="C73" s="1206" t="s">
        <v>616</v>
      </c>
      <c r="D73" s="1207"/>
      <c r="E73" s="1207"/>
      <c r="F73" s="1207"/>
      <c r="G73" s="1207"/>
      <c r="H73" s="1207"/>
      <c r="I73" s="1207"/>
      <c r="J73" s="1207"/>
      <c r="K73" s="1207"/>
      <c r="L73" s="1207"/>
      <c r="M73" s="1208"/>
      <c r="N73" s="1296"/>
      <c r="O73" s="1297"/>
      <c r="P73" s="1297"/>
      <c r="Q73" s="1297"/>
      <c r="R73" s="1297"/>
      <c r="S73" s="1298"/>
      <c r="T73" s="296"/>
      <c r="U73" s="762"/>
      <c r="V73" s="120"/>
      <c r="W73" s="120"/>
      <c r="X73" s="120"/>
      <c r="Y73" s="120"/>
      <c r="Z73" s="120"/>
      <c r="AA73" s="120"/>
      <c r="AB73" s="120"/>
      <c r="AC73" s="120"/>
      <c r="AD73" s="120"/>
      <c r="AE73" s="120"/>
      <c r="AF73" s="120"/>
      <c r="AG73" s="120"/>
      <c r="AH73" s="120"/>
      <c r="AI73" s="120"/>
      <c r="AJ73" s="120"/>
      <c r="AK73" s="120"/>
      <c r="AL73" s="120"/>
    </row>
    <row r="74" spans="2:40" ht="15.6" thickTop="1" thickBot="1" x14ac:dyDescent="0.25">
      <c r="B74" s="750" t="s">
        <v>1106</v>
      </c>
      <c r="C74" s="470"/>
      <c r="D74" s="470"/>
      <c r="E74" s="470"/>
      <c r="F74" s="470"/>
      <c r="G74" s="470"/>
      <c r="H74" s="470"/>
      <c r="I74" s="470"/>
      <c r="J74" s="470"/>
      <c r="K74" s="470"/>
      <c r="L74" s="470"/>
      <c r="M74" s="470"/>
      <c r="N74" s="1215">
        <f>N68+N71</f>
        <v>0</v>
      </c>
      <c r="O74" s="1216"/>
      <c r="P74" s="1216"/>
      <c r="Q74" s="1216"/>
      <c r="R74" s="1216"/>
      <c r="S74" s="1217"/>
      <c r="T74" s="296"/>
      <c r="U74" s="761"/>
      <c r="V74" s="761"/>
      <c r="W74" s="761"/>
      <c r="X74" s="761"/>
      <c r="Y74" s="761"/>
      <c r="Z74" s="761"/>
      <c r="AA74" s="761"/>
      <c r="AB74" s="761"/>
      <c r="AC74" s="761"/>
      <c r="AD74" s="761"/>
      <c r="AE74" s="761"/>
      <c r="AF74" s="761"/>
      <c r="AG74" s="761"/>
      <c r="AH74" s="761"/>
      <c r="AI74" s="761"/>
      <c r="AJ74" s="761"/>
      <c r="AK74" s="761"/>
      <c r="AL74" s="761"/>
    </row>
    <row r="75" spans="2:40" ht="15" thickBot="1" x14ac:dyDescent="0.25">
      <c r="B75" s="641"/>
      <c r="C75" s="642"/>
      <c r="D75" s="642"/>
      <c r="E75" s="642"/>
      <c r="F75" s="642"/>
      <c r="G75" s="642"/>
      <c r="H75" s="642"/>
      <c r="I75" s="642"/>
      <c r="J75" s="642"/>
      <c r="K75" s="642"/>
      <c r="L75" s="642"/>
      <c r="M75" s="642"/>
      <c r="N75" s="746"/>
      <c r="O75" s="746"/>
      <c r="P75" s="746"/>
      <c r="Q75" s="746"/>
      <c r="R75" s="746"/>
      <c r="S75" s="746"/>
      <c r="T75" s="284"/>
      <c r="U75" s="641"/>
      <c r="V75" s="642"/>
      <c r="W75" s="642"/>
      <c r="X75" s="642"/>
      <c r="Y75" s="642"/>
      <c r="Z75" s="642"/>
      <c r="AA75" s="642"/>
      <c r="AB75" s="642"/>
      <c r="AC75" s="642"/>
      <c r="AD75" s="642"/>
      <c r="AE75" s="642"/>
      <c r="AF75" s="642"/>
      <c r="AG75" s="746"/>
      <c r="AH75" s="746"/>
      <c r="AI75" s="746"/>
      <c r="AJ75" s="746"/>
      <c r="AK75" s="746"/>
      <c r="AL75" s="746"/>
    </row>
    <row r="76" spans="2:40" ht="26.25" customHeight="1" thickTop="1" thickBot="1" x14ac:dyDescent="0.25">
      <c r="B76" s="289"/>
      <c r="C76" s="290"/>
      <c r="D76" s="290"/>
      <c r="E76" s="290"/>
      <c r="F76" s="290"/>
      <c r="G76" s="290"/>
      <c r="H76" s="290"/>
      <c r="I76" s="290"/>
      <c r="J76" s="290"/>
      <c r="K76" s="290"/>
      <c r="L76" s="290"/>
      <c r="M76" s="290"/>
      <c r="N76" s="264"/>
      <c r="O76" s="264"/>
      <c r="P76" s="264"/>
      <c r="Q76" s="264"/>
      <c r="R76" s="264"/>
      <c r="S76" s="264"/>
      <c r="T76" s="296"/>
      <c r="U76" s="1314" t="s">
        <v>1108</v>
      </c>
      <c r="V76" s="1315"/>
      <c r="W76" s="1315"/>
      <c r="X76" s="1315"/>
      <c r="Y76" s="1315"/>
      <c r="Z76" s="1315"/>
      <c r="AA76" s="1315"/>
      <c r="AB76" s="1315"/>
      <c r="AC76" s="1315"/>
      <c r="AD76" s="1315"/>
      <c r="AE76" s="1315"/>
      <c r="AF76" s="1316"/>
      <c r="AG76" s="1203">
        <f>N74-AG70</f>
        <v>0</v>
      </c>
      <c r="AH76" s="1204"/>
      <c r="AI76" s="1204"/>
      <c r="AJ76" s="1204"/>
      <c r="AK76" s="1204"/>
      <c r="AL76" s="1205"/>
    </row>
    <row r="77" spans="2:40" ht="26.25" customHeight="1" thickTop="1" thickBot="1" x14ac:dyDescent="0.25">
      <c r="B77" s="289"/>
      <c r="C77" s="290"/>
      <c r="D77" s="290"/>
      <c r="E77" s="290"/>
      <c r="F77" s="290"/>
      <c r="G77" s="290"/>
      <c r="H77" s="290"/>
      <c r="I77" s="290"/>
      <c r="J77" s="290"/>
      <c r="K77" s="290"/>
      <c r="L77" s="290"/>
      <c r="M77" s="290"/>
      <c r="N77" s="264"/>
      <c r="O77" s="264"/>
      <c r="P77" s="264"/>
      <c r="Q77" s="264"/>
      <c r="R77" s="264"/>
      <c r="S77" s="264"/>
      <c r="T77" s="296"/>
      <c r="U77" s="1200" t="s">
        <v>1208</v>
      </c>
      <c r="V77" s="1201"/>
      <c r="W77" s="1201"/>
      <c r="X77" s="1201"/>
      <c r="Y77" s="1201"/>
      <c r="Z77" s="1201"/>
      <c r="AA77" s="1201"/>
      <c r="AB77" s="1201"/>
      <c r="AC77" s="1201"/>
      <c r="AD77" s="1201"/>
      <c r="AE77" s="1201"/>
      <c r="AF77" s="1202"/>
      <c r="AG77" s="1203">
        <f>AG62+AG76</f>
        <v>0</v>
      </c>
      <c r="AH77" s="1204"/>
      <c r="AI77" s="1204"/>
      <c r="AJ77" s="1204"/>
      <c r="AK77" s="1204"/>
      <c r="AL77" s="1205"/>
    </row>
    <row r="78" spans="2:40" ht="13.8" thickTop="1" x14ac:dyDescent="0.2">
      <c r="B78" s="289"/>
      <c r="C78" s="120"/>
      <c r="D78" s="120"/>
      <c r="E78" s="120"/>
      <c r="F78" s="120"/>
      <c r="G78" s="120"/>
      <c r="H78" s="120"/>
      <c r="I78" s="120"/>
      <c r="J78" s="120"/>
      <c r="K78" s="120"/>
      <c r="L78" s="120"/>
      <c r="M78" s="120"/>
      <c r="N78" s="762"/>
      <c r="O78" s="762"/>
      <c r="P78" s="762"/>
      <c r="Q78" s="762"/>
      <c r="R78" s="762"/>
      <c r="S78" s="762"/>
      <c r="T78" s="296"/>
      <c r="U78" s="761"/>
      <c r="V78" s="694"/>
      <c r="W78" s="694"/>
      <c r="X78" s="694"/>
      <c r="Y78" s="694"/>
      <c r="Z78" s="694"/>
      <c r="AA78" s="694"/>
      <c r="AB78" s="694"/>
      <c r="AC78" s="694"/>
      <c r="AD78" s="694"/>
      <c r="AE78" s="694"/>
      <c r="AF78" s="694"/>
      <c r="AG78" s="694"/>
      <c r="AH78" s="694"/>
      <c r="AI78" s="694"/>
      <c r="AJ78" s="694"/>
      <c r="AK78" s="694"/>
      <c r="AL78" s="694"/>
    </row>
    <row r="79" spans="2:40" ht="18.75" customHeight="1" x14ac:dyDescent="0.2">
      <c r="B79" s="1262" t="s">
        <v>1110</v>
      </c>
      <c r="C79" s="1262"/>
      <c r="D79" s="1262"/>
      <c r="E79" s="1262"/>
      <c r="F79" s="1262"/>
      <c r="G79" s="1262"/>
      <c r="H79" s="1262"/>
      <c r="I79" s="1262"/>
      <c r="J79" s="1262"/>
      <c r="K79" s="1262"/>
      <c r="L79" s="1262"/>
      <c r="M79" s="1262"/>
      <c r="N79" s="1262"/>
      <c r="O79" s="1262"/>
      <c r="P79" s="1262"/>
      <c r="Q79" s="1262"/>
      <c r="R79" s="1262"/>
      <c r="S79" s="1262"/>
      <c r="T79" s="827"/>
      <c r="U79" s="780"/>
      <c r="V79" s="780"/>
      <c r="W79" s="780"/>
      <c r="X79" s="780"/>
      <c r="Y79" s="780"/>
      <c r="Z79" s="780"/>
      <c r="AA79" s="780"/>
      <c r="AB79" s="780"/>
      <c r="AC79" s="780"/>
      <c r="AD79" s="780"/>
      <c r="AE79" s="780"/>
      <c r="AF79" s="780"/>
      <c r="AG79" s="780"/>
      <c r="AH79" s="780"/>
      <c r="AI79" s="780"/>
      <c r="AJ79" s="780"/>
      <c r="AK79" s="780"/>
      <c r="AL79" s="780"/>
    </row>
    <row r="80" spans="2:40" ht="5.25" customHeight="1" thickBot="1" x14ac:dyDescent="0.25">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row>
    <row r="81" spans="2:38" ht="36.75" customHeight="1" thickBot="1" x14ac:dyDescent="0.25">
      <c r="B81" s="600" t="s">
        <v>1187</v>
      </c>
      <c r="C81" s="601"/>
      <c r="D81" s="601"/>
      <c r="E81" s="601"/>
      <c r="F81" s="601"/>
      <c r="G81" s="601"/>
      <c r="H81" s="601"/>
      <c r="I81" s="601"/>
      <c r="J81" s="601"/>
      <c r="K81" s="601"/>
      <c r="L81" s="601"/>
      <c r="M81" s="601"/>
      <c r="N81" s="602" t="s">
        <v>1184</v>
      </c>
      <c r="O81" s="602"/>
      <c r="P81" s="602"/>
      <c r="Q81" s="602"/>
      <c r="R81" s="602"/>
      <c r="S81" s="602"/>
      <c r="T81" s="285"/>
      <c r="U81" s="600" t="s">
        <v>1188</v>
      </c>
      <c r="V81" s="613"/>
      <c r="W81" s="613"/>
      <c r="X81" s="613"/>
      <c r="Y81" s="613"/>
      <c r="Z81" s="613"/>
      <c r="AA81" s="613"/>
      <c r="AB81" s="613"/>
      <c r="AC81" s="613"/>
      <c r="AD81" s="613"/>
      <c r="AE81" s="613"/>
      <c r="AF81" s="613"/>
      <c r="AG81" s="1264" t="s">
        <v>1184</v>
      </c>
      <c r="AH81" s="1265"/>
      <c r="AI81" s="1265"/>
      <c r="AJ81" s="1265"/>
      <c r="AK81" s="1265"/>
      <c r="AL81" s="1266"/>
    </row>
    <row r="82" spans="2:38" ht="15.6" thickTop="1" thickBot="1" x14ac:dyDescent="0.25">
      <c r="B82" s="1320" t="s">
        <v>709</v>
      </c>
      <c r="C82" s="1321"/>
      <c r="D82" s="1321"/>
      <c r="E82" s="1321"/>
      <c r="F82" s="1321"/>
      <c r="G82" s="1321"/>
      <c r="H82" s="1321"/>
      <c r="I82" s="1321"/>
      <c r="J82" s="1321"/>
      <c r="K82" s="1321"/>
      <c r="L82" s="1321"/>
      <c r="M82" s="1322"/>
      <c r="N82" s="1209"/>
      <c r="O82" s="1210"/>
      <c r="P82" s="1210"/>
      <c r="Q82" s="1210"/>
      <c r="R82" s="1210"/>
      <c r="S82" s="1211"/>
      <c r="T82" s="296"/>
      <c r="U82" s="1299" t="s">
        <v>720</v>
      </c>
      <c r="V82" s="1300"/>
      <c r="W82" s="1300"/>
      <c r="X82" s="1300"/>
      <c r="Y82" s="1300"/>
      <c r="Z82" s="1300"/>
      <c r="AA82" s="1300"/>
      <c r="AB82" s="1300"/>
      <c r="AC82" s="1300"/>
      <c r="AD82" s="1300"/>
      <c r="AE82" s="1300"/>
      <c r="AF82" s="1301"/>
      <c r="AG82" s="1218"/>
      <c r="AH82" s="1219"/>
      <c r="AI82" s="1219"/>
      <c r="AJ82" s="1219"/>
      <c r="AK82" s="1219"/>
      <c r="AL82" s="1220"/>
    </row>
    <row r="83" spans="2:38" ht="14.4" x14ac:dyDescent="0.2">
      <c r="B83" s="1317" t="s">
        <v>1111</v>
      </c>
      <c r="C83" s="1318"/>
      <c r="D83" s="1318"/>
      <c r="E83" s="1318"/>
      <c r="F83" s="1318"/>
      <c r="G83" s="1318"/>
      <c r="H83" s="1318"/>
      <c r="I83" s="1318"/>
      <c r="J83" s="1318"/>
      <c r="K83" s="1318"/>
      <c r="L83" s="1318"/>
      <c r="M83" s="1319"/>
      <c r="N83" s="1212">
        <f>SUM(N84:N88)</f>
        <v>0</v>
      </c>
      <c r="O83" s="1213"/>
      <c r="P83" s="1213"/>
      <c r="Q83" s="1213"/>
      <c r="R83" s="1213"/>
      <c r="S83" s="1214"/>
      <c r="T83" s="296"/>
      <c r="U83" s="1302" t="s">
        <v>1116</v>
      </c>
      <c r="V83" s="1303"/>
      <c r="W83" s="1303"/>
      <c r="X83" s="1303"/>
      <c r="Y83" s="1303"/>
      <c r="Z83" s="1303"/>
      <c r="AA83" s="1303"/>
      <c r="AB83" s="1303"/>
      <c r="AC83" s="1303"/>
      <c r="AD83" s="1303"/>
      <c r="AE83" s="1303"/>
      <c r="AF83" s="1304"/>
      <c r="AG83" s="1332">
        <f>SUM(AG84:AG86)</f>
        <v>0</v>
      </c>
      <c r="AH83" s="1333"/>
      <c r="AI83" s="1333"/>
      <c r="AJ83" s="1333"/>
      <c r="AK83" s="1333"/>
      <c r="AL83" s="1334"/>
    </row>
    <row r="84" spans="2:38" ht="14.4" x14ac:dyDescent="0.2">
      <c r="B84" s="477"/>
      <c r="C84" s="1188" t="s">
        <v>1112</v>
      </c>
      <c r="D84" s="1189"/>
      <c r="E84" s="1189"/>
      <c r="F84" s="1189"/>
      <c r="G84" s="1189"/>
      <c r="H84" s="1189"/>
      <c r="I84" s="1189"/>
      <c r="J84" s="1189"/>
      <c r="K84" s="1189"/>
      <c r="L84" s="1189"/>
      <c r="M84" s="1190"/>
      <c r="N84" s="1191"/>
      <c r="O84" s="1192"/>
      <c r="P84" s="1192"/>
      <c r="Q84" s="1192"/>
      <c r="R84" s="1192"/>
      <c r="S84" s="1193"/>
      <c r="T84" s="296"/>
      <c r="U84" s="658"/>
      <c r="V84" s="1308" t="s">
        <v>1117</v>
      </c>
      <c r="W84" s="1309"/>
      <c r="X84" s="1309"/>
      <c r="Y84" s="1309"/>
      <c r="Z84" s="1309"/>
      <c r="AA84" s="1309"/>
      <c r="AB84" s="1309"/>
      <c r="AC84" s="1309"/>
      <c r="AD84" s="1309"/>
      <c r="AE84" s="1309"/>
      <c r="AF84" s="1310"/>
      <c r="AG84" s="1224"/>
      <c r="AH84" s="1225"/>
      <c r="AI84" s="1225"/>
      <c r="AJ84" s="1225"/>
      <c r="AK84" s="1225"/>
      <c r="AL84" s="1226"/>
    </row>
    <row r="85" spans="2:38" ht="14.4" x14ac:dyDescent="0.2">
      <c r="B85" s="454"/>
      <c r="C85" s="1188" t="s">
        <v>1113</v>
      </c>
      <c r="D85" s="1189"/>
      <c r="E85" s="1189"/>
      <c r="F85" s="1189"/>
      <c r="G85" s="1189"/>
      <c r="H85" s="1189"/>
      <c r="I85" s="1189"/>
      <c r="J85" s="1189"/>
      <c r="K85" s="1189"/>
      <c r="L85" s="1189"/>
      <c r="M85" s="1190"/>
      <c r="N85" s="1191"/>
      <c r="O85" s="1192"/>
      <c r="P85" s="1192"/>
      <c r="Q85" s="1192"/>
      <c r="R85" s="1192"/>
      <c r="S85" s="1193"/>
      <c r="T85" s="296"/>
      <c r="U85" s="658"/>
      <c r="V85" s="1308" t="s">
        <v>1114</v>
      </c>
      <c r="W85" s="1309"/>
      <c r="X85" s="1309"/>
      <c r="Y85" s="1309"/>
      <c r="Z85" s="1309"/>
      <c r="AA85" s="1309"/>
      <c r="AB85" s="1309"/>
      <c r="AC85" s="1309"/>
      <c r="AD85" s="1309"/>
      <c r="AE85" s="1309"/>
      <c r="AF85" s="1310"/>
      <c r="AG85" s="1224"/>
      <c r="AH85" s="1225"/>
      <c r="AI85" s="1225"/>
      <c r="AJ85" s="1225"/>
      <c r="AK85" s="1225"/>
      <c r="AL85" s="1226"/>
    </row>
    <row r="86" spans="2:38" ht="15" thickBot="1" x14ac:dyDescent="0.25">
      <c r="B86" s="454"/>
      <c r="C86" s="1188" t="s">
        <v>1358</v>
      </c>
      <c r="D86" s="1189"/>
      <c r="E86" s="1189"/>
      <c r="F86" s="1189"/>
      <c r="G86" s="1189"/>
      <c r="H86" s="1189"/>
      <c r="I86" s="1189"/>
      <c r="J86" s="1189"/>
      <c r="K86" s="1189"/>
      <c r="L86" s="1189"/>
      <c r="M86" s="1190"/>
      <c r="N86" s="1191"/>
      <c r="O86" s="1192"/>
      <c r="P86" s="1192"/>
      <c r="Q86" s="1192"/>
      <c r="R86" s="1192"/>
      <c r="S86" s="1193"/>
      <c r="T86" s="296"/>
      <c r="U86" s="659"/>
      <c r="V86" s="1206" t="s">
        <v>616</v>
      </c>
      <c r="W86" s="1207"/>
      <c r="X86" s="1207"/>
      <c r="Y86" s="1207"/>
      <c r="Z86" s="1207"/>
      <c r="AA86" s="1207"/>
      <c r="AB86" s="1207"/>
      <c r="AC86" s="1207"/>
      <c r="AD86" s="1207"/>
      <c r="AE86" s="1207"/>
      <c r="AF86" s="1208"/>
      <c r="AG86" s="1227"/>
      <c r="AH86" s="1228"/>
      <c r="AI86" s="1228"/>
      <c r="AJ86" s="1228"/>
      <c r="AK86" s="1228"/>
      <c r="AL86" s="1229"/>
    </row>
    <row r="87" spans="2:38" ht="15.6" thickTop="1" thickBot="1" x14ac:dyDescent="0.25">
      <c r="B87" s="477"/>
      <c r="C87" s="1188" t="s">
        <v>1114</v>
      </c>
      <c r="D87" s="1189"/>
      <c r="E87" s="1189"/>
      <c r="F87" s="1189"/>
      <c r="G87" s="1189"/>
      <c r="H87" s="1189"/>
      <c r="I87" s="1189"/>
      <c r="J87" s="1189"/>
      <c r="K87" s="1189"/>
      <c r="L87" s="1189"/>
      <c r="M87" s="1190"/>
      <c r="N87" s="1191"/>
      <c r="O87" s="1192"/>
      <c r="P87" s="1192"/>
      <c r="Q87" s="1192"/>
      <c r="R87" s="1192"/>
      <c r="S87" s="1193"/>
      <c r="T87" s="296"/>
      <c r="U87" s="1305" t="s">
        <v>1118</v>
      </c>
      <c r="V87" s="1306"/>
      <c r="W87" s="1306"/>
      <c r="X87" s="1306"/>
      <c r="Y87" s="1306"/>
      <c r="Z87" s="1306"/>
      <c r="AA87" s="1306"/>
      <c r="AB87" s="1306"/>
      <c r="AC87" s="1306"/>
      <c r="AD87" s="1306"/>
      <c r="AE87" s="1306"/>
      <c r="AF87" s="1307"/>
      <c r="AG87" s="1353">
        <f>AG82+AG83</f>
        <v>0</v>
      </c>
      <c r="AH87" s="1354"/>
      <c r="AI87" s="1354"/>
      <c r="AJ87" s="1354"/>
      <c r="AK87" s="1354"/>
      <c r="AL87" s="1355"/>
    </row>
    <row r="88" spans="2:38" ht="15" thickBot="1" x14ac:dyDescent="0.25">
      <c r="B88" s="478"/>
      <c r="C88" s="1206" t="s">
        <v>616</v>
      </c>
      <c r="D88" s="1207"/>
      <c r="E88" s="1207"/>
      <c r="F88" s="1207"/>
      <c r="G88" s="1207"/>
      <c r="H88" s="1207"/>
      <c r="I88" s="1207"/>
      <c r="J88" s="1207"/>
      <c r="K88" s="1207"/>
      <c r="L88" s="1207"/>
      <c r="M88" s="1208"/>
      <c r="N88" s="1296"/>
      <c r="O88" s="1297"/>
      <c r="P88" s="1297"/>
      <c r="Q88" s="1297"/>
      <c r="R88" s="1297"/>
      <c r="S88" s="1298"/>
      <c r="T88" s="296"/>
      <c r="U88" s="408"/>
      <c r="V88" s="266"/>
      <c r="W88" s="266"/>
      <c r="X88" s="266"/>
      <c r="Y88" s="266"/>
      <c r="Z88" s="266"/>
      <c r="AA88" s="266"/>
      <c r="AB88" s="266"/>
      <c r="AC88" s="266"/>
      <c r="AD88" s="266"/>
      <c r="AE88" s="266"/>
      <c r="AF88" s="266"/>
      <c r="AG88" s="746"/>
      <c r="AH88" s="746"/>
      <c r="AI88" s="746"/>
      <c r="AJ88" s="746"/>
      <c r="AK88" s="746"/>
      <c r="AL88" s="746"/>
    </row>
    <row r="89" spans="2:38" ht="15.6" thickTop="1" thickBot="1" x14ac:dyDescent="0.25">
      <c r="B89" s="1305" t="s">
        <v>1115</v>
      </c>
      <c r="C89" s="1306"/>
      <c r="D89" s="1306"/>
      <c r="E89" s="1306"/>
      <c r="F89" s="1306"/>
      <c r="G89" s="1306"/>
      <c r="H89" s="1306"/>
      <c r="I89" s="1306"/>
      <c r="J89" s="1306"/>
      <c r="K89" s="1306"/>
      <c r="L89" s="1306"/>
      <c r="M89" s="1307"/>
      <c r="N89" s="1215">
        <f>N82+N83</f>
        <v>0</v>
      </c>
      <c r="O89" s="1216"/>
      <c r="P89" s="1216"/>
      <c r="Q89" s="1216"/>
      <c r="R89" s="1216"/>
      <c r="S89" s="1217"/>
      <c r="T89" s="296"/>
      <c r="U89" s="641"/>
      <c r="V89" s="642"/>
      <c r="W89" s="642"/>
      <c r="X89" s="642"/>
      <c r="Y89" s="642"/>
      <c r="Z89" s="642"/>
      <c r="AA89" s="642"/>
      <c r="AB89" s="642"/>
      <c r="AC89" s="642"/>
      <c r="AD89" s="642"/>
      <c r="AE89" s="642"/>
      <c r="AF89" s="642"/>
      <c r="AG89" s="1356"/>
      <c r="AH89" s="1356"/>
      <c r="AI89" s="1356"/>
      <c r="AJ89" s="1356"/>
      <c r="AK89" s="1356"/>
      <c r="AL89" s="1356"/>
    </row>
    <row r="90" spans="2:38" ht="15" thickBot="1" x14ac:dyDescent="0.25">
      <c r="B90" s="641"/>
      <c r="C90" s="642"/>
      <c r="D90" s="642"/>
      <c r="E90" s="642"/>
      <c r="F90" s="642"/>
      <c r="G90" s="642"/>
      <c r="H90" s="642"/>
      <c r="I90" s="642"/>
      <c r="J90" s="642"/>
      <c r="K90" s="642"/>
      <c r="L90" s="642"/>
      <c r="M90" s="642"/>
      <c r="N90" s="652"/>
      <c r="O90" s="652"/>
      <c r="P90" s="652"/>
      <c r="Q90" s="652"/>
      <c r="R90" s="652"/>
      <c r="S90" s="652"/>
      <c r="T90" s="296"/>
      <c r="U90" s="655"/>
      <c r="V90" s="656"/>
      <c r="W90" s="656"/>
      <c r="X90" s="656"/>
      <c r="Y90" s="656"/>
      <c r="Z90" s="656"/>
      <c r="AA90" s="656"/>
      <c r="AB90" s="656"/>
      <c r="AC90" s="656"/>
      <c r="AD90" s="656"/>
      <c r="AE90" s="656"/>
      <c r="AF90" s="656"/>
      <c r="AG90" s="552"/>
      <c r="AH90" s="552"/>
      <c r="AI90" s="552"/>
      <c r="AJ90" s="552"/>
      <c r="AK90" s="552"/>
      <c r="AL90" s="552"/>
    </row>
    <row r="91" spans="2:38" ht="26.25" customHeight="1" thickTop="1" thickBot="1" x14ac:dyDescent="0.25">
      <c r="B91" s="641"/>
      <c r="C91" s="642"/>
      <c r="D91" s="642"/>
      <c r="E91" s="642"/>
      <c r="F91" s="642"/>
      <c r="G91" s="642"/>
      <c r="H91" s="642"/>
      <c r="I91" s="642"/>
      <c r="J91" s="642"/>
      <c r="K91" s="642"/>
      <c r="L91" s="642"/>
      <c r="M91" s="642"/>
      <c r="N91" s="746"/>
      <c r="O91" s="746"/>
      <c r="P91" s="746"/>
      <c r="Q91" s="746"/>
      <c r="R91" s="746"/>
      <c r="S91" s="746"/>
      <c r="T91" s="284"/>
      <c r="U91" s="1314" t="s">
        <v>1119</v>
      </c>
      <c r="V91" s="1315"/>
      <c r="W91" s="1315"/>
      <c r="X91" s="1315"/>
      <c r="Y91" s="1315"/>
      <c r="Z91" s="1315"/>
      <c r="AA91" s="1315"/>
      <c r="AB91" s="1315"/>
      <c r="AC91" s="1315"/>
      <c r="AD91" s="1315"/>
      <c r="AE91" s="1315"/>
      <c r="AF91" s="1316"/>
      <c r="AG91" s="1203">
        <f>N89-AG87</f>
        <v>0</v>
      </c>
      <c r="AH91" s="1204"/>
      <c r="AI91" s="1204"/>
      <c r="AJ91" s="1204"/>
      <c r="AK91" s="1204"/>
      <c r="AL91" s="1205"/>
    </row>
    <row r="92" spans="2:38" ht="15" thickTop="1" x14ac:dyDescent="0.2">
      <c r="B92" s="643"/>
      <c r="C92" s="644"/>
      <c r="D92" s="644"/>
      <c r="E92" s="644"/>
      <c r="F92" s="644"/>
      <c r="G92" s="644"/>
      <c r="H92" s="644"/>
      <c r="I92" s="644"/>
      <c r="J92" s="644"/>
      <c r="K92" s="644"/>
      <c r="L92" s="644"/>
      <c r="M92" s="644"/>
      <c r="N92" s="645"/>
      <c r="O92" s="645"/>
      <c r="P92" s="645"/>
      <c r="Q92" s="645"/>
      <c r="R92" s="645"/>
      <c r="S92" s="645"/>
      <c r="T92" s="646"/>
      <c r="U92" s="643"/>
      <c r="V92" s="644"/>
      <c r="W92" s="644"/>
      <c r="X92" s="644"/>
      <c r="Y92" s="644"/>
      <c r="Z92" s="644"/>
      <c r="AA92" s="644"/>
      <c r="AB92" s="644"/>
      <c r="AC92" s="644"/>
      <c r="AD92" s="644"/>
      <c r="AE92" s="644"/>
      <c r="AF92" s="644"/>
      <c r="AG92" s="645"/>
      <c r="AH92" s="645"/>
      <c r="AI92" s="645"/>
      <c r="AJ92" s="645"/>
      <c r="AK92" s="645"/>
      <c r="AL92" s="645"/>
    </row>
    <row r="93" spans="2:38" ht="12" customHeight="1" thickBot="1" x14ac:dyDescent="0.25">
      <c r="B93" s="694"/>
      <c r="C93" s="694"/>
      <c r="D93" s="694"/>
      <c r="E93" s="694"/>
      <c r="F93" s="694"/>
      <c r="G93" s="694"/>
      <c r="H93" s="694"/>
      <c r="I93" s="694"/>
      <c r="J93" s="694"/>
      <c r="K93" s="694"/>
      <c r="L93" s="694"/>
      <c r="M93" s="694"/>
      <c r="N93" s="694"/>
      <c r="O93" s="694"/>
      <c r="P93" s="694"/>
      <c r="Q93" s="694"/>
      <c r="R93" s="694"/>
      <c r="S93" s="694"/>
      <c r="T93" s="694"/>
      <c r="U93" s="762"/>
      <c r="V93" s="120"/>
      <c r="W93" s="120"/>
      <c r="X93" s="120"/>
      <c r="Y93" s="120"/>
      <c r="Z93" s="120"/>
      <c r="AA93" s="120"/>
      <c r="AB93" s="120"/>
      <c r="AC93" s="120"/>
      <c r="AD93" s="120"/>
      <c r="AE93" s="120"/>
      <c r="AF93" s="120"/>
      <c r="AG93" s="764"/>
      <c r="AH93" s="764"/>
      <c r="AI93" s="764"/>
      <c r="AJ93" s="764"/>
      <c r="AK93" s="764"/>
      <c r="AL93" s="764"/>
    </row>
    <row r="94" spans="2:38" ht="25.5" customHeight="1" thickBot="1" x14ac:dyDescent="0.25">
      <c r="B94" s="694"/>
      <c r="C94" s="694"/>
      <c r="D94" s="694"/>
      <c r="E94" s="694"/>
      <c r="F94" s="694"/>
      <c r="G94" s="694"/>
      <c r="H94" s="694"/>
      <c r="I94" s="694"/>
      <c r="J94" s="694"/>
      <c r="K94" s="694"/>
      <c r="L94" s="694"/>
      <c r="M94" s="694"/>
      <c r="N94" s="694"/>
      <c r="O94" s="694"/>
      <c r="P94" s="694"/>
      <c r="Q94" s="694"/>
      <c r="R94" s="694"/>
      <c r="S94" s="694"/>
      <c r="T94" s="694"/>
      <c r="U94" s="1194" t="s">
        <v>1120</v>
      </c>
      <c r="V94" s="1195"/>
      <c r="W94" s="1195"/>
      <c r="X94" s="1195"/>
      <c r="Y94" s="1195"/>
      <c r="Z94" s="1195"/>
      <c r="AA94" s="1195"/>
      <c r="AB94" s="1195"/>
      <c r="AC94" s="1195"/>
      <c r="AD94" s="1195"/>
      <c r="AE94" s="1195"/>
      <c r="AF94" s="1196"/>
      <c r="AG94" s="1197">
        <f>AG62+AG76+AG91</f>
        <v>0</v>
      </c>
      <c r="AH94" s="1198"/>
      <c r="AI94" s="1198"/>
      <c r="AJ94" s="1198"/>
      <c r="AK94" s="1198"/>
      <c r="AL94" s="1199"/>
    </row>
    <row r="95" spans="2:38" ht="25.5" customHeight="1" thickBot="1" x14ac:dyDescent="0.25">
      <c r="B95" s="694"/>
      <c r="C95" s="694"/>
      <c r="D95" s="694"/>
      <c r="E95" s="694"/>
      <c r="F95" s="694"/>
      <c r="G95" s="694"/>
      <c r="H95" s="694"/>
      <c r="I95" s="694"/>
      <c r="J95" s="694"/>
      <c r="K95" s="694"/>
      <c r="L95" s="694"/>
      <c r="M95" s="694"/>
      <c r="N95" s="694"/>
      <c r="O95" s="694"/>
      <c r="P95" s="694"/>
      <c r="Q95" s="694"/>
      <c r="R95" s="694"/>
      <c r="S95" s="694"/>
      <c r="T95" s="694"/>
      <c r="U95" s="1311" t="s">
        <v>1150</v>
      </c>
      <c r="V95" s="1312"/>
      <c r="W95" s="1312"/>
      <c r="X95" s="1312"/>
      <c r="Y95" s="1312"/>
      <c r="Z95" s="1312"/>
      <c r="AA95" s="1312"/>
      <c r="AB95" s="1312"/>
      <c r="AC95" s="1312"/>
      <c r="AD95" s="1312"/>
      <c r="AE95" s="1312"/>
      <c r="AF95" s="1313"/>
      <c r="AG95" s="1344"/>
      <c r="AH95" s="1345"/>
      <c r="AI95" s="1345"/>
      <c r="AJ95" s="1345"/>
      <c r="AK95" s="1345"/>
      <c r="AL95" s="1346"/>
    </row>
    <row r="96" spans="2:38" ht="25.5" customHeight="1" thickBot="1" x14ac:dyDescent="0.25">
      <c r="B96" s="694"/>
      <c r="C96" s="694"/>
      <c r="D96" s="694"/>
      <c r="E96" s="694"/>
      <c r="F96" s="694"/>
      <c r="G96" s="694"/>
      <c r="H96" s="694"/>
      <c r="I96" s="694"/>
      <c r="J96" s="694"/>
      <c r="K96" s="694"/>
      <c r="L96" s="694"/>
      <c r="M96" s="694"/>
      <c r="N96" s="694"/>
      <c r="O96" s="694"/>
      <c r="P96" s="694"/>
      <c r="Q96" s="694"/>
      <c r="R96" s="694"/>
      <c r="S96" s="694"/>
      <c r="T96" s="694"/>
      <c r="U96" s="1194" t="s">
        <v>1121</v>
      </c>
      <c r="V96" s="1195"/>
      <c r="W96" s="1195"/>
      <c r="X96" s="1195"/>
      <c r="Y96" s="1195"/>
      <c r="Z96" s="1195"/>
      <c r="AA96" s="1195"/>
      <c r="AB96" s="1195"/>
      <c r="AC96" s="1195"/>
      <c r="AD96" s="1195"/>
      <c r="AE96" s="1195"/>
      <c r="AF96" s="1196"/>
      <c r="AG96" s="1197">
        <f>AG94+AG95</f>
        <v>0</v>
      </c>
      <c r="AH96" s="1198"/>
      <c r="AI96" s="1198"/>
      <c r="AJ96" s="1198"/>
      <c r="AK96" s="1198"/>
      <c r="AL96" s="1199"/>
    </row>
    <row r="97" spans="2:38" ht="25.5" customHeight="1" thickBot="1" x14ac:dyDescent="0.25">
      <c r="B97" s="694"/>
      <c r="C97" s="694"/>
      <c r="D97" s="694"/>
      <c r="E97" s="694"/>
      <c r="F97" s="694"/>
      <c r="G97" s="694"/>
      <c r="H97" s="694"/>
      <c r="I97" s="694"/>
      <c r="J97" s="694"/>
      <c r="K97" s="694"/>
      <c r="L97" s="694"/>
      <c r="M97" s="694"/>
      <c r="N97" s="694"/>
      <c r="O97" s="694"/>
      <c r="P97" s="694"/>
      <c r="Q97" s="694"/>
      <c r="R97" s="694"/>
      <c r="S97" s="694"/>
      <c r="T97" s="694"/>
      <c r="U97" s="1194" t="s">
        <v>1122</v>
      </c>
      <c r="V97" s="1195"/>
      <c r="W97" s="1195"/>
      <c r="X97" s="1195"/>
      <c r="Y97" s="1195"/>
      <c r="Z97" s="1195"/>
      <c r="AA97" s="1195"/>
      <c r="AB97" s="1195"/>
      <c r="AC97" s="1195"/>
      <c r="AD97" s="1195"/>
      <c r="AE97" s="1195"/>
      <c r="AF97" s="1196"/>
      <c r="AG97" s="1347"/>
      <c r="AH97" s="1348"/>
      <c r="AI97" s="1348"/>
      <c r="AJ97" s="1348"/>
      <c r="AK97" s="1348"/>
      <c r="AL97" s="1349"/>
    </row>
    <row r="98" spans="2:38" ht="25.5" customHeight="1" thickBot="1" x14ac:dyDescent="0.25">
      <c r="B98" s="694"/>
      <c r="C98" s="694"/>
      <c r="D98" s="694"/>
      <c r="E98" s="694"/>
      <c r="F98" s="694"/>
      <c r="G98" s="694"/>
      <c r="H98" s="694"/>
      <c r="I98" s="694"/>
      <c r="J98" s="694"/>
      <c r="K98" s="694"/>
      <c r="L98" s="694"/>
      <c r="M98" s="694"/>
      <c r="N98" s="694"/>
      <c r="O98" s="694"/>
      <c r="P98" s="694"/>
      <c r="Q98" s="694"/>
      <c r="R98" s="694"/>
      <c r="S98" s="694"/>
      <c r="T98" s="694"/>
      <c r="U98" s="1194" t="s">
        <v>1124</v>
      </c>
      <c r="V98" s="1195"/>
      <c r="W98" s="1195"/>
      <c r="X98" s="1195"/>
      <c r="Y98" s="1195"/>
      <c r="Z98" s="1195"/>
      <c r="AA98" s="1195"/>
      <c r="AB98" s="1195"/>
      <c r="AC98" s="1195"/>
      <c r="AD98" s="1195"/>
      <c r="AE98" s="1195"/>
      <c r="AF98" s="1196"/>
      <c r="AG98" s="1347"/>
      <c r="AH98" s="1348"/>
      <c r="AI98" s="1348"/>
      <c r="AJ98" s="1348"/>
      <c r="AK98" s="1348"/>
      <c r="AL98" s="1349"/>
    </row>
    <row r="99" spans="2:38" ht="25.5" customHeight="1" thickBot="1" x14ac:dyDescent="0.25">
      <c r="B99" s="694"/>
      <c r="C99" s="694"/>
      <c r="D99" s="694"/>
      <c r="E99" s="694"/>
      <c r="F99" s="694"/>
      <c r="G99" s="694"/>
      <c r="H99" s="694"/>
      <c r="I99" s="694"/>
      <c r="J99" s="694"/>
      <c r="K99" s="694"/>
      <c r="L99" s="694"/>
      <c r="M99" s="694"/>
      <c r="N99" s="694"/>
      <c r="O99" s="694"/>
      <c r="P99" s="694"/>
      <c r="Q99" s="694"/>
      <c r="R99" s="694"/>
      <c r="S99" s="694"/>
      <c r="T99" s="694"/>
      <c r="U99" s="1194" t="s">
        <v>1123</v>
      </c>
      <c r="V99" s="1195"/>
      <c r="W99" s="1195"/>
      <c r="X99" s="1195"/>
      <c r="Y99" s="1195"/>
      <c r="Z99" s="1195"/>
      <c r="AA99" s="1195"/>
      <c r="AB99" s="1195"/>
      <c r="AC99" s="1195"/>
      <c r="AD99" s="1195"/>
      <c r="AE99" s="1195"/>
      <c r="AF99" s="1196"/>
      <c r="AG99" s="1350">
        <f>SUM(AG96+AG97+AG98)</f>
        <v>0</v>
      </c>
      <c r="AH99" s="1351"/>
      <c r="AI99" s="1351"/>
      <c r="AJ99" s="1351"/>
      <c r="AK99" s="1351"/>
      <c r="AL99" s="1352"/>
    </row>
    <row r="100" spans="2:38" x14ac:dyDescent="0.2">
      <c r="B100" s="765"/>
      <c r="C100" s="765"/>
      <c r="D100" s="765"/>
      <c r="E100" s="765"/>
      <c r="F100" s="765"/>
      <c r="G100" s="765"/>
      <c r="H100" s="765"/>
      <c r="I100" s="765"/>
      <c r="J100" s="765"/>
      <c r="K100" s="765"/>
      <c r="L100" s="765"/>
      <c r="M100" s="765"/>
      <c r="N100" s="765"/>
      <c r="O100" s="765"/>
      <c r="P100" s="765"/>
      <c r="Q100" s="765"/>
      <c r="R100" s="765"/>
      <c r="S100" s="765"/>
      <c r="T100" s="765"/>
      <c r="U100" s="766"/>
      <c r="V100" s="766"/>
      <c r="W100" s="766"/>
      <c r="X100" s="766"/>
      <c r="Y100" s="766"/>
      <c r="Z100" s="766"/>
      <c r="AA100" s="766"/>
      <c r="AB100" s="766"/>
      <c r="AC100" s="766"/>
      <c r="AD100" s="766"/>
      <c r="AE100" s="766"/>
      <c r="AF100" s="766"/>
      <c r="AG100" s="768"/>
      <c r="AH100" s="768"/>
      <c r="AI100" s="768"/>
      <c r="AJ100" s="768"/>
      <c r="AK100" s="768"/>
      <c r="AL100" s="768"/>
    </row>
    <row r="101" spans="2:38" ht="20.25" customHeight="1" thickBot="1" x14ac:dyDescent="0.25">
      <c r="B101" s="407" t="s">
        <v>1125</v>
      </c>
      <c r="C101" s="300"/>
      <c r="D101" s="694"/>
      <c r="E101" s="694"/>
      <c r="F101" s="694"/>
      <c r="G101" s="694"/>
      <c r="H101" s="694"/>
      <c r="I101" s="694"/>
      <c r="J101" s="694"/>
      <c r="K101" s="694"/>
      <c r="L101" s="694"/>
      <c r="M101" s="694"/>
      <c r="N101" s="694"/>
      <c r="O101" s="694"/>
      <c r="P101" s="694"/>
      <c r="Q101" s="694"/>
      <c r="R101" s="694"/>
      <c r="S101" s="694"/>
      <c r="T101" s="694"/>
      <c r="U101" s="767"/>
      <c r="V101" s="767"/>
      <c r="W101" s="767"/>
      <c r="X101" s="767"/>
      <c r="Y101" s="767"/>
      <c r="Z101" s="767"/>
      <c r="AA101" s="767"/>
      <c r="AB101" s="767"/>
      <c r="AC101" s="767"/>
      <c r="AD101" s="767"/>
      <c r="AE101" s="767"/>
      <c r="AF101" s="767"/>
      <c r="AG101" s="763"/>
      <c r="AH101" s="763"/>
      <c r="AI101" s="763"/>
      <c r="AJ101" s="763"/>
      <c r="AK101" s="763"/>
      <c r="AL101" s="763"/>
    </row>
    <row r="102" spans="2:38" ht="26.25" customHeight="1" thickBot="1" x14ac:dyDescent="0.25">
      <c r="B102" s="1194" t="s">
        <v>1126</v>
      </c>
      <c r="C102" s="1195"/>
      <c r="D102" s="1195"/>
      <c r="E102" s="1195"/>
      <c r="F102" s="1195"/>
      <c r="G102" s="1195"/>
      <c r="H102" s="1195"/>
      <c r="I102" s="1195"/>
      <c r="J102" s="1195"/>
      <c r="K102" s="1195"/>
      <c r="L102" s="1195"/>
      <c r="M102" s="1196"/>
      <c r="N102" s="1197">
        <f>N38+N74+N89</f>
        <v>0</v>
      </c>
      <c r="O102" s="1198"/>
      <c r="P102" s="1198"/>
      <c r="Q102" s="1198"/>
      <c r="R102" s="1198"/>
      <c r="S102" s="1199"/>
      <c r="T102" s="694"/>
      <c r="U102" s="1194" t="s">
        <v>1217</v>
      </c>
      <c r="V102" s="1195"/>
      <c r="W102" s="1195"/>
      <c r="X102" s="1195"/>
      <c r="Y102" s="1195"/>
      <c r="Z102" s="1195"/>
      <c r="AA102" s="1195"/>
      <c r="AB102" s="1195"/>
      <c r="AC102" s="1195"/>
      <c r="AD102" s="1195"/>
      <c r="AE102" s="1195"/>
      <c r="AF102" s="1196"/>
      <c r="AG102" s="1197">
        <f>AG60+AG70+AG87</f>
        <v>0</v>
      </c>
      <c r="AH102" s="1198"/>
      <c r="AI102" s="1198"/>
      <c r="AJ102" s="1198"/>
      <c r="AK102" s="1198"/>
      <c r="AL102" s="1199"/>
    </row>
    <row r="103" spans="2:38" x14ac:dyDescent="0.2">
      <c r="B103" s="694"/>
      <c r="C103" s="694"/>
      <c r="D103" s="694"/>
      <c r="E103" s="694"/>
      <c r="F103" s="694"/>
      <c r="G103" s="694"/>
      <c r="H103" s="694"/>
      <c r="I103" s="694"/>
      <c r="J103" s="694"/>
      <c r="K103" s="694"/>
      <c r="L103" s="694"/>
      <c r="M103" s="694"/>
      <c r="N103" s="694"/>
      <c r="O103" s="694"/>
      <c r="P103" s="694"/>
      <c r="Q103" s="694"/>
      <c r="R103" s="694"/>
      <c r="S103" s="694"/>
      <c r="T103" s="694"/>
      <c r="U103" s="694"/>
      <c r="V103" s="694"/>
      <c r="W103" s="694"/>
      <c r="X103" s="694"/>
      <c r="Y103" s="694"/>
      <c r="Z103" s="694"/>
      <c r="AA103" s="694"/>
      <c r="AB103" s="694"/>
      <c r="AC103" s="694"/>
      <c r="AD103" s="694"/>
      <c r="AE103" s="694"/>
      <c r="AF103" s="694"/>
      <c r="AG103" s="694"/>
      <c r="AH103" s="694"/>
      <c r="AI103" s="694"/>
      <c r="AJ103" s="694"/>
      <c r="AK103" s="694"/>
      <c r="AL103" s="694"/>
    </row>
  </sheetData>
  <sheetProtection algorithmName="SHA-512" hashValue="8ocV/W2KOM7hvznMPa3grgXfiY7e/x8MqLcv25iN0I8ovsCeIxwMsnl+QwzQ1HqIiMEpfyZxvixr4Hht2C8ayA==" saltValue="8hy6TzPFflUrr1TO3x2qEw==" spinCount="100000" sheet="1" objects="1" scenarios="1"/>
  <mergeCells count="183">
    <mergeCell ref="C33:M33"/>
    <mergeCell ref="N37:S37"/>
    <mergeCell ref="N38:S38"/>
    <mergeCell ref="AG77:AL77"/>
    <mergeCell ref="U82:AF82"/>
    <mergeCell ref="U83:AF83"/>
    <mergeCell ref="V84:AF84"/>
    <mergeCell ref="AG102:AL102"/>
    <mergeCell ref="AG95:AL95"/>
    <mergeCell ref="AG97:AL97"/>
    <mergeCell ref="AG98:AL98"/>
    <mergeCell ref="AG99:AL99"/>
    <mergeCell ref="AG96:AL96"/>
    <mergeCell ref="AG85:AL85"/>
    <mergeCell ref="AG86:AL86"/>
    <mergeCell ref="AG87:AL87"/>
    <mergeCell ref="AG89:AL89"/>
    <mergeCell ref="AG94:AL94"/>
    <mergeCell ref="AG91:AL91"/>
    <mergeCell ref="U97:AF97"/>
    <mergeCell ref="U98:AF98"/>
    <mergeCell ref="U99:AF99"/>
    <mergeCell ref="U102:AF102"/>
    <mergeCell ref="N71:S71"/>
    <mergeCell ref="N72:S72"/>
    <mergeCell ref="N73:S73"/>
    <mergeCell ref="N86:S86"/>
    <mergeCell ref="B65:S65"/>
    <mergeCell ref="B79:S79"/>
    <mergeCell ref="N68:S68"/>
    <mergeCell ref="N74:S74"/>
    <mergeCell ref="N82:S82"/>
    <mergeCell ref="N83:S83"/>
    <mergeCell ref="N84:S84"/>
    <mergeCell ref="N85:S85"/>
    <mergeCell ref="B5:F5"/>
    <mergeCell ref="G5:S5"/>
    <mergeCell ref="B6:F6"/>
    <mergeCell ref="G6:S6"/>
    <mergeCell ref="B8:AL8"/>
    <mergeCell ref="C12:M12"/>
    <mergeCell ref="C13:M13"/>
    <mergeCell ref="C14:M14"/>
    <mergeCell ref="C15:M15"/>
    <mergeCell ref="AA5:AF5"/>
    <mergeCell ref="AA6:AF6"/>
    <mergeCell ref="N10:S10"/>
    <mergeCell ref="N11:S11"/>
    <mergeCell ref="N12:S12"/>
    <mergeCell ref="N13:S13"/>
    <mergeCell ref="N14:S14"/>
    <mergeCell ref="N15:S15"/>
    <mergeCell ref="AG5:AL5"/>
    <mergeCell ref="AG6:AL6"/>
    <mergeCell ref="AG10:AL10"/>
    <mergeCell ref="AG11:AL11"/>
    <mergeCell ref="AG13:AL13"/>
    <mergeCell ref="AG14:AL14"/>
    <mergeCell ref="AG15:AL15"/>
    <mergeCell ref="AG12:AL12"/>
    <mergeCell ref="V15:AF15"/>
    <mergeCell ref="C28:M28"/>
    <mergeCell ref="C29:M29"/>
    <mergeCell ref="C21:M21"/>
    <mergeCell ref="C16:M16"/>
    <mergeCell ref="C18:M18"/>
    <mergeCell ref="N21:S21"/>
    <mergeCell ref="C32:M32"/>
    <mergeCell ref="C30:M30"/>
    <mergeCell ref="C26:M26"/>
    <mergeCell ref="C31:M31"/>
    <mergeCell ref="AG16:AL16"/>
    <mergeCell ref="AG17:AL17"/>
    <mergeCell ref="N16:S16"/>
    <mergeCell ref="N18:S18"/>
    <mergeCell ref="N19:S19"/>
    <mergeCell ref="N20:S20"/>
    <mergeCell ref="V16:AF16"/>
    <mergeCell ref="AG18:AL18"/>
    <mergeCell ref="AG19:AL19"/>
    <mergeCell ref="AG20:AL20"/>
    <mergeCell ref="AG21:AL21"/>
    <mergeCell ref="AG22:AL22"/>
    <mergeCell ref="N24:S24"/>
    <mergeCell ref="N25:S25"/>
    <mergeCell ref="AG28:AL28"/>
    <mergeCell ref="AG29:AL29"/>
    <mergeCell ref="AG23:AL23"/>
    <mergeCell ref="AG24:AL24"/>
    <mergeCell ref="AG25:AL25"/>
    <mergeCell ref="C27:M27"/>
    <mergeCell ref="N27:S27"/>
    <mergeCell ref="AG26:AL26"/>
    <mergeCell ref="AG27:AL27"/>
    <mergeCell ref="N26:S26"/>
    <mergeCell ref="N28:S28"/>
    <mergeCell ref="N29:S29"/>
    <mergeCell ref="AG41:AL41"/>
    <mergeCell ref="AG60:AL60"/>
    <mergeCell ref="AG62:AL62"/>
    <mergeCell ref="AG53:AL53"/>
    <mergeCell ref="AG54:AL54"/>
    <mergeCell ref="AG55:AL55"/>
    <mergeCell ref="AG56:AL56"/>
    <mergeCell ref="AG57:AL57"/>
    <mergeCell ref="AG67:AL67"/>
    <mergeCell ref="AG48:AL48"/>
    <mergeCell ref="AG49:AL49"/>
    <mergeCell ref="AG50:AL50"/>
    <mergeCell ref="AG51:AL51"/>
    <mergeCell ref="AG52:AL52"/>
    <mergeCell ref="AG43:AL43"/>
    <mergeCell ref="AG44:AL44"/>
    <mergeCell ref="AG45:AL45"/>
    <mergeCell ref="AG46:AL46"/>
    <mergeCell ref="AG47:AL47"/>
    <mergeCell ref="AG42:AL42"/>
    <mergeCell ref="AG30:AL30"/>
    <mergeCell ref="AG31:AL31"/>
    <mergeCell ref="AG32:AL32"/>
    <mergeCell ref="AG38:AL38"/>
    <mergeCell ref="N34:S34"/>
    <mergeCell ref="N35:S35"/>
    <mergeCell ref="N36:S36"/>
    <mergeCell ref="AG39:AL39"/>
    <mergeCell ref="AG40:AL40"/>
    <mergeCell ref="AG33:AL33"/>
    <mergeCell ref="AG34:AL34"/>
    <mergeCell ref="AG35:AL35"/>
    <mergeCell ref="N32:S32"/>
    <mergeCell ref="N33:S33"/>
    <mergeCell ref="AG36:AL36"/>
    <mergeCell ref="AG37:AL37"/>
    <mergeCell ref="N30:S30"/>
    <mergeCell ref="N31:S31"/>
    <mergeCell ref="AG76:AL76"/>
    <mergeCell ref="U76:AF76"/>
    <mergeCell ref="U91:AF91"/>
    <mergeCell ref="B89:M89"/>
    <mergeCell ref="B83:M83"/>
    <mergeCell ref="B82:M82"/>
    <mergeCell ref="AG58:AL58"/>
    <mergeCell ref="AG59:AL59"/>
    <mergeCell ref="U68:AF68"/>
    <mergeCell ref="U69:AF69"/>
    <mergeCell ref="U70:AF70"/>
    <mergeCell ref="V85:AF85"/>
    <mergeCell ref="V86:AF86"/>
    <mergeCell ref="U77:AF77"/>
    <mergeCell ref="AG81:AL81"/>
    <mergeCell ref="AG82:AL82"/>
    <mergeCell ref="AG68:AL68"/>
    <mergeCell ref="AG69:AL69"/>
    <mergeCell ref="AG83:AL83"/>
    <mergeCell ref="AG84:AL84"/>
    <mergeCell ref="AG70:AL70"/>
    <mergeCell ref="C69:M69"/>
    <mergeCell ref="N69:S69"/>
    <mergeCell ref="N70:S70"/>
    <mergeCell ref="C17:M17"/>
    <mergeCell ref="N17:S17"/>
    <mergeCell ref="B102:M102"/>
    <mergeCell ref="C70:M70"/>
    <mergeCell ref="C72:M72"/>
    <mergeCell ref="C73:M73"/>
    <mergeCell ref="C84:M84"/>
    <mergeCell ref="C85:M85"/>
    <mergeCell ref="U94:AF94"/>
    <mergeCell ref="U95:AF95"/>
    <mergeCell ref="U96:AF96"/>
    <mergeCell ref="N87:S87"/>
    <mergeCell ref="N88:S88"/>
    <mergeCell ref="N89:S89"/>
    <mergeCell ref="U87:AF87"/>
    <mergeCell ref="C86:M86"/>
    <mergeCell ref="C87:M87"/>
    <mergeCell ref="C88:M88"/>
    <mergeCell ref="N102:S102"/>
    <mergeCell ref="C22:M22"/>
    <mergeCell ref="C23:M23"/>
    <mergeCell ref="C25:M25"/>
    <mergeCell ref="N22:S22"/>
    <mergeCell ref="N23:S23"/>
  </mergeCells>
  <phoneticPr fontId="94"/>
  <pageMargins left="0.70866141732283472" right="0.70866141732283472" top="0.74803149606299213" bottom="0.74803149606299213" header="0.31496062992125984" footer="0.31496062992125984"/>
  <pageSetup paperSize="9" scale="72" orientation="portrait" r:id="rId1"/>
  <headerFooter>
    <oddFooter>&amp;R&amp;"ＭＳ 明朝,標準"事業活動（法人）</oddFooter>
  </headerFooter>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M64"/>
  <sheetViews>
    <sheetView showGridLines="0" view="pageBreakPreview" zoomScale="90" zoomScaleNormal="100" zoomScaleSheetLayoutView="90" workbookViewId="0">
      <selection activeCell="O18" sqref="O18:T18"/>
    </sheetView>
  </sheetViews>
  <sheetFormatPr defaultRowHeight="13.2" x14ac:dyDescent="0.2"/>
  <cols>
    <col min="1" max="1" width="1.21875" customWidth="1"/>
    <col min="2" max="2" width="2" customWidth="1"/>
    <col min="3" max="3" width="2.33203125" customWidth="1"/>
    <col min="4" max="21" width="2.88671875" customWidth="1"/>
    <col min="22" max="22" width="3.33203125" customWidth="1"/>
    <col min="23" max="39" width="2.88671875" customWidth="1"/>
    <col min="40" max="40" width="0.77734375" customWidth="1"/>
    <col min="41" max="52" width="2.6640625" customWidth="1"/>
  </cols>
  <sheetData>
    <row r="1" spans="2:39" ht="12" customHeight="1" thickBot="1" x14ac:dyDescent="0.25">
      <c r="B1" s="110"/>
      <c r="C1" s="110"/>
      <c r="D1" s="287"/>
      <c r="E1" s="287"/>
      <c r="F1" s="287"/>
      <c r="G1" s="287"/>
      <c r="H1" s="287"/>
      <c r="I1" s="287"/>
      <c r="J1" s="287"/>
      <c r="K1" s="287"/>
      <c r="L1" s="287"/>
      <c r="M1" s="287"/>
      <c r="N1" s="287"/>
      <c r="O1" s="287"/>
      <c r="P1" s="287"/>
      <c r="Q1" s="287"/>
      <c r="R1" s="287"/>
      <c r="S1" s="287"/>
      <c r="T1" s="287"/>
      <c r="U1" s="110"/>
      <c r="V1" s="110"/>
      <c r="W1" s="287"/>
      <c r="X1" s="287"/>
      <c r="Y1" s="287"/>
      <c r="Z1" s="287"/>
      <c r="AA1" s="287"/>
      <c r="AB1" s="287"/>
      <c r="AC1" s="287"/>
      <c r="AD1" s="287"/>
      <c r="AE1" s="287"/>
      <c r="AF1" s="287"/>
      <c r="AG1" s="287"/>
      <c r="AH1" s="287"/>
      <c r="AI1" s="287"/>
      <c r="AJ1" s="287"/>
      <c r="AK1" s="287"/>
      <c r="AL1" s="287"/>
      <c r="AM1" s="287"/>
    </row>
    <row r="2" spans="2:39" ht="25.8" x14ac:dyDescent="0.2">
      <c r="B2" s="113" t="s">
        <v>1192</v>
      </c>
      <c r="C2" s="110"/>
      <c r="D2" s="113"/>
      <c r="E2" s="113"/>
      <c r="F2" s="113"/>
      <c r="G2" s="113"/>
      <c r="H2" s="113"/>
      <c r="I2" s="113"/>
      <c r="J2" s="113"/>
      <c r="K2" s="113"/>
      <c r="L2" s="113"/>
      <c r="M2" s="113"/>
      <c r="N2" s="113"/>
      <c r="O2" s="113"/>
      <c r="P2" s="113"/>
      <c r="Q2" s="113"/>
      <c r="R2" s="113"/>
      <c r="S2" s="113"/>
      <c r="T2" s="113"/>
      <c r="U2" s="110"/>
      <c r="V2" s="110"/>
      <c r="W2" s="320" t="s">
        <v>721</v>
      </c>
      <c r="X2" s="316"/>
      <c r="Y2" s="316"/>
      <c r="Z2" s="316"/>
      <c r="AA2" s="316"/>
      <c r="AB2" s="316"/>
      <c r="AC2" s="316"/>
      <c r="AD2" s="316"/>
      <c r="AE2" s="316"/>
      <c r="AF2" s="316"/>
      <c r="AG2" s="316"/>
      <c r="AH2" s="316"/>
      <c r="AI2" s="316"/>
      <c r="AJ2" s="316"/>
      <c r="AK2" s="316"/>
      <c r="AL2" s="316"/>
      <c r="AM2" s="317"/>
    </row>
    <row r="3" spans="2:39" ht="16.8" thickBot="1" x14ac:dyDescent="0.25">
      <c r="B3" s="110"/>
      <c r="C3" s="298" t="s">
        <v>1691</v>
      </c>
      <c r="D3" s="298"/>
      <c r="E3" s="298"/>
      <c r="F3" s="298"/>
      <c r="G3" s="298"/>
      <c r="H3" s="298"/>
      <c r="I3" s="298"/>
      <c r="J3" s="298"/>
      <c r="K3" s="298"/>
      <c r="L3" s="298"/>
      <c r="M3" s="298"/>
      <c r="N3" s="298"/>
      <c r="O3" s="298"/>
      <c r="P3" s="298"/>
      <c r="Q3" s="298"/>
      <c r="R3" s="298"/>
      <c r="S3" s="298"/>
      <c r="T3" s="298"/>
      <c r="U3" s="114"/>
      <c r="V3" s="114"/>
      <c r="W3" s="119" t="s">
        <v>722</v>
      </c>
      <c r="X3" s="610"/>
      <c r="Y3" s="610"/>
      <c r="Z3" s="610"/>
      <c r="AA3" s="610"/>
      <c r="AB3" s="610"/>
      <c r="AC3" s="610"/>
      <c r="AD3" s="610"/>
      <c r="AE3" s="610"/>
      <c r="AF3" s="610"/>
      <c r="AG3" s="610"/>
      <c r="AH3" s="409"/>
      <c r="AI3" s="409"/>
      <c r="AJ3" s="409"/>
      <c r="AK3" s="409"/>
      <c r="AL3" s="409"/>
      <c r="AM3" s="319"/>
    </row>
    <row r="4" spans="2:39" ht="16.2" x14ac:dyDescent="0.2">
      <c r="B4" s="110"/>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row>
    <row r="5" spans="2:39" ht="14.4" x14ac:dyDescent="0.2">
      <c r="B5" s="98"/>
      <c r="C5" s="108"/>
      <c r="D5" s="282"/>
      <c r="E5" s="282"/>
      <c r="F5" s="282"/>
      <c r="G5" s="282"/>
      <c r="H5" s="282"/>
      <c r="I5" s="282"/>
      <c r="J5" s="282"/>
      <c r="K5" s="282"/>
      <c r="L5" s="282"/>
      <c r="M5" s="282"/>
      <c r="N5" s="282"/>
      <c r="O5" s="105"/>
      <c r="P5" s="105"/>
      <c r="Q5" s="105"/>
      <c r="R5" s="105"/>
      <c r="S5" s="105"/>
      <c r="T5" s="105"/>
      <c r="U5" s="102"/>
      <c r="V5" s="104"/>
      <c r="W5" s="103"/>
      <c r="X5" s="103"/>
      <c r="Y5" s="103"/>
      <c r="Z5" s="103"/>
      <c r="AA5" s="103"/>
      <c r="AB5" s="103"/>
      <c r="AC5" s="103"/>
      <c r="AD5" s="103"/>
      <c r="AE5" s="103"/>
      <c r="AF5" s="103"/>
      <c r="AG5" s="103"/>
      <c r="AH5" s="284"/>
      <c r="AI5" s="284"/>
      <c r="AJ5" s="284"/>
      <c r="AK5" s="284"/>
      <c r="AL5" s="284"/>
      <c r="AM5" s="284"/>
    </row>
    <row r="6" spans="2:39" ht="21.75" customHeight="1" thickBot="1" x14ac:dyDescent="0.25">
      <c r="B6" s="98"/>
      <c r="C6" s="108"/>
      <c r="D6" s="282"/>
      <c r="E6" s="282"/>
      <c r="F6" s="282"/>
      <c r="G6" s="282"/>
      <c r="H6" s="282"/>
      <c r="I6" s="282"/>
      <c r="J6" s="282"/>
      <c r="K6" s="282"/>
      <c r="L6" s="282"/>
      <c r="M6" s="282"/>
      <c r="N6" s="282"/>
      <c r="O6" s="105"/>
      <c r="P6" s="105"/>
      <c r="Q6" s="105"/>
      <c r="R6" s="105"/>
      <c r="S6" s="105"/>
      <c r="T6" s="105"/>
      <c r="U6" s="604"/>
      <c r="V6" s="103"/>
      <c r="W6" s="571"/>
      <c r="X6" s="571"/>
      <c r="Y6" s="571"/>
      <c r="Z6" s="571"/>
      <c r="AA6" s="571"/>
      <c r="AB6" s="571"/>
      <c r="AC6" s="571"/>
      <c r="AD6" s="571"/>
      <c r="AE6" s="571"/>
      <c r="AF6" s="571"/>
      <c r="AG6" s="571"/>
      <c r="AH6" s="284"/>
      <c r="AI6" s="284"/>
      <c r="AJ6" s="284"/>
      <c r="AK6" s="284"/>
      <c r="AL6" s="284"/>
      <c r="AM6" s="284"/>
    </row>
    <row r="7" spans="2:39" ht="21" x14ac:dyDescent="0.2">
      <c r="B7" s="921" t="s">
        <v>79</v>
      </c>
      <c r="C7" s="922"/>
      <c r="D7" s="922"/>
      <c r="E7" s="922"/>
      <c r="F7" s="923"/>
      <c r="G7" s="1090" t="e">
        <f>'表　紙'!D33</f>
        <v>#N/A</v>
      </c>
      <c r="H7" s="927"/>
      <c r="I7" s="927"/>
      <c r="J7" s="927"/>
      <c r="K7" s="927"/>
      <c r="L7" s="927"/>
      <c r="M7" s="927"/>
      <c r="N7" s="927"/>
      <c r="O7" s="927"/>
      <c r="P7" s="927"/>
      <c r="Q7" s="927"/>
      <c r="R7" s="927"/>
      <c r="S7" s="927"/>
      <c r="T7" s="928"/>
      <c r="U7" s="605"/>
      <c r="V7" s="605"/>
      <c r="W7" s="404"/>
      <c r="X7" s="404"/>
      <c r="Y7" s="404"/>
      <c r="Z7" s="404"/>
      <c r="AA7" s="404"/>
      <c r="AB7" s="404"/>
      <c r="AC7" s="404"/>
      <c r="AD7" s="404"/>
      <c r="AE7" s="404"/>
      <c r="AF7" s="404"/>
      <c r="AG7" s="404"/>
      <c r="AH7" s="570"/>
      <c r="AI7" s="570"/>
      <c r="AJ7" s="570"/>
      <c r="AK7" s="570"/>
      <c r="AL7" s="570"/>
      <c r="AM7" s="570"/>
    </row>
    <row r="8" spans="2:39" ht="21.6" thickBot="1" x14ac:dyDescent="0.25">
      <c r="B8" s="1169" t="s">
        <v>66</v>
      </c>
      <c r="C8" s="1170"/>
      <c r="D8" s="1170"/>
      <c r="E8" s="1170"/>
      <c r="F8" s="1375"/>
      <c r="G8" s="1376" t="e">
        <f>'表　紙'!F2</f>
        <v>#N/A</v>
      </c>
      <c r="H8" s="1376"/>
      <c r="I8" s="1376"/>
      <c r="J8" s="1376"/>
      <c r="K8" s="1376"/>
      <c r="L8" s="1376"/>
      <c r="M8" s="1376"/>
      <c r="N8" s="1376"/>
      <c r="O8" s="1376"/>
      <c r="P8" s="1376"/>
      <c r="Q8" s="1376"/>
      <c r="R8" s="1376"/>
      <c r="S8" s="1376"/>
      <c r="T8" s="1377"/>
      <c r="U8" s="606"/>
      <c r="V8" s="606"/>
      <c r="AH8" s="284"/>
      <c r="AI8" s="284"/>
      <c r="AJ8" s="284"/>
      <c r="AK8" s="284"/>
      <c r="AL8" s="284"/>
      <c r="AM8" s="284"/>
    </row>
    <row r="9" spans="2:39" ht="13.8" thickBot="1" x14ac:dyDescent="0.25">
      <c r="B9" s="110"/>
      <c r="C9" s="110"/>
      <c r="D9" s="287"/>
      <c r="E9" s="287"/>
      <c r="F9" s="287"/>
      <c r="G9" s="287"/>
      <c r="H9" s="287"/>
      <c r="I9" s="287"/>
      <c r="J9" s="287"/>
      <c r="K9" s="287"/>
      <c r="L9" s="287"/>
      <c r="M9" s="287"/>
      <c r="N9" s="287"/>
      <c r="O9" s="287"/>
      <c r="P9" s="287"/>
      <c r="Q9" s="287"/>
      <c r="R9" s="287"/>
      <c r="S9" s="287"/>
      <c r="T9" s="287"/>
      <c r="U9" s="110"/>
      <c r="V9" s="110"/>
      <c r="W9" s="287"/>
      <c r="X9" s="287"/>
      <c r="Y9" s="287"/>
      <c r="Z9" s="287"/>
      <c r="AA9" s="287"/>
      <c r="AB9" s="287"/>
      <c r="AC9" s="287"/>
      <c r="AD9" s="287"/>
      <c r="AE9" s="287"/>
      <c r="AF9" s="287"/>
      <c r="AG9" s="287"/>
      <c r="AH9" s="287"/>
      <c r="AI9" s="287"/>
      <c r="AJ9" s="287"/>
      <c r="AK9" s="287"/>
      <c r="AL9" s="287"/>
      <c r="AM9" s="287"/>
    </row>
    <row r="10" spans="2:39" ht="36.75" customHeight="1" thickBot="1" x14ac:dyDescent="0.25">
      <c r="B10" s="481" t="s">
        <v>723</v>
      </c>
      <c r="C10" s="480"/>
      <c r="D10" s="480"/>
      <c r="E10" s="480"/>
      <c r="F10" s="480"/>
      <c r="G10" s="480"/>
      <c r="H10" s="480"/>
      <c r="I10" s="480"/>
      <c r="J10" s="480"/>
      <c r="K10" s="480"/>
      <c r="L10" s="480"/>
      <c r="M10" s="480"/>
      <c r="N10" s="480"/>
      <c r="O10" s="1402" t="s">
        <v>1191</v>
      </c>
      <c r="P10" s="1403"/>
      <c r="Q10" s="1403"/>
      <c r="R10" s="1403"/>
      <c r="S10" s="1403"/>
      <c r="T10" s="1404"/>
      <c r="U10" s="101"/>
      <c r="V10" s="481" t="s">
        <v>723</v>
      </c>
      <c r="W10" s="611"/>
      <c r="X10" s="611"/>
      <c r="Y10" s="611"/>
      <c r="Z10" s="611"/>
      <c r="AA10" s="611"/>
      <c r="AB10" s="611"/>
      <c r="AC10" s="611"/>
      <c r="AD10" s="611"/>
      <c r="AE10" s="611"/>
      <c r="AF10" s="611"/>
      <c r="AG10" s="611"/>
      <c r="AH10" s="1402" t="s">
        <v>1191</v>
      </c>
      <c r="AI10" s="1403"/>
      <c r="AJ10" s="1403"/>
      <c r="AK10" s="1403"/>
      <c r="AL10" s="1403"/>
      <c r="AM10" s="1404"/>
    </row>
    <row r="11" spans="2:39" ht="17.399999999999999" thickTop="1" thickBot="1" x14ac:dyDescent="0.25">
      <c r="B11" s="545" t="s">
        <v>1170</v>
      </c>
      <c r="C11" s="546"/>
      <c r="D11" s="546"/>
      <c r="E11" s="546"/>
      <c r="F11" s="546"/>
      <c r="G11" s="546"/>
      <c r="H11" s="546"/>
      <c r="I11" s="546"/>
      <c r="J11" s="546"/>
      <c r="K11" s="546"/>
      <c r="L11" s="546"/>
      <c r="M11" s="546"/>
      <c r="N11" s="546"/>
      <c r="O11" s="547"/>
      <c r="P11" s="547"/>
      <c r="Q11" s="547"/>
      <c r="R11" s="547"/>
      <c r="S11" s="547"/>
      <c r="T11" s="547"/>
      <c r="U11" s="101"/>
      <c r="V11" s="1405" t="s">
        <v>1171</v>
      </c>
      <c r="W11" s="1406"/>
      <c r="X11" s="1406"/>
      <c r="Y11" s="1406"/>
      <c r="Z11" s="1406"/>
      <c r="AA11" s="1406"/>
      <c r="AB11" s="1406"/>
      <c r="AC11" s="1406"/>
      <c r="AD11" s="1406"/>
      <c r="AE11" s="1406"/>
      <c r="AF11" s="1406"/>
      <c r="AG11" s="1406"/>
      <c r="AH11" s="1406"/>
      <c r="AI11" s="1406"/>
      <c r="AJ11" s="1406"/>
      <c r="AK11" s="1406"/>
      <c r="AL11" s="1406"/>
      <c r="AM11" s="1407"/>
    </row>
    <row r="12" spans="2:39" ht="15" thickTop="1" x14ac:dyDescent="0.2">
      <c r="B12" s="454" t="s">
        <v>724</v>
      </c>
      <c r="C12" s="554"/>
      <c r="D12" s="554"/>
      <c r="E12" s="554"/>
      <c r="F12" s="554"/>
      <c r="G12" s="554"/>
      <c r="H12" s="554"/>
      <c r="I12" s="554"/>
      <c r="J12" s="554"/>
      <c r="K12" s="554"/>
      <c r="L12" s="554"/>
      <c r="M12" s="554"/>
      <c r="N12" s="554"/>
      <c r="O12" s="1399">
        <f>O13+O22+O28</f>
        <v>0</v>
      </c>
      <c r="P12" s="1400"/>
      <c r="Q12" s="1400"/>
      <c r="R12" s="1400"/>
      <c r="S12" s="1400"/>
      <c r="T12" s="1401"/>
      <c r="U12" s="101"/>
      <c r="V12" s="454" t="s">
        <v>725</v>
      </c>
      <c r="W12" s="556"/>
      <c r="X12" s="556"/>
      <c r="Y12" s="556"/>
      <c r="Z12" s="556"/>
      <c r="AA12" s="556"/>
      <c r="AB12" s="556"/>
      <c r="AC12" s="556"/>
      <c r="AD12" s="556"/>
      <c r="AE12" s="556"/>
      <c r="AF12" s="556"/>
      <c r="AG12" s="556"/>
      <c r="AH12" s="1399">
        <f>SUM(AH13:AH17)</f>
        <v>0</v>
      </c>
      <c r="AI12" s="1400"/>
      <c r="AJ12" s="1400"/>
      <c r="AK12" s="1400"/>
      <c r="AL12" s="1400"/>
      <c r="AM12" s="1401"/>
    </row>
    <row r="13" spans="2:39" ht="14.4" x14ac:dyDescent="0.2">
      <c r="B13" s="444"/>
      <c r="C13" s="555" t="s">
        <v>726</v>
      </c>
      <c r="D13" s="556"/>
      <c r="E13" s="556"/>
      <c r="F13" s="556"/>
      <c r="G13" s="556"/>
      <c r="H13" s="556"/>
      <c r="I13" s="556"/>
      <c r="J13" s="556"/>
      <c r="K13" s="556"/>
      <c r="L13" s="556"/>
      <c r="M13" s="556"/>
      <c r="N13" s="556"/>
      <c r="O13" s="1414">
        <f>SUM(O14:O21)</f>
        <v>0</v>
      </c>
      <c r="P13" s="1415"/>
      <c r="Q13" s="1415"/>
      <c r="R13" s="1415"/>
      <c r="S13" s="1415"/>
      <c r="T13" s="1416"/>
      <c r="U13" s="101"/>
      <c r="V13" s="477"/>
      <c r="W13" s="1188" t="s">
        <v>727</v>
      </c>
      <c r="X13" s="1189"/>
      <c r="Y13" s="1189"/>
      <c r="Z13" s="1189"/>
      <c r="AA13" s="1189"/>
      <c r="AB13" s="1189"/>
      <c r="AC13" s="1189"/>
      <c r="AD13" s="1189"/>
      <c r="AE13" s="1189"/>
      <c r="AF13" s="1189"/>
      <c r="AG13" s="1190"/>
      <c r="AH13" s="1378"/>
      <c r="AI13" s="1379"/>
      <c r="AJ13" s="1379"/>
      <c r="AK13" s="1379"/>
      <c r="AL13" s="1379"/>
      <c r="AM13" s="1380"/>
    </row>
    <row r="14" spans="2:39" ht="14.4" x14ac:dyDescent="0.2">
      <c r="B14" s="444"/>
      <c r="C14" s="557"/>
      <c r="D14" s="1360" t="s">
        <v>728</v>
      </c>
      <c r="E14" s="1361"/>
      <c r="F14" s="1361"/>
      <c r="G14" s="1361"/>
      <c r="H14" s="1361"/>
      <c r="I14" s="1361"/>
      <c r="J14" s="1361"/>
      <c r="K14" s="1361"/>
      <c r="L14" s="1361"/>
      <c r="M14" s="1361"/>
      <c r="N14" s="1362"/>
      <c r="O14" s="1378"/>
      <c r="P14" s="1379"/>
      <c r="Q14" s="1379"/>
      <c r="R14" s="1379"/>
      <c r="S14" s="1379"/>
      <c r="T14" s="1380"/>
      <c r="U14" s="101"/>
      <c r="V14" s="477"/>
      <c r="W14" s="1188" t="s">
        <v>729</v>
      </c>
      <c r="X14" s="1189"/>
      <c r="Y14" s="1189"/>
      <c r="Z14" s="1189"/>
      <c r="AA14" s="1189"/>
      <c r="AB14" s="1189"/>
      <c r="AC14" s="1189"/>
      <c r="AD14" s="1189"/>
      <c r="AE14" s="1189"/>
      <c r="AF14" s="1189"/>
      <c r="AG14" s="1190"/>
      <c r="AH14" s="1378"/>
      <c r="AI14" s="1379"/>
      <c r="AJ14" s="1379"/>
      <c r="AK14" s="1379"/>
      <c r="AL14" s="1379"/>
      <c r="AM14" s="1380"/>
    </row>
    <row r="15" spans="2:39" ht="14.4" x14ac:dyDescent="0.2">
      <c r="B15" s="444"/>
      <c r="C15" s="557"/>
      <c r="D15" s="1360" t="s">
        <v>730</v>
      </c>
      <c r="E15" s="1361"/>
      <c r="F15" s="1361"/>
      <c r="G15" s="1361"/>
      <c r="H15" s="1361"/>
      <c r="I15" s="1361"/>
      <c r="J15" s="1361"/>
      <c r="K15" s="1361"/>
      <c r="L15" s="1361"/>
      <c r="M15" s="1361"/>
      <c r="N15" s="1362"/>
      <c r="O15" s="1378"/>
      <c r="P15" s="1379"/>
      <c r="Q15" s="1379"/>
      <c r="R15" s="1379"/>
      <c r="S15" s="1379"/>
      <c r="T15" s="1380"/>
      <c r="U15" s="101"/>
      <c r="V15" s="563"/>
      <c r="W15" s="1369" t="s">
        <v>1134</v>
      </c>
      <c r="X15" s="1370"/>
      <c r="Y15" s="1370"/>
      <c r="Z15" s="1370"/>
      <c r="AA15" s="1370"/>
      <c r="AB15" s="1370"/>
      <c r="AC15" s="1370"/>
      <c r="AD15" s="1370"/>
      <c r="AE15" s="1370"/>
      <c r="AF15" s="1370"/>
      <c r="AG15" s="1371"/>
      <c r="AH15" s="1378"/>
      <c r="AI15" s="1379"/>
      <c r="AJ15" s="1379"/>
      <c r="AK15" s="1379"/>
      <c r="AL15" s="1379"/>
      <c r="AM15" s="1380"/>
    </row>
    <row r="16" spans="2:39" ht="14.4" x14ac:dyDescent="0.2">
      <c r="B16" s="444"/>
      <c r="C16" s="557"/>
      <c r="D16" s="1360" t="s">
        <v>731</v>
      </c>
      <c r="E16" s="1361"/>
      <c r="F16" s="1361"/>
      <c r="G16" s="1361"/>
      <c r="H16" s="1361"/>
      <c r="I16" s="1361"/>
      <c r="J16" s="1361"/>
      <c r="K16" s="1361"/>
      <c r="L16" s="1361"/>
      <c r="M16" s="1361"/>
      <c r="N16" s="1362"/>
      <c r="O16" s="1378"/>
      <c r="P16" s="1379"/>
      <c r="Q16" s="1379"/>
      <c r="R16" s="1379"/>
      <c r="S16" s="1379"/>
      <c r="T16" s="1380"/>
      <c r="U16" s="101"/>
      <c r="V16" s="563"/>
      <c r="W16" s="1369" t="s">
        <v>1133</v>
      </c>
      <c r="X16" s="1370"/>
      <c r="Y16" s="1370"/>
      <c r="Z16" s="1370"/>
      <c r="AA16" s="1370"/>
      <c r="AB16" s="1370"/>
      <c r="AC16" s="1370"/>
      <c r="AD16" s="1370"/>
      <c r="AE16" s="1370"/>
      <c r="AF16" s="1370"/>
      <c r="AG16" s="1371"/>
      <c r="AH16" s="1378"/>
      <c r="AI16" s="1379"/>
      <c r="AJ16" s="1379"/>
      <c r="AK16" s="1379"/>
      <c r="AL16" s="1379"/>
      <c r="AM16" s="1380"/>
    </row>
    <row r="17" spans="2:39" ht="15" thickBot="1" x14ac:dyDescent="0.25">
      <c r="B17" s="444"/>
      <c r="C17" s="557"/>
      <c r="D17" s="1360" t="s">
        <v>732</v>
      </c>
      <c r="E17" s="1361"/>
      <c r="F17" s="1361"/>
      <c r="G17" s="1361"/>
      <c r="H17" s="1361"/>
      <c r="I17" s="1361"/>
      <c r="J17" s="1361"/>
      <c r="K17" s="1361"/>
      <c r="L17" s="1361"/>
      <c r="M17" s="1361"/>
      <c r="N17" s="1362"/>
      <c r="O17" s="1378"/>
      <c r="P17" s="1379"/>
      <c r="Q17" s="1379"/>
      <c r="R17" s="1379"/>
      <c r="S17" s="1379"/>
      <c r="T17" s="1380"/>
      <c r="U17" s="101"/>
      <c r="V17" s="563"/>
      <c r="W17" s="1237" t="s">
        <v>616</v>
      </c>
      <c r="X17" s="1238"/>
      <c r="Y17" s="1238"/>
      <c r="Z17" s="1238"/>
      <c r="AA17" s="1238"/>
      <c r="AB17" s="1238"/>
      <c r="AC17" s="1238"/>
      <c r="AD17" s="1238"/>
      <c r="AE17" s="1238"/>
      <c r="AF17" s="1238"/>
      <c r="AG17" s="1239"/>
      <c r="AH17" s="1381"/>
      <c r="AI17" s="1382"/>
      <c r="AJ17" s="1382"/>
      <c r="AK17" s="1382"/>
      <c r="AL17" s="1382"/>
      <c r="AM17" s="1383"/>
    </row>
    <row r="18" spans="2:39" ht="14.4" x14ac:dyDescent="0.2">
      <c r="B18" s="444"/>
      <c r="C18" s="557"/>
      <c r="D18" s="1360" t="s">
        <v>1128</v>
      </c>
      <c r="E18" s="1361"/>
      <c r="F18" s="1361"/>
      <c r="G18" s="1361"/>
      <c r="H18" s="1361"/>
      <c r="I18" s="1361"/>
      <c r="J18" s="1361"/>
      <c r="K18" s="1361"/>
      <c r="L18" s="1361"/>
      <c r="M18" s="1361"/>
      <c r="N18" s="1362"/>
      <c r="O18" s="1378"/>
      <c r="P18" s="1379"/>
      <c r="Q18" s="1379"/>
      <c r="R18" s="1379"/>
      <c r="S18" s="1379"/>
      <c r="T18" s="1380"/>
      <c r="U18" s="101"/>
      <c r="V18" s="446" t="s">
        <v>733</v>
      </c>
      <c r="W18" s="451"/>
      <c r="X18" s="451"/>
      <c r="Y18" s="451"/>
      <c r="Z18" s="451"/>
      <c r="AA18" s="451"/>
      <c r="AB18" s="451"/>
      <c r="AC18" s="451"/>
      <c r="AD18" s="451"/>
      <c r="AE18" s="451"/>
      <c r="AF18" s="451"/>
      <c r="AG18" s="451"/>
      <c r="AH18" s="1417">
        <f>SUM(AH19:AH25)</f>
        <v>0</v>
      </c>
      <c r="AI18" s="1418"/>
      <c r="AJ18" s="1418"/>
      <c r="AK18" s="1418"/>
      <c r="AL18" s="1418"/>
      <c r="AM18" s="1419"/>
    </row>
    <row r="19" spans="2:39" ht="14.4" x14ac:dyDescent="0.2">
      <c r="B19" s="444"/>
      <c r="C19" s="557"/>
      <c r="D19" s="1360" t="s">
        <v>735</v>
      </c>
      <c r="E19" s="1361"/>
      <c r="F19" s="1361"/>
      <c r="G19" s="1361"/>
      <c r="H19" s="1361"/>
      <c r="I19" s="1361"/>
      <c r="J19" s="1361"/>
      <c r="K19" s="1361"/>
      <c r="L19" s="1361"/>
      <c r="M19" s="1361"/>
      <c r="N19" s="1362"/>
      <c r="O19" s="1378"/>
      <c r="P19" s="1379"/>
      <c r="Q19" s="1379"/>
      <c r="R19" s="1379"/>
      <c r="S19" s="1379"/>
      <c r="T19" s="1380"/>
      <c r="U19" s="101"/>
      <c r="V19" s="477"/>
      <c r="W19" s="1188" t="s">
        <v>734</v>
      </c>
      <c r="X19" s="1189"/>
      <c r="Y19" s="1189"/>
      <c r="Z19" s="1189"/>
      <c r="AA19" s="1189"/>
      <c r="AB19" s="1189"/>
      <c r="AC19" s="1189"/>
      <c r="AD19" s="1189"/>
      <c r="AE19" s="1189"/>
      <c r="AF19" s="1189"/>
      <c r="AG19" s="1190"/>
      <c r="AH19" s="1378"/>
      <c r="AI19" s="1379"/>
      <c r="AJ19" s="1379"/>
      <c r="AK19" s="1379"/>
      <c r="AL19" s="1379"/>
      <c r="AM19" s="1380"/>
    </row>
    <row r="20" spans="2:39" ht="14.4" x14ac:dyDescent="0.2">
      <c r="B20" s="444"/>
      <c r="C20" s="557"/>
      <c r="D20" s="1360" t="s">
        <v>737</v>
      </c>
      <c r="E20" s="1361"/>
      <c r="F20" s="1361"/>
      <c r="G20" s="1361"/>
      <c r="H20" s="1361"/>
      <c r="I20" s="1361"/>
      <c r="J20" s="1361"/>
      <c r="K20" s="1361"/>
      <c r="L20" s="1361"/>
      <c r="M20" s="1361"/>
      <c r="N20" s="1362"/>
      <c r="O20" s="1378"/>
      <c r="P20" s="1379"/>
      <c r="Q20" s="1379"/>
      <c r="R20" s="1379"/>
      <c r="S20" s="1379"/>
      <c r="T20" s="1380"/>
      <c r="U20" s="101"/>
      <c r="V20" s="477"/>
      <c r="W20" s="1188" t="s">
        <v>1135</v>
      </c>
      <c r="X20" s="1189"/>
      <c r="Y20" s="1189"/>
      <c r="Z20" s="1189"/>
      <c r="AA20" s="1189"/>
      <c r="AB20" s="1189"/>
      <c r="AC20" s="1189"/>
      <c r="AD20" s="1189"/>
      <c r="AE20" s="1189"/>
      <c r="AF20" s="1189"/>
      <c r="AG20" s="1190"/>
      <c r="AH20" s="1378"/>
      <c r="AI20" s="1379"/>
      <c r="AJ20" s="1379"/>
      <c r="AK20" s="1379"/>
      <c r="AL20" s="1379"/>
      <c r="AM20" s="1380"/>
    </row>
    <row r="21" spans="2:39" ht="14.4" x14ac:dyDescent="0.2">
      <c r="B21" s="444"/>
      <c r="C21" s="558"/>
      <c r="D21" s="1363" t="s">
        <v>739</v>
      </c>
      <c r="E21" s="1364"/>
      <c r="F21" s="1364"/>
      <c r="G21" s="1364"/>
      <c r="H21" s="1364"/>
      <c r="I21" s="1364"/>
      <c r="J21" s="1364"/>
      <c r="K21" s="1364"/>
      <c r="L21" s="1364"/>
      <c r="M21" s="1364"/>
      <c r="N21" s="1365"/>
      <c r="O21" s="1384"/>
      <c r="P21" s="1385"/>
      <c r="Q21" s="1385"/>
      <c r="R21" s="1385"/>
      <c r="S21" s="1385"/>
      <c r="T21" s="1386"/>
      <c r="U21" s="101"/>
      <c r="V21" s="477"/>
      <c r="W21" s="1188" t="s">
        <v>736</v>
      </c>
      <c r="X21" s="1189"/>
      <c r="Y21" s="1189"/>
      <c r="Z21" s="1189"/>
      <c r="AA21" s="1189"/>
      <c r="AB21" s="1189"/>
      <c r="AC21" s="1189"/>
      <c r="AD21" s="1189"/>
      <c r="AE21" s="1189"/>
      <c r="AF21" s="1189"/>
      <c r="AG21" s="1190"/>
      <c r="AH21" s="1378"/>
      <c r="AI21" s="1379"/>
      <c r="AJ21" s="1379"/>
      <c r="AK21" s="1379"/>
      <c r="AL21" s="1379"/>
      <c r="AM21" s="1380"/>
    </row>
    <row r="22" spans="2:39" ht="14.4" x14ac:dyDescent="0.2">
      <c r="B22" s="444"/>
      <c r="C22" s="559" t="s">
        <v>1129</v>
      </c>
      <c r="D22" s="560"/>
      <c r="E22" s="560"/>
      <c r="F22" s="560"/>
      <c r="G22" s="560"/>
      <c r="H22" s="560"/>
      <c r="I22" s="560"/>
      <c r="J22" s="560"/>
      <c r="K22" s="560"/>
      <c r="L22" s="560"/>
      <c r="M22" s="560"/>
      <c r="N22" s="560"/>
      <c r="O22" s="1387">
        <f>SUM(O23:O27)</f>
        <v>0</v>
      </c>
      <c r="P22" s="1388"/>
      <c r="Q22" s="1388"/>
      <c r="R22" s="1388"/>
      <c r="S22" s="1388"/>
      <c r="T22" s="1389"/>
      <c r="U22" s="101"/>
      <c r="V22" s="477"/>
      <c r="W22" s="1188" t="s">
        <v>738</v>
      </c>
      <c r="X22" s="1189"/>
      <c r="Y22" s="1189"/>
      <c r="Z22" s="1189"/>
      <c r="AA22" s="1189"/>
      <c r="AB22" s="1189"/>
      <c r="AC22" s="1189"/>
      <c r="AD22" s="1189"/>
      <c r="AE22" s="1189"/>
      <c r="AF22" s="1189"/>
      <c r="AG22" s="1190"/>
      <c r="AH22" s="1378"/>
      <c r="AI22" s="1379"/>
      <c r="AJ22" s="1379"/>
      <c r="AK22" s="1379"/>
      <c r="AL22" s="1379"/>
      <c r="AM22" s="1380"/>
    </row>
    <row r="23" spans="2:39" ht="14.4" x14ac:dyDescent="0.2">
      <c r="B23" s="444"/>
      <c r="C23" s="557"/>
      <c r="D23" s="1188" t="s">
        <v>1130</v>
      </c>
      <c r="E23" s="1189"/>
      <c r="F23" s="1189"/>
      <c r="G23" s="1189"/>
      <c r="H23" s="1189"/>
      <c r="I23" s="1189"/>
      <c r="J23" s="1189"/>
      <c r="K23" s="1189"/>
      <c r="L23" s="1189"/>
      <c r="M23" s="1189"/>
      <c r="N23" s="1190"/>
      <c r="O23" s="1378"/>
      <c r="P23" s="1379"/>
      <c r="Q23" s="1379"/>
      <c r="R23" s="1379"/>
      <c r="S23" s="1379"/>
      <c r="T23" s="1380"/>
      <c r="U23" s="267"/>
      <c r="V23" s="477"/>
      <c r="W23" s="1188" t="s">
        <v>740</v>
      </c>
      <c r="X23" s="1189"/>
      <c r="Y23" s="1189"/>
      <c r="Z23" s="1189"/>
      <c r="AA23" s="1189"/>
      <c r="AB23" s="1189"/>
      <c r="AC23" s="1189"/>
      <c r="AD23" s="1189"/>
      <c r="AE23" s="1189"/>
      <c r="AF23" s="1189"/>
      <c r="AG23" s="1190"/>
      <c r="AH23" s="1378"/>
      <c r="AI23" s="1379"/>
      <c r="AJ23" s="1379"/>
      <c r="AK23" s="1379"/>
      <c r="AL23" s="1379"/>
      <c r="AM23" s="1380"/>
    </row>
    <row r="24" spans="2:39" ht="14.4" x14ac:dyDescent="0.2">
      <c r="B24" s="444"/>
      <c r="C24" s="557"/>
      <c r="D24" s="1188" t="s">
        <v>1203</v>
      </c>
      <c r="E24" s="1189"/>
      <c r="F24" s="1189"/>
      <c r="G24" s="1189"/>
      <c r="H24" s="1189"/>
      <c r="I24" s="1189"/>
      <c r="J24" s="1189"/>
      <c r="K24" s="1189"/>
      <c r="L24" s="1189"/>
      <c r="M24" s="1189"/>
      <c r="N24" s="1190"/>
      <c r="O24" s="1378"/>
      <c r="P24" s="1379"/>
      <c r="Q24" s="1379"/>
      <c r="R24" s="1379"/>
      <c r="S24" s="1379"/>
      <c r="T24" s="1380"/>
      <c r="U24" s="101"/>
      <c r="V24" s="477"/>
      <c r="W24" s="1188" t="s">
        <v>1136</v>
      </c>
      <c r="X24" s="1189"/>
      <c r="Y24" s="1189"/>
      <c r="Z24" s="1189"/>
      <c r="AA24" s="1189"/>
      <c r="AB24" s="1189"/>
      <c r="AC24" s="1189"/>
      <c r="AD24" s="1189"/>
      <c r="AE24" s="1189"/>
      <c r="AF24" s="1189"/>
      <c r="AG24" s="1190"/>
      <c r="AH24" s="1378"/>
      <c r="AI24" s="1379"/>
      <c r="AJ24" s="1379"/>
      <c r="AK24" s="1379"/>
      <c r="AL24" s="1379"/>
      <c r="AM24" s="1380"/>
    </row>
    <row r="25" spans="2:39" ht="15" thickBot="1" x14ac:dyDescent="0.25">
      <c r="B25" s="444"/>
      <c r="C25" s="557"/>
      <c r="D25" s="1188" t="s">
        <v>746</v>
      </c>
      <c r="E25" s="1189"/>
      <c r="F25" s="1189"/>
      <c r="G25" s="1189"/>
      <c r="H25" s="1189"/>
      <c r="I25" s="1189"/>
      <c r="J25" s="1189"/>
      <c r="K25" s="1189"/>
      <c r="L25" s="1189"/>
      <c r="M25" s="1189"/>
      <c r="N25" s="1190"/>
      <c r="O25" s="1378"/>
      <c r="P25" s="1379"/>
      <c r="Q25" s="1379"/>
      <c r="R25" s="1379"/>
      <c r="S25" s="1379"/>
      <c r="T25" s="1380"/>
      <c r="U25" s="101"/>
      <c r="V25" s="477"/>
      <c r="W25" s="1237" t="s">
        <v>1137</v>
      </c>
      <c r="X25" s="1238"/>
      <c r="Y25" s="1238"/>
      <c r="Z25" s="1238"/>
      <c r="AA25" s="1238"/>
      <c r="AB25" s="1238"/>
      <c r="AC25" s="1238"/>
      <c r="AD25" s="1238"/>
      <c r="AE25" s="1238"/>
      <c r="AF25" s="1238"/>
      <c r="AG25" s="1239"/>
      <c r="AH25" s="1381"/>
      <c r="AI25" s="1382"/>
      <c r="AJ25" s="1382"/>
      <c r="AK25" s="1382"/>
      <c r="AL25" s="1382"/>
      <c r="AM25" s="1383"/>
    </row>
    <row r="26" spans="2:39" ht="15" thickBot="1" x14ac:dyDescent="0.25">
      <c r="B26" s="444"/>
      <c r="C26" s="557"/>
      <c r="D26" s="1188" t="s">
        <v>748</v>
      </c>
      <c r="E26" s="1189"/>
      <c r="F26" s="1189"/>
      <c r="G26" s="1189"/>
      <c r="H26" s="1189"/>
      <c r="I26" s="1189"/>
      <c r="J26" s="1189"/>
      <c r="K26" s="1189"/>
      <c r="L26" s="1189"/>
      <c r="M26" s="1189"/>
      <c r="N26" s="1190"/>
      <c r="O26" s="1378"/>
      <c r="P26" s="1379"/>
      <c r="Q26" s="1379"/>
      <c r="R26" s="1379"/>
      <c r="S26" s="1379"/>
      <c r="T26" s="1380"/>
      <c r="U26" s="101"/>
      <c r="V26" s="565" t="s">
        <v>1151</v>
      </c>
      <c r="W26" s="451"/>
      <c r="X26" s="451"/>
      <c r="Y26" s="451"/>
      <c r="Z26" s="451"/>
      <c r="AA26" s="451"/>
      <c r="AB26" s="451"/>
      <c r="AC26" s="451"/>
      <c r="AD26" s="451"/>
      <c r="AE26" s="451"/>
      <c r="AF26" s="451"/>
      <c r="AG26" s="451"/>
      <c r="AH26" s="1420">
        <f>AH12+AH18</f>
        <v>0</v>
      </c>
      <c r="AI26" s="1421"/>
      <c r="AJ26" s="1421"/>
      <c r="AK26" s="1421"/>
      <c r="AL26" s="1421"/>
      <c r="AM26" s="1422"/>
    </row>
    <row r="27" spans="2:39" ht="17.399999999999999" thickTop="1" thickBot="1" x14ac:dyDescent="0.25">
      <c r="B27" s="444"/>
      <c r="C27" s="557"/>
      <c r="D27" s="1357" t="s">
        <v>1131</v>
      </c>
      <c r="E27" s="1358"/>
      <c r="F27" s="1358"/>
      <c r="G27" s="1358"/>
      <c r="H27" s="1358"/>
      <c r="I27" s="1358"/>
      <c r="J27" s="1358"/>
      <c r="K27" s="1358"/>
      <c r="L27" s="1358"/>
      <c r="M27" s="1358"/>
      <c r="N27" s="1359"/>
      <c r="O27" s="1384"/>
      <c r="P27" s="1385"/>
      <c r="Q27" s="1385"/>
      <c r="R27" s="1385"/>
      <c r="S27" s="1385"/>
      <c r="T27" s="1386"/>
      <c r="U27" s="101"/>
      <c r="V27" s="1405" t="s">
        <v>1172</v>
      </c>
      <c r="W27" s="1406"/>
      <c r="X27" s="1406"/>
      <c r="Y27" s="1406"/>
      <c r="Z27" s="1406"/>
      <c r="AA27" s="1406"/>
      <c r="AB27" s="1406"/>
      <c r="AC27" s="1406"/>
      <c r="AD27" s="1406"/>
      <c r="AE27" s="1406"/>
      <c r="AF27" s="1406"/>
      <c r="AG27" s="1406"/>
      <c r="AH27" s="1406"/>
      <c r="AI27" s="1406"/>
      <c r="AJ27" s="1406"/>
      <c r="AK27" s="1406"/>
      <c r="AL27" s="1406"/>
      <c r="AM27" s="1407"/>
    </row>
    <row r="28" spans="2:39" ht="15" thickTop="1" x14ac:dyDescent="0.2">
      <c r="B28" s="444"/>
      <c r="C28" s="559" t="s">
        <v>741</v>
      </c>
      <c r="D28" s="560"/>
      <c r="E28" s="560"/>
      <c r="F28" s="560"/>
      <c r="G28" s="560"/>
      <c r="H28" s="560"/>
      <c r="I28" s="560"/>
      <c r="J28" s="560"/>
      <c r="K28" s="560"/>
      <c r="L28" s="560"/>
      <c r="M28" s="560"/>
      <c r="N28" s="560"/>
      <c r="O28" s="1408">
        <f>SUM(O29:O34)</f>
        <v>0</v>
      </c>
      <c r="P28" s="1409"/>
      <c r="Q28" s="1409"/>
      <c r="R28" s="1409"/>
      <c r="S28" s="1409"/>
      <c r="T28" s="1410"/>
      <c r="U28" s="101"/>
      <c r="V28" s="454" t="s">
        <v>1138</v>
      </c>
      <c r="W28" s="556"/>
      <c r="X28" s="556"/>
      <c r="Y28" s="556"/>
      <c r="Z28" s="556"/>
      <c r="AA28" s="556"/>
      <c r="AB28" s="556"/>
      <c r="AC28" s="556"/>
      <c r="AD28" s="556"/>
      <c r="AE28" s="556"/>
      <c r="AF28" s="556"/>
      <c r="AG28" s="556"/>
      <c r="AH28" s="1399">
        <f>SUM(AH29:AH32)</f>
        <v>0</v>
      </c>
      <c r="AI28" s="1400"/>
      <c r="AJ28" s="1400"/>
      <c r="AK28" s="1400"/>
      <c r="AL28" s="1400"/>
      <c r="AM28" s="1401"/>
    </row>
    <row r="29" spans="2:39" ht="14.4" x14ac:dyDescent="0.2">
      <c r="B29" s="444"/>
      <c r="C29" s="557"/>
      <c r="D29" s="1188" t="s">
        <v>742</v>
      </c>
      <c r="E29" s="1189"/>
      <c r="F29" s="1189"/>
      <c r="G29" s="1189"/>
      <c r="H29" s="1189"/>
      <c r="I29" s="1189"/>
      <c r="J29" s="1189"/>
      <c r="K29" s="1189"/>
      <c r="L29" s="1189"/>
      <c r="M29" s="1189"/>
      <c r="N29" s="1190"/>
      <c r="O29" s="1378"/>
      <c r="P29" s="1379"/>
      <c r="Q29" s="1379"/>
      <c r="R29" s="1379"/>
      <c r="S29" s="1379"/>
      <c r="T29" s="1380"/>
      <c r="U29" s="101"/>
      <c r="V29" s="566"/>
      <c r="W29" s="1188" t="s">
        <v>745</v>
      </c>
      <c r="X29" s="1189"/>
      <c r="Y29" s="1189"/>
      <c r="Z29" s="1189"/>
      <c r="AA29" s="1189"/>
      <c r="AB29" s="1189"/>
      <c r="AC29" s="1189"/>
      <c r="AD29" s="1189"/>
      <c r="AE29" s="1189"/>
      <c r="AF29" s="1189"/>
      <c r="AG29" s="1190"/>
      <c r="AH29" s="1378"/>
      <c r="AI29" s="1379"/>
      <c r="AJ29" s="1379"/>
      <c r="AK29" s="1379"/>
      <c r="AL29" s="1379"/>
      <c r="AM29" s="1380"/>
    </row>
    <row r="30" spans="2:39" ht="14.4" x14ac:dyDescent="0.2">
      <c r="B30" s="444"/>
      <c r="C30" s="557"/>
      <c r="D30" s="1188" t="s">
        <v>1132</v>
      </c>
      <c r="E30" s="1189"/>
      <c r="F30" s="1189"/>
      <c r="G30" s="1189"/>
      <c r="H30" s="1189"/>
      <c r="I30" s="1189"/>
      <c r="J30" s="1189"/>
      <c r="K30" s="1189"/>
      <c r="L30" s="1189"/>
      <c r="M30" s="1189"/>
      <c r="N30" s="1190"/>
      <c r="O30" s="1378"/>
      <c r="P30" s="1379"/>
      <c r="Q30" s="1379"/>
      <c r="R30" s="1379"/>
      <c r="S30" s="1379"/>
      <c r="T30" s="1380"/>
      <c r="U30" s="101"/>
      <c r="V30" s="566"/>
      <c r="W30" s="1188" t="s">
        <v>747</v>
      </c>
      <c r="X30" s="1189"/>
      <c r="Y30" s="1189"/>
      <c r="Z30" s="1189"/>
      <c r="AA30" s="1189"/>
      <c r="AB30" s="1189"/>
      <c r="AC30" s="1189"/>
      <c r="AD30" s="1189"/>
      <c r="AE30" s="1189"/>
      <c r="AF30" s="1189"/>
      <c r="AG30" s="1190"/>
      <c r="AH30" s="1378"/>
      <c r="AI30" s="1379"/>
      <c r="AJ30" s="1379"/>
      <c r="AK30" s="1379"/>
      <c r="AL30" s="1379"/>
      <c r="AM30" s="1380"/>
    </row>
    <row r="31" spans="2:39" ht="14.4" x14ac:dyDescent="0.2">
      <c r="B31" s="444"/>
      <c r="C31" s="557"/>
      <c r="D31" s="1188" t="s">
        <v>743</v>
      </c>
      <c r="E31" s="1189"/>
      <c r="F31" s="1189"/>
      <c r="G31" s="1189"/>
      <c r="H31" s="1189"/>
      <c r="I31" s="1189"/>
      <c r="J31" s="1189"/>
      <c r="K31" s="1189"/>
      <c r="L31" s="1189"/>
      <c r="M31" s="1189"/>
      <c r="N31" s="1190"/>
      <c r="O31" s="1378"/>
      <c r="P31" s="1379"/>
      <c r="Q31" s="1379"/>
      <c r="R31" s="1379"/>
      <c r="S31" s="1379"/>
      <c r="T31" s="1380"/>
      <c r="U31" s="101"/>
      <c r="V31" s="566"/>
      <c r="W31" s="1188" t="s">
        <v>749</v>
      </c>
      <c r="X31" s="1189"/>
      <c r="Y31" s="1189"/>
      <c r="Z31" s="1189"/>
      <c r="AA31" s="1189"/>
      <c r="AB31" s="1189"/>
      <c r="AC31" s="1189"/>
      <c r="AD31" s="1189"/>
      <c r="AE31" s="1189"/>
      <c r="AF31" s="1189"/>
      <c r="AG31" s="1190"/>
      <c r="AH31" s="1378"/>
      <c r="AI31" s="1379"/>
      <c r="AJ31" s="1379"/>
      <c r="AK31" s="1379"/>
      <c r="AL31" s="1379"/>
      <c r="AM31" s="1380"/>
    </row>
    <row r="32" spans="2:39" ht="15" thickBot="1" x14ac:dyDescent="0.25">
      <c r="B32" s="444"/>
      <c r="C32" s="557"/>
      <c r="D32" s="1188" t="s">
        <v>751</v>
      </c>
      <c r="E32" s="1189"/>
      <c r="F32" s="1189"/>
      <c r="G32" s="1189"/>
      <c r="H32" s="1189"/>
      <c r="I32" s="1189"/>
      <c r="J32" s="1189"/>
      <c r="K32" s="1189"/>
      <c r="L32" s="1189"/>
      <c r="M32" s="1189"/>
      <c r="N32" s="1190"/>
      <c r="O32" s="1378"/>
      <c r="P32" s="1379"/>
      <c r="Q32" s="1379"/>
      <c r="R32" s="1379"/>
      <c r="S32" s="1379"/>
      <c r="T32" s="1380"/>
      <c r="U32" s="101"/>
      <c r="V32" s="566"/>
      <c r="W32" s="1237" t="s">
        <v>750</v>
      </c>
      <c r="X32" s="1238"/>
      <c r="Y32" s="1238"/>
      <c r="Z32" s="1238"/>
      <c r="AA32" s="1238"/>
      <c r="AB32" s="1238"/>
      <c r="AC32" s="1238"/>
      <c r="AD32" s="1238"/>
      <c r="AE32" s="1238"/>
      <c r="AF32" s="1238"/>
      <c r="AG32" s="1239"/>
      <c r="AH32" s="1381"/>
      <c r="AI32" s="1382"/>
      <c r="AJ32" s="1382"/>
      <c r="AK32" s="1382"/>
      <c r="AL32" s="1382"/>
      <c r="AM32" s="1383"/>
    </row>
    <row r="33" spans="2:39" ht="14.4" x14ac:dyDescent="0.2">
      <c r="B33" s="444"/>
      <c r="C33" s="557"/>
      <c r="D33" s="1188" t="s">
        <v>744</v>
      </c>
      <c r="E33" s="1189"/>
      <c r="F33" s="1189"/>
      <c r="G33" s="1189"/>
      <c r="H33" s="1189"/>
      <c r="I33" s="1189"/>
      <c r="J33" s="1189"/>
      <c r="K33" s="1189"/>
      <c r="L33" s="1189"/>
      <c r="M33" s="1189"/>
      <c r="N33" s="1190"/>
      <c r="O33" s="1378"/>
      <c r="P33" s="1379"/>
      <c r="Q33" s="1379"/>
      <c r="R33" s="1379"/>
      <c r="S33" s="1379"/>
      <c r="T33" s="1380"/>
      <c r="U33" s="101"/>
      <c r="V33" s="446" t="s">
        <v>1139</v>
      </c>
      <c r="W33" s="451"/>
      <c r="X33" s="451"/>
      <c r="Y33" s="451"/>
      <c r="Z33" s="451"/>
      <c r="AA33" s="451"/>
      <c r="AB33" s="451"/>
      <c r="AC33" s="451"/>
      <c r="AD33" s="451"/>
      <c r="AE33" s="451"/>
      <c r="AF33" s="451"/>
      <c r="AG33" s="451"/>
      <c r="AH33" s="1417">
        <f>SUM(AH34)</f>
        <v>0</v>
      </c>
      <c r="AI33" s="1418"/>
      <c r="AJ33" s="1418"/>
      <c r="AK33" s="1418"/>
      <c r="AL33" s="1418"/>
      <c r="AM33" s="1419"/>
    </row>
    <row r="34" spans="2:39" ht="15" thickBot="1" x14ac:dyDescent="0.25">
      <c r="B34" s="445"/>
      <c r="C34" s="561"/>
      <c r="D34" s="1237" t="s">
        <v>616</v>
      </c>
      <c r="E34" s="1238"/>
      <c r="F34" s="1238"/>
      <c r="G34" s="1238"/>
      <c r="H34" s="1238"/>
      <c r="I34" s="1238"/>
      <c r="J34" s="1238"/>
      <c r="K34" s="1238"/>
      <c r="L34" s="1238"/>
      <c r="M34" s="1238"/>
      <c r="N34" s="1239"/>
      <c r="O34" s="1381"/>
      <c r="P34" s="1382"/>
      <c r="Q34" s="1382"/>
      <c r="R34" s="1382"/>
      <c r="S34" s="1382"/>
      <c r="T34" s="1383"/>
      <c r="U34" s="101"/>
      <c r="V34" s="567"/>
      <c r="W34" s="1411" t="s">
        <v>1140</v>
      </c>
      <c r="X34" s="1412"/>
      <c r="Y34" s="1412"/>
      <c r="Z34" s="1412"/>
      <c r="AA34" s="1412"/>
      <c r="AB34" s="1412"/>
      <c r="AC34" s="1412"/>
      <c r="AD34" s="1412"/>
      <c r="AE34" s="1412"/>
      <c r="AF34" s="1412"/>
      <c r="AG34" s="1413"/>
      <c r="AH34" s="1381"/>
      <c r="AI34" s="1382"/>
      <c r="AJ34" s="1382"/>
      <c r="AK34" s="1382"/>
      <c r="AL34" s="1382"/>
      <c r="AM34" s="1383"/>
    </row>
    <row r="35" spans="2:39" ht="15" thickBot="1" x14ac:dyDescent="0.25">
      <c r="B35" s="446" t="s">
        <v>752</v>
      </c>
      <c r="C35" s="455"/>
      <c r="D35" s="455"/>
      <c r="E35" s="455"/>
      <c r="F35" s="455"/>
      <c r="G35" s="455"/>
      <c r="H35" s="455"/>
      <c r="I35" s="455"/>
      <c r="J35" s="455"/>
      <c r="K35" s="455"/>
      <c r="L35" s="455"/>
      <c r="M35" s="455"/>
      <c r="N35" s="553"/>
      <c r="O35" s="1393">
        <f>SUM(O36:O43)</f>
        <v>0</v>
      </c>
      <c r="P35" s="1394"/>
      <c r="Q35" s="1394"/>
      <c r="R35" s="1394"/>
      <c r="S35" s="1394"/>
      <c r="T35" s="1395"/>
      <c r="U35" s="101"/>
      <c r="V35" s="568" t="s">
        <v>1141</v>
      </c>
      <c r="W35" s="569"/>
      <c r="X35" s="569"/>
      <c r="Y35" s="569"/>
      <c r="Z35" s="569"/>
      <c r="AA35" s="569"/>
      <c r="AB35" s="569"/>
      <c r="AC35" s="569"/>
      <c r="AD35" s="569"/>
      <c r="AE35" s="569"/>
      <c r="AF35" s="569"/>
      <c r="AG35" s="569"/>
      <c r="AH35" s="1390">
        <f>AH28+AH33</f>
        <v>0</v>
      </c>
      <c r="AI35" s="1391"/>
      <c r="AJ35" s="1391"/>
      <c r="AK35" s="1391"/>
      <c r="AL35" s="1391"/>
      <c r="AM35" s="1392"/>
    </row>
    <row r="36" spans="2:39" ht="16.8" thickBot="1" x14ac:dyDescent="0.25">
      <c r="B36" s="477"/>
      <c r="C36" s="1372" t="s">
        <v>753</v>
      </c>
      <c r="D36" s="1373"/>
      <c r="E36" s="1373"/>
      <c r="F36" s="1373"/>
      <c r="G36" s="1373"/>
      <c r="H36" s="1373"/>
      <c r="I36" s="1373"/>
      <c r="J36" s="1373"/>
      <c r="K36" s="1373"/>
      <c r="L36" s="1373"/>
      <c r="M36" s="1373"/>
      <c r="N36" s="1374"/>
      <c r="O36" s="1396"/>
      <c r="P36" s="1397"/>
      <c r="Q36" s="1397"/>
      <c r="R36" s="1397"/>
      <c r="S36" s="1397"/>
      <c r="T36" s="1398"/>
      <c r="U36" s="101"/>
      <c r="V36" s="1423" t="s">
        <v>1219</v>
      </c>
      <c r="W36" s="1424"/>
      <c r="X36" s="1424"/>
      <c r="Y36" s="1424"/>
      <c r="Z36" s="1424"/>
      <c r="AA36" s="1424"/>
      <c r="AB36" s="1424"/>
      <c r="AC36" s="1424"/>
      <c r="AD36" s="1424"/>
      <c r="AE36" s="1424"/>
      <c r="AF36" s="1424"/>
      <c r="AG36" s="1425"/>
      <c r="AH36" s="1390">
        <f>AH26+AH35</f>
        <v>0</v>
      </c>
      <c r="AI36" s="1391"/>
      <c r="AJ36" s="1391"/>
      <c r="AK36" s="1391"/>
      <c r="AL36" s="1391"/>
      <c r="AM36" s="1392"/>
    </row>
    <row r="37" spans="2:39" ht="14.4" x14ac:dyDescent="0.2">
      <c r="B37" s="563"/>
      <c r="C37" s="1369" t="s">
        <v>754</v>
      </c>
      <c r="D37" s="1370"/>
      <c r="E37" s="1370"/>
      <c r="F37" s="1370"/>
      <c r="G37" s="1370"/>
      <c r="H37" s="1370"/>
      <c r="I37" s="1370"/>
      <c r="J37" s="1370"/>
      <c r="K37" s="1370"/>
      <c r="L37" s="1370"/>
      <c r="M37" s="1370"/>
      <c r="N37" s="1371"/>
      <c r="O37" s="1378"/>
      <c r="P37" s="1379"/>
      <c r="Q37" s="1379"/>
      <c r="R37" s="1379"/>
      <c r="S37" s="1379"/>
      <c r="T37" s="1380"/>
      <c r="U37" s="101"/>
      <c r="V37" s="100" t="s">
        <v>632</v>
      </c>
      <c r="W37" s="262"/>
      <c r="X37" s="262"/>
      <c r="Y37" s="262"/>
      <c r="Z37" s="262"/>
      <c r="AA37" s="262"/>
      <c r="AB37" s="262"/>
      <c r="AC37" s="262"/>
      <c r="AD37" s="262"/>
      <c r="AE37" s="262"/>
      <c r="AF37" s="262"/>
      <c r="AG37" s="262"/>
      <c r="AH37" s="262"/>
      <c r="AI37" s="262"/>
      <c r="AJ37" s="262"/>
      <c r="AK37" s="262"/>
      <c r="AL37" s="262"/>
      <c r="AM37" s="262"/>
    </row>
    <row r="38" spans="2:39" ht="14.4" x14ac:dyDescent="0.2">
      <c r="B38" s="477"/>
      <c r="C38" s="1188" t="s">
        <v>755</v>
      </c>
      <c r="D38" s="1189"/>
      <c r="E38" s="1189"/>
      <c r="F38" s="1189"/>
      <c r="G38" s="1189"/>
      <c r="H38" s="1189"/>
      <c r="I38" s="1189"/>
      <c r="J38" s="1189"/>
      <c r="K38" s="1189"/>
      <c r="L38" s="1189"/>
      <c r="M38" s="1189"/>
      <c r="N38" s="1190"/>
      <c r="O38" s="1378"/>
      <c r="P38" s="1379"/>
      <c r="Q38" s="1379"/>
      <c r="R38" s="1379"/>
      <c r="S38" s="1379"/>
      <c r="T38" s="1380"/>
      <c r="U38" s="101"/>
      <c r="V38" s="98"/>
      <c r="W38" s="262"/>
      <c r="X38" s="262"/>
      <c r="Y38" s="262"/>
      <c r="Z38" s="262"/>
      <c r="AA38" s="262"/>
      <c r="AB38" s="262"/>
      <c r="AC38" s="262"/>
      <c r="AD38" s="262"/>
      <c r="AE38" s="262"/>
      <c r="AF38" s="262"/>
      <c r="AG38" s="262"/>
      <c r="AH38" s="262"/>
      <c r="AI38" s="262"/>
      <c r="AJ38" s="262"/>
      <c r="AK38" s="262"/>
      <c r="AL38" s="262"/>
      <c r="AM38" s="262"/>
    </row>
    <row r="39" spans="2:39" ht="14.4" x14ac:dyDescent="0.2">
      <c r="B39" s="477"/>
      <c r="C39" s="1188" t="s">
        <v>756</v>
      </c>
      <c r="D39" s="1189"/>
      <c r="E39" s="1189"/>
      <c r="F39" s="1189"/>
      <c r="G39" s="1189"/>
      <c r="H39" s="1189"/>
      <c r="I39" s="1189"/>
      <c r="J39" s="1189"/>
      <c r="K39" s="1189"/>
      <c r="L39" s="1189"/>
      <c r="M39" s="1189"/>
      <c r="N39" s="1190"/>
      <c r="O39" s="1378"/>
      <c r="P39" s="1379"/>
      <c r="Q39" s="1379"/>
      <c r="R39" s="1379"/>
      <c r="S39" s="1379"/>
      <c r="T39" s="1380"/>
      <c r="U39" s="101"/>
      <c r="V39" s="99"/>
      <c r="W39" s="264"/>
      <c r="X39" s="264"/>
      <c r="Y39" s="264"/>
      <c r="Z39" s="264"/>
      <c r="AA39" s="264"/>
      <c r="AB39" s="264"/>
      <c r="AC39" s="264"/>
      <c r="AD39" s="264"/>
      <c r="AE39" s="264"/>
      <c r="AF39" s="264"/>
      <c r="AG39" s="264"/>
      <c r="AH39" s="264"/>
      <c r="AI39" s="264"/>
      <c r="AJ39" s="264"/>
      <c r="AK39" s="264"/>
      <c r="AL39" s="264"/>
      <c r="AM39" s="264"/>
    </row>
    <row r="40" spans="2:39" ht="14.4" x14ac:dyDescent="0.2">
      <c r="B40" s="477"/>
      <c r="C40" s="1188" t="s">
        <v>757</v>
      </c>
      <c r="D40" s="1189"/>
      <c r="E40" s="1189"/>
      <c r="F40" s="1189"/>
      <c r="G40" s="1189"/>
      <c r="H40" s="1189"/>
      <c r="I40" s="1189"/>
      <c r="J40" s="1189"/>
      <c r="K40" s="1189"/>
      <c r="L40" s="1189"/>
      <c r="M40" s="1189"/>
      <c r="N40" s="1190"/>
      <c r="O40" s="1378"/>
      <c r="P40" s="1379"/>
      <c r="Q40" s="1379"/>
      <c r="R40" s="1379"/>
      <c r="S40" s="1379"/>
      <c r="T40" s="1380"/>
      <c r="U40" s="101"/>
      <c r="V40" s="107"/>
      <c r="W40" s="264"/>
      <c r="X40" s="264"/>
      <c r="Y40" s="264"/>
      <c r="Z40" s="264"/>
      <c r="AA40" s="264"/>
      <c r="AB40" s="264"/>
      <c r="AC40" s="264"/>
      <c r="AD40" s="264"/>
      <c r="AE40" s="264"/>
      <c r="AF40" s="264"/>
      <c r="AG40" s="264"/>
      <c r="AH40" s="264"/>
      <c r="AI40" s="264"/>
      <c r="AJ40" s="264"/>
      <c r="AK40" s="264"/>
      <c r="AL40" s="264"/>
      <c r="AM40" s="264"/>
    </row>
    <row r="41" spans="2:39" ht="14.4" x14ac:dyDescent="0.2">
      <c r="B41" s="477"/>
      <c r="C41" s="1188" t="s">
        <v>758</v>
      </c>
      <c r="D41" s="1189"/>
      <c r="E41" s="1189"/>
      <c r="F41" s="1189"/>
      <c r="G41" s="1189"/>
      <c r="H41" s="1189"/>
      <c r="I41" s="1189"/>
      <c r="J41" s="1189"/>
      <c r="K41" s="1189"/>
      <c r="L41" s="1189"/>
      <c r="M41" s="1189"/>
      <c r="N41" s="1190"/>
      <c r="O41" s="1378"/>
      <c r="P41" s="1379"/>
      <c r="Q41" s="1379"/>
      <c r="R41" s="1379"/>
      <c r="S41" s="1379"/>
      <c r="T41" s="1380"/>
      <c r="U41" s="101"/>
      <c r="V41" s="112"/>
      <c r="W41" s="107"/>
      <c r="X41" s="107"/>
      <c r="Y41" s="107"/>
      <c r="Z41" s="107"/>
      <c r="AA41" s="107"/>
      <c r="AB41" s="107"/>
      <c r="AC41" s="107"/>
      <c r="AD41" s="107"/>
      <c r="AE41" s="107"/>
      <c r="AF41" s="107"/>
      <c r="AG41" s="107"/>
      <c r="AH41" s="264"/>
      <c r="AI41" s="264"/>
      <c r="AJ41" s="264"/>
      <c r="AK41" s="264"/>
      <c r="AL41" s="264"/>
      <c r="AM41" s="264"/>
    </row>
    <row r="42" spans="2:39" ht="14.4" x14ac:dyDescent="0.2">
      <c r="B42" s="477"/>
      <c r="C42" s="1188" t="s">
        <v>759</v>
      </c>
      <c r="D42" s="1189"/>
      <c r="E42" s="1189"/>
      <c r="F42" s="1189"/>
      <c r="G42" s="1189"/>
      <c r="H42" s="1189"/>
      <c r="I42" s="1189"/>
      <c r="J42" s="1189"/>
      <c r="K42" s="1189"/>
      <c r="L42" s="1189"/>
      <c r="M42" s="1189"/>
      <c r="N42" s="1190"/>
      <c r="O42" s="1378"/>
      <c r="P42" s="1379"/>
      <c r="Q42" s="1379"/>
      <c r="R42" s="1379"/>
      <c r="S42" s="1379"/>
      <c r="T42" s="1380"/>
      <c r="U42" s="101"/>
      <c r="V42" s="118"/>
      <c r="W42" s="116"/>
      <c r="X42" s="116"/>
      <c r="Y42" s="116"/>
      <c r="Z42" s="116"/>
      <c r="AA42" s="116"/>
      <c r="AB42" s="116"/>
      <c r="AC42" s="116"/>
      <c r="AD42" s="116"/>
      <c r="AE42" s="116"/>
      <c r="AF42" s="116"/>
      <c r="AG42" s="116"/>
      <c r="AH42" s="116"/>
      <c r="AI42" s="116"/>
      <c r="AJ42" s="116"/>
      <c r="AK42" s="116"/>
      <c r="AL42" s="116"/>
      <c r="AM42" s="116"/>
    </row>
    <row r="43" spans="2:39" ht="15" thickBot="1" x14ac:dyDescent="0.25">
      <c r="B43" s="564"/>
      <c r="C43" s="1237" t="s">
        <v>760</v>
      </c>
      <c r="D43" s="1238"/>
      <c r="E43" s="1238"/>
      <c r="F43" s="1238"/>
      <c r="G43" s="1238"/>
      <c r="H43" s="1238"/>
      <c r="I43" s="1238"/>
      <c r="J43" s="1238"/>
      <c r="K43" s="1238"/>
      <c r="L43" s="1238"/>
      <c r="M43" s="1238"/>
      <c r="N43" s="1239"/>
      <c r="O43" s="1381"/>
      <c r="P43" s="1382"/>
      <c r="Q43" s="1382"/>
      <c r="R43" s="1382"/>
      <c r="S43" s="1382"/>
      <c r="T43" s="1383"/>
      <c r="U43" s="99"/>
      <c r="V43" s="107"/>
      <c r="W43" s="106"/>
      <c r="X43" s="106"/>
      <c r="Y43" s="106"/>
      <c r="Z43" s="106"/>
      <c r="AA43" s="106"/>
      <c r="AB43" s="106"/>
      <c r="AC43" s="106"/>
      <c r="AD43" s="106"/>
      <c r="AE43" s="106"/>
      <c r="AF43" s="106"/>
      <c r="AG43" s="106"/>
      <c r="AH43" s="107"/>
      <c r="AI43" s="107"/>
      <c r="AJ43" s="107"/>
      <c r="AK43" s="107"/>
      <c r="AL43" s="107"/>
      <c r="AM43" s="107"/>
    </row>
    <row r="44" spans="2:39" ht="16.8" thickBot="1" x14ac:dyDescent="0.25">
      <c r="B44" s="1366" t="s">
        <v>761</v>
      </c>
      <c r="C44" s="1367"/>
      <c r="D44" s="1367"/>
      <c r="E44" s="1367"/>
      <c r="F44" s="1367"/>
      <c r="G44" s="1367"/>
      <c r="H44" s="1367"/>
      <c r="I44" s="1367"/>
      <c r="J44" s="1367"/>
      <c r="K44" s="1367"/>
      <c r="L44" s="1367"/>
      <c r="M44" s="1367"/>
      <c r="N44" s="1368"/>
      <c r="O44" s="1390">
        <f>O12+O35</f>
        <v>0</v>
      </c>
      <c r="P44" s="1391"/>
      <c r="Q44" s="1391"/>
      <c r="R44" s="1391"/>
      <c r="S44" s="1391"/>
      <c r="T44" s="1392"/>
      <c r="U44" s="98"/>
      <c r="V44" s="107"/>
      <c r="W44" s="115"/>
      <c r="X44" s="115"/>
      <c r="Y44" s="115"/>
      <c r="Z44" s="115"/>
      <c r="AA44" s="115"/>
      <c r="AB44" s="115"/>
      <c r="AC44" s="115"/>
      <c r="AD44" s="115"/>
      <c r="AE44" s="115"/>
      <c r="AF44" s="115"/>
      <c r="AG44" s="115"/>
      <c r="AH44" s="115"/>
      <c r="AI44" s="115"/>
      <c r="AJ44" s="115"/>
      <c r="AK44" s="115"/>
      <c r="AL44" s="115"/>
      <c r="AM44" s="115"/>
    </row>
    <row r="45" spans="2:39" x14ac:dyDescent="0.2">
      <c r="B45" s="111"/>
      <c r="C45" s="98"/>
      <c r="D45" s="262"/>
      <c r="E45" s="262"/>
      <c r="F45" s="262"/>
      <c r="G45" s="262"/>
      <c r="H45" s="262"/>
      <c r="I45" s="262"/>
      <c r="J45" s="262"/>
      <c r="K45" s="262"/>
      <c r="L45" s="262"/>
      <c r="M45" s="262"/>
      <c r="N45" s="262"/>
      <c r="O45" s="109"/>
      <c r="P45" s="109"/>
      <c r="Q45" s="109"/>
      <c r="R45" s="109"/>
      <c r="S45" s="109"/>
      <c r="T45" s="109"/>
      <c r="U45" s="98"/>
      <c r="V45" s="117"/>
      <c r="W45" s="115"/>
      <c r="X45" s="115"/>
      <c r="Y45" s="115"/>
      <c r="Z45" s="115"/>
      <c r="AA45" s="115"/>
      <c r="AB45" s="115"/>
      <c r="AC45" s="115"/>
      <c r="AD45" s="115"/>
      <c r="AE45" s="115"/>
      <c r="AF45" s="115"/>
      <c r="AG45" s="115"/>
      <c r="AH45" s="115"/>
      <c r="AI45" s="115"/>
      <c r="AJ45" s="115"/>
      <c r="AK45" s="115"/>
      <c r="AL45" s="115"/>
      <c r="AM45" s="115"/>
    </row>
    <row r="46" spans="2:39" x14ac:dyDescent="0.2">
      <c r="B46" s="98"/>
      <c r="C46" s="98"/>
      <c r="D46" s="262"/>
      <c r="E46" s="262"/>
      <c r="F46" s="262"/>
      <c r="G46" s="262"/>
      <c r="H46" s="262"/>
      <c r="I46" s="262"/>
      <c r="J46" s="262"/>
      <c r="K46" s="262"/>
      <c r="L46" s="262"/>
      <c r="M46" s="262"/>
      <c r="N46" s="262"/>
      <c r="O46" s="262"/>
      <c r="P46" s="262"/>
      <c r="Q46" s="262"/>
      <c r="R46" s="262"/>
      <c r="S46" s="262"/>
      <c r="T46" s="262"/>
      <c r="U46" s="98"/>
      <c r="V46" s="98"/>
      <c r="W46" s="262"/>
      <c r="X46" s="262"/>
      <c r="Y46" s="262"/>
      <c r="Z46" s="262"/>
      <c r="AA46" s="262"/>
      <c r="AB46" s="262"/>
      <c r="AC46" s="262"/>
      <c r="AD46" s="262"/>
      <c r="AE46" s="262"/>
      <c r="AF46" s="262"/>
      <c r="AG46" s="262"/>
      <c r="AH46" s="262"/>
      <c r="AI46" s="262"/>
      <c r="AJ46" s="262"/>
      <c r="AK46" s="262"/>
      <c r="AL46" s="262"/>
      <c r="AM46" s="262"/>
    </row>
    <row r="47" spans="2:39" x14ac:dyDescent="0.2">
      <c r="B47" s="111"/>
      <c r="C47" s="98"/>
      <c r="D47" s="262"/>
      <c r="E47" s="262"/>
      <c r="F47" s="262"/>
      <c r="G47" s="262"/>
      <c r="H47" s="262"/>
      <c r="I47" s="262"/>
      <c r="J47" s="262"/>
      <c r="K47" s="262"/>
      <c r="L47" s="262"/>
      <c r="M47" s="262"/>
      <c r="N47" s="262"/>
      <c r="O47" s="262"/>
      <c r="P47" s="262"/>
      <c r="Q47" s="262"/>
      <c r="R47" s="262"/>
      <c r="S47" s="262"/>
      <c r="T47" s="262"/>
      <c r="V47" s="98"/>
      <c r="W47" s="262"/>
      <c r="X47" s="262"/>
      <c r="Y47" s="262"/>
      <c r="Z47" s="262"/>
      <c r="AA47" s="262"/>
      <c r="AB47" s="262"/>
      <c r="AC47" s="262"/>
      <c r="AD47" s="262"/>
      <c r="AE47" s="262"/>
      <c r="AF47" s="262"/>
      <c r="AG47" s="262"/>
      <c r="AH47" s="262"/>
      <c r="AI47" s="262"/>
      <c r="AJ47" s="262"/>
      <c r="AK47" s="262"/>
      <c r="AL47" s="262"/>
      <c r="AM47" s="262"/>
    </row>
    <row r="48" spans="2:39" x14ac:dyDescent="0.2">
      <c r="B48" s="98"/>
      <c r="C48" s="98"/>
      <c r="D48" s="262"/>
      <c r="E48" s="262"/>
      <c r="F48" s="262"/>
      <c r="G48" s="262"/>
      <c r="H48" s="262"/>
      <c r="I48" s="262"/>
      <c r="J48" s="262"/>
      <c r="K48" s="262"/>
      <c r="L48" s="262"/>
      <c r="M48" s="262"/>
      <c r="N48" s="262"/>
      <c r="O48" s="262"/>
      <c r="P48" s="262"/>
      <c r="Q48" s="262"/>
      <c r="R48" s="262"/>
      <c r="S48" s="262"/>
      <c r="T48" s="262"/>
    </row>
    <row r="49" spans="2:2" x14ac:dyDescent="0.2">
      <c r="B49" s="111"/>
    </row>
    <row r="50" spans="2:2" x14ac:dyDescent="0.2">
      <c r="B50" s="98"/>
    </row>
    <row r="51" spans="2:2" x14ac:dyDescent="0.2">
      <c r="B51" s="111"/>
    </row>
    <row r="52" spans="2:2" x14ac:dyDescent="0.2">
      <c r="B52" s="98"/>
    </row>
    <row r="53" spans="2:2" x14ac:dyDescent="0.2">
      <c r="B53" s="111"/>
    </row>
    <row r="54" spans="2:2" x14ac:dyDescent="0.2">
      <c r="B54" s="98"/>
    </row>
    <row r="55" spans="2:2" x14ac:dyDescent="0.2">
      <c r="B55" s="98"/>
    </row>
    <row r="56" spans="2:2" x14ac:dyDescent="0.2">
      <c r="B56" s="98"/>
    </row>
    <row r="57" spans="2:2" x14ac:dyDescent="0.2">
      <c r="B57" s="98"/>
    </row>
    <row r="58" spans="2:2" x14ac:dyDescent="0.2">
      <c r="B58" s="98"/>
    </row>
    <row r="59" spans="2:2" x14ac:dyDescent="0.2">
      <c r="B59" s="98"/>
    </row>
    <row r="60" spans="2:2" x14ac:dyDescent="0.2">
      <c r="B60" s="98"/>
    </row>
    <row r="61" spans="2:2" x14ac:dyDescent="0.2">
      <c r="B61" s="98"/>
    </row>
    <row r="62" spans="2:2" x14ac:dyDescent="0.2">
      <c r="B62" s="98"/>
    </row>
    <row r="63" spans="2:2" x14ac:dyDescent="0.2">
      <c r="B63" s="98"/>
    </row>
    <row r="64" spans="2:2" x14ac:dyDescent="0.2">
      <c r="B64" s="98"/>
    </row>
  </sheetData>
  <sheetProtection algorithmName="SHA-512" hashValue="QWJFbh31O5KkIo47XddPQMiYL0o1/r8oSwlmnKUMlStxzpntqKFoF7BcvvybU7HLgE27p07oHPwEhQ8jm3kxFQ==" saltValue="xyfGbDywSEwssACouEOVqQ==" spinCount="100000" sheet="1" objects="1" scenarios="1"/>
  <mergeCells count="111">
    <mergeCell ref="AH32:AM32"/>
    <mergeCell ref="AH33:AM33"/>
    <mergeCell ref="AH34:AM34"/>
    <mergeCell ref="AH35:AM35"/>
    <mergeCell ref="AH36:AM36"/>
    <mergeCell ref="AH26:AM26"/>
    <mergeCell ref="AH28:AM28"/>
    <mergeCell ref="AH29:AM29"/>
    <mergeCell ref="AH30:AM30"/>
    <mergeCell ref="AH31:AM31"/>
    <mergeCell ref="V27:AM27"/>
    <mergeCell ref="W30:AG30"/>
    <mergeCell ref="W31:AG31"/>
    <mergeCell ref="V36:AG36"/>
    <mergeCell ref="AH21:AM21"/>
    <mergeCell ref="AH22:AM22"/>
    <mergeCell ref="AH23:AM23"/>
    <mergeCell ref="AH24:AM24"/>
    <mergeCell ref="AH25:AM25"/>
    <mergeCell ref="AH16:AM16"/>
    <mergeCell ref="AH17:AM17"/>
    <mergeCell ref="AH18:AM18"/>
    <mergeCell ref="AH19:AM19"/>
    <mergeCell ref="AH20:AM20"/>
    <mergeCell ref="AH12:AM12"/>
    <mergeCell ref="AH10:AM10"/>
    <mergeCell ref="AH13:AM13"/>
    <mergeCell ref="AH14:AM14"/>
    <mergeCell ref="AH15:AM15"/>
    <mergeCell ref="V11:AM11"/>
    <mergeCell ref="O40:T40"/>
    <mergeCell ref="O41:T41"/>
    <mergeCell ref="O42:T42"/>
    <mergeCell ref="O27:T27"/>
    <mergeCell ref="O28:T28"/>
    <mergeCell ref="O29:T29"/>
    <mergeCell ref="O30:T30"/>
    <mergeCell ref="O31:T31"/>
    <mergeCell ref="W32:AG32"/>
    <mergeCell ref="W34:AG34"/>
    <mergeCell ref="O10:T10"/>
    <mergeCell ref="O12:T12"/>
    <mergeCell ref="O13:T13"/>
    <mergeCell ref="O14:T14"/>
    <mergeCell ref="O15:T15"/>
    <mergeCell ref="O16:T16"/>
    <mergeCell ref="O17:T17"/>
    <mergeCell ref="O18:T18"/>
    <mergeCell ref="O43:T43"/>
    <mergeCell ref="O44:T44"/>
    <mergeCell ref="O35:T35"/>
    <mergeCell ref="O36:T36"/>
    <mergeCell ref="O37:T37"/>
    <mergeCell ref="O38:T38"/>
    <mergeCell ref="O39:T39"/>
    <mergeCell ref="O32:T32"/>
    <mergeCell ref="O33:T33"/>
    <mergeCell ref="O25:T25"/>
    <mergeCell ref="O26:T26"/>
    <mergeCell ref="O34:T34"/>
    <mergeCell ref="O19:T19"/>
    <mergeCell ref="O20:T20"/>
    <mergeCell ref="O21:T21"/>
    <mergeCell ref="O22:T22"/>
    <mergeCell ref="O23:T23"/>
    <mergeCell ref="O24:T24"/>
    <mergeCell ref="W24:AG24"/>
    <mergeCell ref="W25:AG25"/>
    <mergeCell ref="W29:AG29"/>
    <mergeCell ref="W19:AG19"/>
    <mergeCell ref="W20:AG20"/>
    <mergeCell ref="W21:AG21"/>
    <mergeCell ref="W22:AG22"/>
    <mergeCell ref="W23:AG23"/>
    <mergeCell ref="W13:AG13"/>
    <mergeCell ref="W14:AG14"/>
    <mergeCell ref="W15:AG15"/>
    <mergeCell ref="W16:AG16"/>
    <mergeCell ref="W17:AG17"/>
    <mergeCell ref="B7:F7"/>
    <mergeCell ref="B8:F8"/>
    <mergeCell ref="G7:T7"/>
    <mergeCell ref="G8:T8"/>
    <mergeCell ref="D14:N14"/>
    <mergeCell ref="D15:N15"/>
    <mergeCell ref="D16:N16"/>
    <mergeCell ref="D23:N23"/>
    <mergeCell ref="D24:N24"/>
    <mergeCell ref="D27:N27"/>
    <mergeCell ref="D29:N29"/>
    <mergeCell ref="D30:N30"/>
    <mergeCell ref="D17:N17"/>
    <mergeCell ref="D18:N18"/>
    <mergeCell ref="D19:N19"/>
    <mergeCell ref="D20:N20"/>
    <mergeCell ref="D21:N21"/>
    <mergeCell ref="B44:N44"/>
    <mergeCell ref="C42:N42"/>
    <mergeCell ref="C43:N43"/>
    <mergeCell ref="D34:N34"/>
    <mergeCell ref="D31:N31"/>
    <mergeCell ref="D32:N32"/>
    <mergeCell ref="D33:N33"/>
    <mergeCell ref="D25:N25"/>
    <mergeCell ref="D26:N26"/>
    <mergeCell ref="C37:N37"/>
    <mergeCell ref="C38:N38"/>
    <mergeCell ref="C39:N39"/>
    <mergeCell ref="C40:N40"/>
    <mergeCell ref="C41:N41"/>
    <mergeCell ref="C36:N36"/>
  </mergeCells>
  <phoneticPr fontId="94"/>
  <pageMargins left="0.70866141732283472" right="0.70866141732283472" top="0.74803149606299213" bottom="0.74803149606299213" header="0.31496062992125984" footer="0.31496062992125984"/>
  <pageSetup paperSize="9" scale="77" orientation="portrait" r:id="rId1"/>
  <headerFooter>
    <oddFooter>&amp;R&amp;"ＭＳ 明朝,標準"貸借対照表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N24"/>
  <sheetViews>
    <sheetView showGridLines="0" view="pageBreakPreview" zoomScale="80" zoomScaleNormal="85" zoomScaleSheetLayoutView="80" workbookViewId="0">
      <selection activeCell="D17" sqref="D17"/>
    </sheetView>
  </sheetViews>
  <sheetFormatPr defaultColWidth="9" defaultRowHeight="13.2" x14ac:dyDescent="0.2"/>
  <cols>
    <col min="1" max="1" width="1.77734375" style="694" customWidth="1"/>
    <col min="2" max="2" width="6.33203125" style="694" customWidth="1"/>
    <col min="3" max="3" width="15" style="694" customWidth="1"/>
    <col min="4" max="14" width="16.33203125" style="694" customWidth="1"/>
    <col min="15" max="16384" width="9" style="694"/>
  </cols>
  <sheetData>
    <row r="1" spans="2:14" ht="13.8" thickBot="1" x14ac:dyDescent="0.25"/>
    <row r="2" spans="2:14" ht="25.8" x14ac:dyDescent="0.3">
      <c r="B2" s="121" t="s">
        <v>1195</v>
      </c>
      <c r="C2" s="120"/>
      <c r="D2" s="120"/>
      <c r="E2" s="120"/>
      <c r="F2" s="120"/>
      <c r="G2" s="120"/>
      <c r="H2" s="120"/>
      <c r="I2" s="120"/>
      <c r="J2" s="120"/>
      <c r="K2" s="577"/>
      <c r="L2" s="1432" t="s">
        <v>1193</v>
      </c>
      <c r="M2" s="1433"/>
      <c r="N2" s="1434"/>
    </row>
    <row r="3" spans="2:14" ht="24" customHeight="1" thickBot="1" x14ac:dyDescent="0.25">
      <c r="B3" s="265" t="s">
        <v>1686</v>
      </c>
      <c r="C3" s="120"/>
      <c r="D3" s="120"/>
      <c r="E3" s="120"/>
      <c r="F3" s="120"/>
      <c r="G3" s="140"/>
      <c r="I3" s="97"/>
      <c r="J3" s="140"/>
      <c r="K3" s="577"/>
      <c r="L3" s="1435" t="s">
        <v>1194</v>
      </c>
      <c r="M3" s="1436"/>
      <c r="N3" s="1437"/>
    </row>
    <row r="4" spans="2:14" ht="30" customHeight="1" thickBot="1" x14ac:dyDescent="0.25">
      <c r="B4" s="120"/>
      <c r="C4" s="120"/>
      <c r="D4" s="120"/>
      <c r="E4" s="120"/>
      <c r="F4" s="120"/>
      <c r="G4" s="141"/>
      <c r="I4" s="142"/>
      <c r="J4" s="573"/>
      <c r="K4" s="137"/>
      <c r="L4" s="138"/>
      <c r="M4" s="138"/>
      <c r="N4" s="268"/>
    </row>
    <row r="5" spans="2:14" ht="30" customHeight="1" x14ac:dyDescent="0.2">
      <c r="B5" s="120"/>
      <c r="C5" s="120"/>
      <c r="D5" s="120"/>
      <c r="E5" s="120"/>
      <c r="F5" s="120"/>
      <c r="G5" s="120"/>
      <c r="J5" s="574"/>
      <c r="K5" s="575" t="s">
        <v>79</v>
      </c>
      <c r="L5" s="1426" t="e">
        <f>'表　紙'!D33</f>
        <v>#N/A</v>
      </c>
      <c r="M5" s="1427"/>
      <c r="N5" s="1428"/>
    </row>
    <row r="6" spans="2:14" ht="30" customHeight="1" thickBot="1" x14ac:dyDescent="0.25">
      <c r="B6" s="120"/>
      <c r="C6" s="120"/>
      <c r="D6" s="120"/>
      <c r="E6" s="120"/>
      <c r="F6" s="120"/>
      <c r="G6" s="120"/>
      <c r="J6" s="268"/>
      <c r="K6" s="576" t="s">
        <v>66</v>
      </c>
      <c r="L6" s="1429" t="e">
        <f>'表　紙'!F2</f>
        <v>#N/A</v>
      </c>
      <c r="M6" s="1430"/>
      <c r="N6" s="1431"/>
    </row>
    <row r="7" spans="2:14" ht="30" customHeight="1" thickBot="1" x14ac:dyDescent="0.25">
      <c r="B7" s="120"/>
      <c r="C7" s="120"/>
      <c r="D7" s="120"/>
      <c r="E7" s="120"/>
      <c r="F7" s="120"/>
      <c r="G7" s="139" t="s">
        <v>632</v>
      </c>
      <c r="H7" s="120"/>
      <c r="I7" s="120"/>
      <c r="J7" s="120"/>
      <c r="K7" s="120"/>
      <c r="L7" s="120"/>
      <c r="M7" s="136"/>
      <c r="N7" s="136" t="s">
        <v>1167</v>
      </c>
    </row>
    <row r="8" spans="2:14" ht="30" customHeight="1" x14ac:dyDescent="0.2">
      <c r="B8" s="482"/>
      <c r="C8" s="483"/>
      <c r="D8" s="484" t="s">
        <v>762</v>
      </c>
      <c r="E8" s="485"/>
      <c r="F8" s="485"/>
      <c r="G8" s="486"/>
      <c r="H8" s="487" t="s">
        <v>763</v>
      </c>
      <c r="I8" s="488"/>
      <c r="J8" s="488"/>
      <c r="K8" s="488"/>
      <c r="L8" s="488"/>
      <c r="M8" s="489"/>
      <c r="N8" s="490"/>
    </row>
    <row r="9" spans="2:14" ht="30" customHeight="1" x14ac:dyDescent="0.2">
      <c r="B9" s="491" t="s">
        <v>764</v>
      </c>
      <c r="C9" s="492"/>
      <c r="D9" s="493" t="s">
        <v>765</v>
      </c>
      <c r="E9" s="494" t="s">
        <v>766</v>
      </c>
      <c r="F9" s="494" t="s">
        <v>767</v>
      </c>
      <c r="G9" s="495" t="s">
        <v>768</v>
      </c>
      <c r="H9" s="496" t="s">
        <v>769</v>
      </c>
      <c r="I9" s="494" t="s">
        <v>770</v>
      </c>
      <c r="J9" s="494" t="s">
        <v>771</v>
      </c>
      <c r="K9" s="494" t="s">
        <v>772</v>
      </c>
      <c r="L9" s="497" t="s">
        <v>773</v>
      </c>
      <c r="M9" s="498" t="s">
        <v>774</v>
      </c>
      <c r="N9" s="499" t="s">
        <v>1142</v>
      </c>
    </row>
    <row r="10" spans="2:14" ht="30" customHeight="1" thickBot="1" x14ac:dyDescent="0.25">
      <c r="B10" s="500"/>
      <c r="C10" s="501"/>
      <c r="D10" s="502" t="s">
        <v>775</v>
      </c>
      <c r="E10" s="503" t="s">
        <v>776</v>
      </c>
      <c r="F10" s="503" t="s">
        <v>777</v>
      </c>
      <c r="G10" s="660" t="s">
        <v>1218</v>
      </c>
      <c r="H10" s="504"/>
      <c r="I10" s="505"/>
      <c r="J10" s="506" t="s">
        <v>778</v>
      </c>
      <c r="K10" s="506"/>
      <c r="L10" s="507" t="s">
        <v>779</v>
      </c>
      <c r="M10" s="508" t="s">
        <v>67</v>
      </c>
      <c r="N10" s="509" t="s">
        <v>1143</v>
      </c>
    </row>
    <row r="11" spans="2:14" ht="30" customHeight="1" thickTop="1" x14ac:dyDescent="0.2">
      <c r="B11" s="541"/>
      <c r="C11" s="535" t="s">
        <v>780</v>
      </c>
      <c r="D11" s="510">
        <v>0</v>
      </c>
      <c r="E11" s="511">
        <v>0</v>
      </c>
      <c r="F11" s="511">
        <v>0</v>
      </c>
      <c r="G11" s="512">
        <f>D11+E11-F11</f>
        <v>0</v>
      </c>
      <c r="H11" s="513">
        <v>0</v>
      </c>
      <c r="I11" s="511">
        <v>0</v>
      </c>
      <c r="J11" s="511">
        <v>0</v>
      </c>
      <c r="K11" s="511">
        <v>0</v>
      </c>
      <c r="L11" s="514">
        <v>0</v>
      </c>
      <c r="M11" s="515">
        <v>0</v>
      </c>
      <c r="N11" s="516">
        <v>0</v>
      </c>
    </row>
    <row r="12" spans="2:14" ht="30" customHeight="1" x14ac:dyDescent="0.2">
      <c r="B12" s="542" t="s">
        <v>781</v>
      </c>
      <c r="C12" s="536" t="s">
        <v>782</v>
      </c>
      <c r="D12" s="517">
        <v>0</v>
      </c>
      <c r="E12" s="518">
        <v>0</v>
      </c>
      <c r="F12" s="518">
        <v>0</v>
      </c>
      <c r="G12" s="519">
        <f>D12+E12-F12</f>
        <v>0</v>
      </c>
      <c r="H12" s="520">
        <v>0</v>
      </c>
      <c r="I12" s="518">
        <v>0</v>
      </c>
      <c r="J12" s="518">
        <v>0</v>
      </c>
      <c r="K12" s="518">
        <v>0</v>
      </c>
      <c r="L12" s="521">
        <v>0</v>
      </c>
      <c r="M12" s="522">
        <v>0</v>
      </c>
      <c r="N12" s="523">
        <v>0</v>
      </c>
    </row>
    <row r="13" spans="2:14" ht="30" customHeight="1" x14ac:dyDescent="0.2">
      <c r="B13" s="542" t="s">
        <v>783</v>
      </c>
      <c r="C13" s="537" t="s">
        <v>616</v>
      </c>
      <c r="D13" s="524">
        <v>0</v>
      </c>
      <c r="E13" s="525">
        <v>0</v>
      </c>
      <c r="F13" s="525">
        <v>0</v>
      </c>
      <c r="G13" s="526">
        <f>D13+E13-F13</f>
        <v>0</v>
      </c>
      <c r="H13" s="527">
        <v>0</v>
      </c>
      <c r="I13" s="525">
        <v>0</v>
      </c>
      <c r="J13" s="525">
        <v>0</v>
      </c>
      <c r="K13" s="525">
        <v>0</v>
      </c>
      <c r="L13" s="528">
        <v>0</v>
      </c>
      <c r="M13" s="529">
        <v>0</v>
      </c>
      <c r="N13" s="530">
        <v>0</v>
      </c>
    </row>
    <row r="14" spans="2:14" ht="30" customHeight="1" thickBot="1" x14ac:dyDescent="0.25">
      <c r="B14" s="542"/>
      <c r="C14" s="538" t="s">
        <v>784</v>
      </c>
      <c r="D14" s="124">
        <f>SUM(D11:D13)</f>
        <v>0</v>
      </c>
      <c r="E14" s="125">
        <f t="shared" ref="E14:N14" si="0">SUM(E11:E13)</f>
        <v>0</v>
      </c>
      <c r="F14" s="125">
        <f t="shared" si="0"/>
        <v>0</v>
      </c>
      <c r="G14" s="123">
        <f t="shared" si="0"/>
        <v>0</v>
      </c>
      <c r="H14" s="126">
        <f t="shared" si="0"/>
        <v>0</v>
      </c>
      <c r="I14" s="127">
        <f t="shared" si="0"/>
        <v>0</v>
      </c>
      <c r="J14" s="127">
        <f t="shared" si="0"/>
        <v>0</v>
      </c>
      <c r="K14" s="127">
        <f t="shared" si="0"/>
        <v>0</v>
      </c>
      <c r="L14" s="127">
        <f t="shared" si="0"/>
        <v>0</v>
      </c>
      <c r="M14" s="406">
        <f t="shared" si="0"/>
        <v>0</v>
      </c>
      <c r="N14" s="405">
        <f t="shared" si="0"/>
        <v>0</v>
      </c>
    </row>
    <row r="15" spans="2:14" ht="30" customHeight="1" x14ac:dyDescent="0.2">
      <c r="B15" s="543"/>
      <c r="C15" s="539" t="s">
        <v>782</v>
      </c>
      <c r="D15" s="531">
        <v>0</v>
      </c>
      <c r="E15" s="532">
        <v>0</v>
      </c>
      <c r="F15" s="532">
        <v>0</v>
      </c>
      <c r="G15" s="533">
        <f>D15+E15-F15</f>
        <v>0</v>
      </c>
      <c r="H15" s="120"/>
      <c r="I15" s="120"/>
      <c r="J15" s="120"/>
      <c r="K15" s="120"/>
      <c r="L15" s="120"/>
      <c r="M15" s="120"/>
    </row>
    <row r="16" spans="2:14" ht="30" customHeight="1" x14ac:dyDescent="0.2">
      <c r="B16" s="542" t="s">
        <v>785</v>
      </c>
      <c r="C16" s="536" t="s">
        <v>616</v>
      </c>
      <c r="D16" s="517">
        <v>0</v>
      </c>
      <c r="E16" s="518">
        <v>0</v>
      </c>
      <c r="F16" s="518">
        <v>0</v>
      </c>
      <c r="G16" s="519">
        <f>D16+E16-F16</f>
        <v>0</v>
      </c>
      <c r="H16" s="120"/>
      <c r="I16" s="120"/>
      <c r="J16" s="120"/>
      <c r="K16" s="120"/>
      <c r="L16" s="120"/>
      <c r="M16" s="120"/>
    </row>
    <row r="17" spans="2:13" ht="30" customHeight="1" x14ac:dyDescent="0.2">
      <c r="B17" s="542" t="s">
        <v>783</v>
      </c>
      <c r="C17" s="540" t="s">
        <v>1204</v>
      </c>
      <c r="D17" s="534">
        <v>0</v>
      </c>
      <c r="E17" s="529">
        <v>0</v>
      </c>
      <c r="F17" s="527">
        <v>0</v>
      </c>
      <c r="G17" s="526">
        <f>D17+E17-F17</f>
        <v>0</v>
      </c>
      <c r="H17" s="120"/>
      <c r="I17" s="120"/>
      <c r="J17" s="120"/>
      <c r="K17" s="120"/>
      <c r="L17" s="120"/>
      <c r="M17" s="120"/>
    </row>
    <row r="18" spans="2:13" ht="30" customHeight="1" thickBot="1" x14ac:dyDescent="0.25">
      <c r="B18" s="544"/>
      <c r="C18" s="538" t="s">
        <v>784</v>
      </c>
      <c r="D18" s="124">
        <f>SUM(D15:D17)</f>
        <v>0</v>
      </c>
      <c r="E18" s="125">
        <f>SUM(E15:E17)</f>
        <v>0</v>
      </c>
      <c r="F18" s="125">
        <f>SUM(F15:F17)</f>
        <v>0</v>
      </c>
      <c r="G18" s="123">
        <f>SUM(G15:G17)</f>
        <v>0</v>
      </c>
      <c r="H18" s="120"/>
      <c r="I18" s="120"/>
      <c r="J18" s="120"/>
      <c r="K18" s="120"/>
      <c r="L18" s="120"/>
      <c r="M18" s="120"/>
    </row>
    <row r="19" spans="2:13" ht="30" customHeight="1" thickBot="1" x14ac:dyDescent="0.25">
      <c r="B19" s="128" t="s">
        <v>786</v>
      </c>
      <c r="C19" s="129"/>
      <c r="D19" s="130">
        <f>D14+D18</f>
        <v>0</v>
      </c>
      <c r="E19" s="131">
        <f>E14+E18</f>
        <v>0</v>
      </c>
      <c r="F19" s="131">
        <f>F14+F18</f>
        <v>0</v>
      </c>
      <c r="G19" s="132">
        <f>G14+G18</f>
        <v>0</v>
      </c>
      <c r="H19" s="120"/>
      <c r="I19" s="120"/>
      <c r="J19" s="120"/>
      <c r="K19" s="120"/>
      <c r="L19" s="120"/>
      <c r="M19" s="120"/>
    </row>
    <row r="20" spans="2:13" x14ac:dyDescent="0.2">
      <c r="B20" s="133"/>
      <c r="C20" s="133"/>
      <c r="D20" s="133"/>
      <c r="E20" s="133"/>
      <c r="F20" s="133"/>
      <c r="G20" s="120"/>
      <c r="H20" s="120"/>
      <c r="I20" s="120"/>
      <c r="J20" s="120"/>
      <c r="K20" s="120"/>
      <c r="L20" s="120"/>
      <c r="M20" s="120"/>
    </row>
    <row r="21" spans="2:13" ht="14.4" x14ac:dyDescent="0.2">
      <c r="B21" s="120"/>
      <c r="C21" s="134"/>
      <c r="D21" s="120"/>
      <c r="E21" s="120"/>
      <c r="F21" s="120"/>
      <c r="G21" s="120"/>
      <c r="H21" s="120"/>
      <c r="I21" s="143"/>
      <c r="J21" s="120"/>
      <c r="K21" s="120"/>
      <c r="L21" s="120"/>
      <c r="M21" s="120"/>
    </row>
    <row r="22" spans="2:13" x14ac:dyDescent="0.2">
      <c r="B22" s="120"/>
      <c r="C22" s="122"/>
      <c r="D22" s="120"/>
      <c r="E22" s="120"/>
      <c r="F22" s="120"/>
      <c r="G22" s="120"/>
      <c r="H22" s="120"/>
      <c r="I22" s="143"/>
      <c r="J22" s="120"/>
      <c r="K22" s="120"/>
      <c r="L22" s="120"/>
      <c r="M22" s="120"/>
    </row>
    <row r="23" spans="2:13" x14ac:dyDescent="0.2">
      <c r="B23" s="120"/>
      <c r="C23" s="135"/>
      <c r="D23" s="120"/>
      <c r="E23" s="120"/>
      <c r="F23" s="120"/>
      <c r="G23" s="120"/>
      <c r="H23" s="120"/>
      <c r="I23" s="143"/>
      <c r="J23" s="120"/>
      <c r="K23" s="120"/>
      <c r="L23" s="120"/>
      <c r="M23" s="120"/>
    </row>
    <row r="24" spans="2:13" x14ac:dyDescent="0.2">
      <c r="B24" s="120"/>
      <c r="C24" s="135"/>
      <c r="D24" s="120"/>
      <c r="E24" s="120"/>
      <c r="F24" s="120"/>
      <c r="G24" s="120"/>
      <c r="H24" s="120"/>
      <c r="I24" s="120"/>
      <c r="J24" s="120"/>
      <c r="K24" s="120"/>
      <c r="L24" s="120"/>
      <c r="M24" s="120"/>
    </row>
  </sheetData>
  <sheetProtection algorithmName="SHA-512" hashValue="L78Mw2y9+aJPPTycaq3+Xm3t7OWyhnUDSjJ+ZE7/dhsgAAVBzp0lqfYveQr55SLg06pTnJHwvxr2tizNf8FBfA==" saltValue="4xdi6er68Ck2OosOKA2ffQ==" spinCount="100000" sheet="1" objects="1" scenarios="1"/>
  <mergeCells count="4">
    <mergeCell ref="L5:N5"/>
    <mergeCell ref="L6:N6"/>
    <mergeCell ref="L2:N2"/>
    <mergeCell ref="L3:N3"/>
  </mergeCells>
  <phoneticPr fontId="94"/>
  <pageMargins left="0.70866141732283472" right="0.70866141732283472" top="0.74803149606299213" bottom="0.74803149606299213" header="0.31496062992125984" footer="0.31496062992125984"/>
  <pageSetup paperSize="9" scale="65" orientation="landscape" r:id="rId1"/>
  <headerFooter>
    <oddFooter>&amp;R&amp;"ＭＳ 明朝,標準"借入金明細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入力説明</vt:lpstr>
      <vt:lpstr>表　紙</vt:lpstr>
      <vt:lpstr>資金収支</vt:lpstr>
      <vt:lpstr>活動区分資金収支</vt:lpstr>
      <vt:lpstr>人件費内訳</vt:lpstr>
      <vt:lpstr>事業活動(各幼稚園)</vt:lpstr>
      <vt:lpstr>事業活動(法人)</vt:lpstr>
      <vt:lpstr>貸借対照表</vt:lpstr>
      <vt:lpstr>借入金明細</vt:lpstr>
      <vt:lpstr>ﾁｪｯｸｼｰﾄ</vt:lpstr>
      <vt:lpstr>表間チェック</vt:lpstr>
      <vt:lpstr>財務分析</vt:lpstr>
      <vt:lpstr>ヒアリング</vt:lpstr>
      <vt:lpstr>'表　紙'!HYO</vt:lpstr>
      <vt:lpstr>財務分析!Print_Area</vt:lpstr>
      <vt:lpstr>資金収支!Print_Area</vt:lpstr>
      <vt:lpstr>'事業活動(各幼稚園)'!Print_Area</vt:lpstr>
      <vt:lpstr>'事業活動(法人)'!Print_Area</vt:lpstr>
      <vt:lpstr>借入金明細!Print_Area</vt:lpstr>
      <vt:lpstr>人件費内訳!Print_Area</vt:lpstr>
      <vt:lpstr>貸借対照表!Print_Area</vt:lpstr>
      <vt:lpstr>入力説明!Print_Area</vt:lpstr>
      <vt:lpstr>'表　紙'!Print_Area</vt:lpstr>
      <vt:lpstr>表間チェック!Print_Area</vt:lpstr>
      <vt:lpstr>'事業活動(各幼稚園)'!Print_Titles</vt:lpstr>
      <vt:lpstr>'事業活動(法人)'!Print_Titles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貴司</dc:creator>
  <cp:lastModifiedBy>人見　尚希</cp:lastModifiedBy>
  <cp:lastPrinted>2025-05-09T10:07:20Z</cp:lastPrinted>
  <dcterms:created xsi:type="dcterms:W3CDTF">2015-08-26T08:28:53Z</dcterms:created>
  <dcterms:modified xsi:type="dcterms:W3CDTF">2025-05-20T06:18:49Z</dcterms:modified>
</cp:coreProperties>
</file>