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７\01_私立幼稚園施設整備費補助金\01_募集\01_当初募集\02_園へ\"/>
    </mc:Choice>
  </mc:AlternateContent>
  <xr:revisionPtr revIDLastSave="0" documentId="13_ncr:1_{4F0BEC88-FEE7-448C-8D62-225E524F4E9A}" xr6:coauthVersionLast="47" xr6:coauthVersionMax="47" xr10:uidLastSave="{00000000-0000-0000-0000-000000000000}"/>
  <bookViews>
    <workbookView xWindow="-108" yWindow="-108" windowWidth="23256" windowHeight="14160" tabRatio="844" xr2:uid="{00000000-000D-0000-FFFF-FFFF00000000}"/>
  </bookViews>
  <sheets>
    <sheet name="様式２" sheetId="15" r:id="rId1"/>
    <sheet name="様式２(記入要領)" sheetId="24" r:id="rId2"/>
  </sheets>
  <definedNames>
    <definedName name="Autoshape1">#REF!</definedName>
    <definedName name="_xlnm.Print_Area" localSheetId="0">様式２!$A$1:$AE$106</definedName>
    <definedName name="_xlnm.Print_Area" localSheetId="1">'様式２(記入要領)'!#REF!</definedName>
    <definedName name="なんだこれ">#REF!</definedName>
    <definedName name="衛生環境改善" localSheetId="1">#REF!</definedName>
    <definedName name="衛生環境改善">#REF!</definedName>
    <definedName name="園舎の一部改修" localSheetId="1">#REF!</definedName>
    <definedName name="園舎の一部改修">#REF!</definedName>
    <definedName name="屋外運動広場" localSheetId="1">#REF!</definedName>
    <definedName name="屋外運動広場">#REF!</definedName>
    <definedName name="屋外学習施設" localSheetId="1">#REF!</definedName>
    <definedName name="屋外学習施設">#REF!</definedName>
    <definedName name="屋外集会施設" localSheetId="1">#REF!</definedName>
    <definedName name="屋外集会施設">#REF!</definedName>
    <definedName name="省エネルギー・省資源型" localSheetId="1">#REF!</definedName>
    <definedName name="省エネルギー・省資源型">#REF!</definedName>
    <definedName name="新エネルギー活用型" localSheetId="1">#REF!</definedName>
    <definedName name="新エネルギー活用型">#REF!</definedName>
    <definedName name="防音壁" localSheetId="1">#REF!</definedName>
    <definedName name="防音壁">#REF!</definedName>
    <definedName name="木材利用型" localSheetId="1">#REF!</definedName>
    <definedName name="木材利用型">#REF!</definedName>
    <definedName name="緑化促進型" localSheetId="1">#REF!</definedName>
    <definedName name="緑化促進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7" i="15" l="1"/>
  <c r="Y87" i="15" l="1"/>
  <c r="H87" i="15"/>
  <c r="N80" i="15"/>
  <c r="T74" i="15"/>
  <c r="Y74" i="15" s="1"/>
  <c r="N74" i="15"/>
  <c r="N68" i="15"/>
  <c r="AJ67" i="15"/>
  <c r="AJ68" i="15" s="1"/>
  <c r="AG67" i="15"/>
  <c r="AG68" i="15" s="1"/>
  <c r="AJ66" i="15"/>
  <c r="AG66" i="15"/>
  <c r="N66" i="15"/>
  <c r="N65" i="15"/>
  <c r="Q60" i="15"/>
  <c r="Y80" i="15" s="1"/>
  <c r="N85" i="15" s="1"/>
  <c r="N87" i="15" s="1"/>
  <c r="F60" i="15"/>
  <c r="F52" i="15"/>
  <c r="H51" i="15"/>
  <c r="H50" i="15"/>
  <c r="H49" i="15"/>
  <c r="H12" i="15"/>
  <c r="H11" i="15"/>
  <c r="H10" i="15"/>
  <c r="N38" i="15"/>
  <c r="AI58" i="15" l="1"/>
  <c r="H52" i="15"/>
  <c r="U50" i="15" s="1"/>
  <c r="AI57" i="15"/>
  <c r="AI60" i="15"/>
  <c r="N67" i="15"/>
  <c r="T67" i="15" s="1"/>
  <c r="AI59" i="15"/>
  <c r="U51" i="15"/>
  <c r="Z59" i="15"/>
  <c r="U49" i="15" l="1"/>
  <c r="U48" i="15"/>
  <c r="U52" i="15" l="1"/>
  <c r="X53" i="15"/>
  <c r="N64" i="15" s="1"/>
  <c r="T64" i="15" s="1"/>
  <c r="AI18" i="15" l="1"/>
  <c r="Q21" i="15"/>
  <c r="N32" i="15"/>
  <c r="Z20" i="15" l="1"/>
  <c r="AI21" i="15"/>
  <c r="AI19" i="15"/>
  <c r="AI20" i="15"/>
  <c r="Y94" i="15"/>
  <c r="Y95" i="15" l="1"/>
  <c r="N40" i="15"/>
  <c r="H40" i="15"/>
  <c r="Y40" i="15"/>
  <c r="T32" i="15"/>
  <c r="Y32" i="15" s="1"/>
  <c r="F21" i="15"/>
  <c r="M105" i="15" l="1"/>
  <c r="T98" i="15"/>
  <c r="Y96" i="15"/>
  <c r="N26" i="15"/>
  <c r="F13" i="15"/>
  <c r="H13" i="15" l="1"/>
  <c r="U9" i="15" s="1"/>
  <c r="Y98" i="15"/>
  <c r="C103" i="15" s="1"/>
  <c r="U12" i="15" l="1"/>
  <c r="U11" i="15"/>
  <c r="U10" i="15"/>
  <c r="X14" i="15" l="1"/>
  <c r="N25" i="15" s="1"/>
  <c r="T25" i="15" s="1"/>
  <c r="U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9302120</author>
  </authors>
  <commentList>
    <comment ref="AB7" authorId="0" shapeId="0" xr:uid="{6BEF1E22-F203-4AC1-8A06-A01E134C0D07}">
      <text>
        <r>
          <rPr>
            <sz val="9"/>
            <color indexed="81"/>
            <rFont val="MS P ゴシック"/>
            <family val="3"/>
            <charset val="128"/>
          </rPr>
          <t>20人以下：88㎡、
21～35人：132㎡
36人以上：176㎡
　該当の面積を入力</t>
        </r>
      </text>
    </comment>
    <comment ref="F18" authorId="1" shapeId="0" xr:uid="{00000000-0006-0000-0100-000002000000}">
      <text>
        <r>
          <rPr>
            <sz val="9"/>
            <color indexed="81"/>
            <rFont val="ＭＳ Ｐゴシック"/>
            <family val="3"/>
            <charset val="128"/>
          </rPr>
          <t>・小数点以下四捨五入
・耐S・R造以外の場合、1.02を乗じて記載</t>
        </r>
      </text>
    </comment>
    <comment ref="Q18" authorId="1" shapeId="0" xr:uid="{00000000-0006-0000-0100-000003000000}">
      <text>
        <r>
          <rPr>
            <sz val="9"/>
            <color indexed="81"/>
            <rFont val="ＭＳ Ｐゴシック"/>
            <family val="3"/>
            <charset val="128"/>
          </rPr>
          <t>・小数点以下四捨五入
・耐S/R造以外は1.02を乗じて記載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1" shapeId="0" xr:uid="{00000000-0006-0000-0100-000007000000}">
      <text>
        <r>
          <rPr>
            <sz val="9"/>
            <color indexed="81"/>
            <rFont val="ＭＳ Ｐゴシック"/>
            <family val="3"/>
            <charset val="128"/>
          </rPr>
          <t xml:space="preserve">新園舎が耐S/R造以外だったら1.02を除す
</t>
        </r>
      </text>
    </comment>
    <comment ref="T32" authorId="0" shapeId="0" xr:uid="{00000000-0006-0000-0100-000008000000}">
      <text>
        <r>
          <rPr>
            <sz val="9"/>
            <color indexed="81"/>
            <rFont val="MS P ゴシック"/>
            <family val="3"/>
            <charset val="128"/>
          </rPr>
          <t>1.02補正は行わない
正味の面積を記載</t>
        </r>
      </text>
    </comment>
    <comment ref="AB46" authorId="0" shapeId="0" xr:uid="{BD8C2757-40D8-4E0A-AAD0-73DE2C68BF48}">
      <text>
        <r>
          <rPr>
            <sz val="9"/>
            <color indexed="81"/>
            <rFont val="MS P ゴシック"/>
            <family val="3"/>
            <charset val="128"/>
          </rPr>
          <t>20人以下：88㎡、
21～35人：132㎡
36人以上：176㎡
　該当の面積を入力</t>
        </r>
      </text>
    </comment>
    <comment ref="F57" authorId="1" shapeId="0" xr:uid="{0B276C2A-E64C-4E8C-ADC8-DB2F7462E465}">
      <text>
        <r>
          <rPr>
            <sz val="9"/>
            <color indexed="81"/>
            <rFont val="ＭＳ Ｐゴシック"/>
            <family val="3"/>
            <charset val="128"/>
          </rPr>
          <t>・小数点以下四捨五入
・耐S・R造以外の場合、1.02を乗じて記載</t>
        </r>
      </text>
    </comment>
    <comment ref="Q57" authorId="1" shapeId="0" xr:uid="{A45D6E50-A0E1-4085-827C-979C13D3DD16}">
      <text>
        <r>
          <rPr>
            <sz val="9"/>
            <color indexed="81"/>
            <rFont val="ＭＳ Ｐゴシック"/>
            <family val="3"/>
            <charset val="128"/>
          </rPr>
          <t>・小数点以下四捨五入
・耐S/R造以外は1.02を乗じて記載</t>
        </r>
      </text>
    </comment>
    <comment ref="Z57" authorId="0" shapeId="0" xr:uid="{15863E59-3ADF-4E2D-A23D-4C9D2D126F47}">
      <text>
        <r>
          <rPr>
            <sz val="9"/>
            <color indexed="81"/>
            <rFont val="MS P ゴシック"/>
            <family val="3"/>
            <charset val="128"/>
          </rPr>
          <t>・小数点以下四捨五入
・新園舎がR造/耐S造以外は1.02乗じて記載</t>
        </r>
      </text>
    </comment>
    <comment ref="Y64" authorId="1" shapeId="0" xr:uid="{94365050-A155-4314-894B-0F88737531FE}">
      <text>
        <r>
          <rPr>
            <sz val="9"/>
            <color indexed="81"/>
            <rFont val="ＭＳ Ｐゴシック"/>
            <family val="3"/>
            <charset val="128"/>
          </rPr>
          <t xml:space="preserve">”左のうち最小面積”が
・A-BもしくはH-E→新園舎が耐S/R造以外だったら1.02を除す
・C→旧園舎が耐S/R造以外だったら1.02を除す
</t>
        </r>
      </text>
    </comment>
    <comment ref="Y67" authorId="1" shapeId="0" xr:uid="{1C3C9C08-A15F-4256-842C-CB1C4F1438E3}">
      <text>
        <r>
          <rPr>
            <sz val="9"/>
            <color indexed="81"/>
            <rFont val="ＭＳ Ｐゴシック"/>
            <family val="3"/>
            <charset val="128"/>
          </rPr>
          <t xml:space="preserve">”左のうち最小面積”が
・G→旧園舎が耐S/R造以外だったら1.02を除す
・H→新園舎が耐S/R造以外だったら1.02を除す
</t>
        </r>
      </text>
    </comment>
    <comment ref="T74" authorId="0" shapeId="0" xr:uid="{5AC41CF6-6C9F-4A2E-807F-1C1E0BED780F}">
      <text>
        <r>
          <rPr>
            <sz val="9"/>
            <color indexed="81"/>
            <rFont val="MS P ゴシック"/>
            <family val="3"/>
            <charset val="128"/>
          </rPr>
          <t>1.02補正は行わない
正味の面積を記載</t>
        </r>
      </text>
    </comment>
    <comment ref="T92" authorId="0" shapeId="0" xr:uid="{00000000-0006-0000-0100-000009000000}">
      <text>
        <r>
          <rPr>
            <sz val="9"/>
            <color indexed="81"/>
            <rFont val="MS P ゴシック"/>
            <family val="3"/>
            <charset val="128"/>
          </rPr>
          <t>様式１「見積額」と一致</t>
        </r>
      </text>
    </comment>
    <comment ref="Y92" authorId="0" shapeId="0" xr:uid="{00000000-0006-0000-0100-00000A00000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<sst xmlns="http://schemas.openxmlformats.org/spreadsheetml/2006/main" count="447" uniqueCount="221">
  <si>
    <t>計</t>
    <rPh sb="0" eb="1">
      <t>ケイ</t>
    </rPh>
    <phoneticPr fontId="1"/>
  </si>
  <si>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</si>
  <si>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</si>
  <si>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</si>
  <si>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</si>
  <si>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</si>
  <si>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</si>
  <si>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</si>
  <si>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</si>
  <si>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</si>
  <si>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20人以下</t>
    <rPh sb="2" eb="3">
      <t>ニン</t>
    </rPh>
    <rPh sb="3" eb="5">
      <t>イカ</t>
    </rPh>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</si>
  <si>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</si>
  <si>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</si>
  <si>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</si>
  <si>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</si>
  <si>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</si>
  <si>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36人以上</t>
    <rPh sb="2" eb="3">
      <t>ニン</t>
    </rPh>
    <rPh sb="3" eb="5">
      <t>イジョウ</t>
    </rPh>
    <phoneticPr fontId="3"/>
  </si>
  <si>
    <t>４歳児</t>
    <rPh sb="1" eb="3">
      <t>サイジ</t>
    </rPh>
    <phoneticPr fontId="3"/>
  </si>
  <si>
    <t>５歳児</t>
    <rPh sb="1" eb="2">
      <t>サイ</t>
    </rPh>
    <rPh sb="2" eb="3">
      <t>ジ</t>
    </rPh>
    <phoneticPr fontId="3"/>
  </si>
  <si>
    <t>Ｎ＝９以上</t>
    <rPh sb="3" eb="5">
      <t>イジョウ</t>
    </rPh>
    <phoneticPr fontId="3"/>
  </si>
  <si>
    <t>計</t>
    <rPh sb="0" eb="1">
      <t>ケイ</t>
    </rPh>
    <phoneticPr fontId="3"/>
  </si>
  <si>
    <t>↑</t>
    <phoneticPr fontId="3"/>
  </si>
  <si>
    <t>←Ａ</t>
    <phoneticPr fontId="3"/>
  </si>
  <si>
    <t>定員と現員いずれか小</t>
    <rPh sb="0" eb="2">
      <t>テイイン</t>
    </rPh>
    <rPh sb="3" eb="5">
      <t>ゲンイン</t>
    </rPh>
    <rPh sb="9" eb="10">
      <t>ショウ</t>
    </rPh>
    <phoneticPr fontId="3"/>
  </si>
  <si>
    <t>(2)保有面積</t>
    <rPh sb="3" eb="5">
      <t>ホユウ</t>
    </rPh>
    <rPh sb="5" eb="7">
      <t>メンセキ</t>
    </rPh>
    <phoneticPr fontId="3"/>
  </si>
  <si>
    <t>(3)取り壊し面積</t>
    <rPh sb="3" eb="4">
      <t>ト</t>
    </rPh>
    <rPh sb="5" eb="6">
      <t>コワ</t>
    </rPh>
    <rPh sb="7" eb="9">
      <t>メンセキ</t>
    </rPh>
    <phoneticPr fontId="3"/>
  </si>
  <si>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</si>
  <si>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</si>
  <si>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</si>
  <si>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</si>
  <si>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t>
    <phoneticPr fontId="3"/>
  </si>
  <si>
    <t>健全建物取り壊し</t>
    <rPh sb="0" eb="2">
      <t>ケンゼン</t>
    </rPh>
    <rPh sb="2" eb="4">
      <t>タテモノ</t>
    </rPh>
    <rPh sb="4" eb="5">
      <t>ト</t>
    </rPh>
    <rPh sb="6" eb="7">
      <t>コワ</t>
    </rPh>
    <phoneticPr fontId="3"/>
  </si>
  <si>
    <t>建築面積</t>
    <rPh sb="0" eb="2">
      <t>ケンチク</t>
    </rPh>
    <rPh sb="2" eb="4">
      <t>メンセキ</t>
    </rPh>
    <phoneticPr fontId="3"/>
  </si>
  <si>
    <t>危険建物</t>
    <rPh sb="0" eb="2">
      <t>キケン</t>
    </rPh>
    <rPh sb="2" eb="4">
      <t>タテモノ</t>
    </rPh>
    <phoneticPr fontId="3"/>
  </si>
  <si>
    <t>危険建物取り壊し</t>
    <rPh sb="0" eb="2">
      <t>キケン</t>
    </rPh>
    <rPh sb="2" eb="4">
      <t>タテモノ</t>
    </rPh>
    <rPh sb="4" eb="5">
      <t>ト</t>
    </rPh>
    <rPh sb="6" eb="7">
      <t>コワ</t>
    </rPh>
    <phoneticPr fontId="3"/>
  </si>
  <si>
    <t>純増面積</t>
    <rPh sb="0" eb="2">
      <t>ジュンゾウ</t>
    </rPh>
    <rPh sb="2" eb="4">
      <t>メンセキ</t>
    </rPh>
    <phoneticPr fontId="3"/>
  </si>
  <si>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</si>
  <si>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</si>
  <si>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</si>
  <si>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</si>
  <si>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</si>
  <si>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</si>
  <si>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</si>
  <si>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</si>
  <si>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</si>
  <si>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</si>
  <si>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</si>
  <si>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</si>
  <si>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</si>
  <si>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</si>
  <si>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</si>
  <si>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</si>
  <si>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</si>
  <si>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</si>
  <si>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</si>
  <si>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(2)国庫補助金の算定</t>
    <rPh sb="3" eb="5">
      <t>コッコ</t>
    </rPh>
    <rPh sb="5" eb="8">
      <t>ホジョキン</t>
    </rPh>
    <rPh sb="9" eb="11">
      <t>サンテイ</t>
    </rPh>
    <phoneticPr fontId="3"/>
  </si>
  <si>
    <t>1／3又は
1／2以内</t>
    <rPh sb="3" eb="4">
      <t>マタ</t>
    </rPh>
    <rPh sb="9" eb="11">
      <t>イナイ</t>
    </rPh>
    <phoneticPr fontId="3"/>
  </si>
  <si>
    <t>【補助金計算書の記入要領】</t>
  </si>
  <si>
    <t xml:space="preserve">  </t>
  </si>
  <si>
    <t xml:space="preserve">  (1) 基準面積</t>
  </si>
  <si>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</si>
  <si>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</si>
  <si>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</si>
  <si>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t>
  </si>
  <si>
    <t xml:space="preserve">  (2) 保有面積</t>
  </si>
  <si>
    <t xml:space="preserve">    ①　保有している建物面積を健全建物と危険建物に区分して記入する。</t>
  </si>
  <si>
    <t xml:space="preserve">  (3) 取り壊し面積</t>
  </si>
  <si>
    <t xml:space="preserve">    　　取り壊し面積を、健全建物、危険建物毎に区分して記入する。</t>
  </si>
  <si>
    <t xml:space="preserve">  (4) 新増改築面積</t>
  </si>
  <si>
    <t xml:space="preserve">    ①　建築面積は下記により算出した面積を記入する。</t>
  </si>
  <si>
    <t xml:space="preserve">    ②　純増面積は建築面積から取り壊し面積を控除した面積を記入する。</t>
  </si>
  <si>
    <t>　　 ○吹き抜けの渡り廊下　○柱と屋根のみで壁のない独立した構造物</t>
  </si>
  <si>
    <t>　　 ○内部の高さが２メートル以下の独立した構造物　○簡易な小規模構造物</t>
  </si>
  <si>
    <t xml:space="preserve">    　　改築、新増築の区分に応じた計算式により、補助資格面積…Ｊ を算出する。</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</si>
  <si>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</si>
  <si>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</si>
  <si>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</si>
  <si>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</si>
  <si>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</si>
  <si>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</si>
  <si>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</si>
  <si>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</si>
  <si>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xml:space="preserve">  (2) 端数処理</t>
  </si>
  <si>
    <t xml:space="preserve">    　　補助金の額は千円未満の端数を切り捨てる。</t>
  </si>
  <si>
    <t xml:space="preserve">    (預かり保育対象園児数の算出方法) </t>
    <phoneticPr fontId="1"/>
  </si>
  <si>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</si>
  <si>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</si>
  <si>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</si>
  <si>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</si>
  <si>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</si>
  <si>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</si>
  <si>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</si>
  <si>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</si>
  <si>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</si>
  <si>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(建築面積の算出方法)</t>
    <phoneticPr fontId="1"/>
  </si>
  <si>
    <t>4. 次に掲げる建物以外の工作物は床面積に算入しない。</t>
    <phoneticPr fontId="1"/>
  </si>
  <si>
    <t>　　 ○土地に固着した囲障　○貯水池　○水泳プール　○野球のバックネット　○鉄棒
     ○井戸　○百葉箱　○フレーム　○ピットなど</t>
    <phoneticPr fontId="1"/>
  </si>
  <si>
    <t xml:space="preserve">  (5) 補助資格面積</t>
    <phoneticPr fontId="1"/>
  </si>
  <si>
    <t>幼稚園名</t>
    <rPh sb="0" eb="3">
      <t>ヨウチエン</t>
    </rPh>
    <rPh sb="3" eb="4">
      <t>メイ</t>
    </rPh>
    <phoneticPr fontId="3"/>
  </si>
  <si>
    <t>区分</t>
    <rPh sb="0" eb="2">
      <t>クブン</t>
    </rPh>
    <phoneticPr fontId="1"/>
  </si>
  <si>
    <t>（切上）</t>
    <rPh sb="1" eb="3">
      <t>キリアゲ</t>
    </rPh>
    <phoneticPr fontId="3"/>
  </si>
  <si>
    <t>Ｎ＝３～５</t>
    <phoneticPr fontId="3"/>
  </si>
  <si>
    <t>725+161(N-3)=</t>
    <phoneticPr fontId="3"/>
  </si>
  <si>
    <t>㎡</t>
    <phoneticPr fontId="3"/>
  </si>
  <si>
    <t>㎡</t>
    <phoneticPr fontId="3"/>
  </si>
  <si>
    <t>Ｎ＝６～８</t>
    <phoneticPr fontId="3"/>
  </si>
  <si>
    <t>1,208+168(N-6)=</t>
    <phoneticPr fontId="3"/>
  </si>
  <si>
    <t>1,713+161(N-9)=</t>
    <phoneticPr fontId="3"/>
  </si>
  <si>
    <t>Ｎ</t>
    <phoneticPr fontId="3"/>
  </si>
  <si>
    <t>②＋③＝</t>
    <phoneticPr fontId="3"/>
  </si>
  <si>
    <t>㎡</t>
    <phoneticPr fontId="3"/>
  </si>
  <si>
    <t>←Ｂ</t>
    <phoneticPr fontId="3"/>
  </si>
  <si>
    <t>←Ｅ</t>
    <phoneticPr fontId="3"/>
  </si>
  <si>
    <t>㎡</t>
    <phoneticPr fontId="3"/>
  </si>
  <si>
    <t>←Ｈ</t>
    <phoneticPr fontId="3"/>
  </si>
  <si>
    <t>←Ｃ</t>
    <phoneticPr fontId="3"/>
  </si>
  <si>
    <t>←Ｆ</t>
    <phoneticPr fontId="3"/>
  </si>
  <si>
    <t>←Ｄ</t>
    <phoneticPr fontId="3"/>
  </si>
  <si>
    <t>←Ｇ</t>
    <phoneticPr fontId="3"/>
  </si>
  <si>
    <t>↑</t>
    <phoneticPr fontId="3"/>
  </si>
  <si>
    <t>Ｈ－Ｇ＝Ｉ</t>
    <phoneticPr fontId="3"/>
  </si>
  <si>
    <t>Ａ－Ｂ</t>
    <phoneticPr fontId="3"/>
  </si>
  <si>
    <t>Ｃ</t>
    <phoneticPr fontId="3"/>
  </si>
  <si>
    <t>Ｈ－Ｅ</t>
    <phoneticPr fontId="3"/>
  </si>
  <si>
    <t>Ａ－Ｄ</t>
    <phoneticPr fontId="3"/>
  </si>
  <si>
    <t>Ｉ</t>
    <phoneticPr fontId="3"/>
  </si>
  <si>
    <t>Ｊ</t>
    <phoneticPr fontId="3"/>
  </si>
  <si>
    <t>(A)</t>
    <phoneticPr fontId="3"/>
  </si>
  <si>
    <t>(B)</t>
    <phoneticPr fontId="3"/>
  </si>
  <si>
    <t>(D)</t>
    <phoneticPr fontId="3"/>
  </si>
  <si>
    <t>↑Ｋ</t>
    <phoneticPr fontId="3"/>
  </si>
  <si>
    <t>↑Ｊ</t>
    <phoneticPr fontId="3"/>
  </si>
  <si>
    <t>(A-B)（C)</t>
    <phoneticPr fontId="3"/>
  </si>
  <si>
    <t>（C÷D)</t>
    <phoneticPr fontId="3"/>
  </si>
  <si>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</si>
  <si>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⑤　申請年度の前年度における月別預かり保育延べ園児数の実績を添付すること。（様式任意）</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</si>
  <si>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</si>
  <si>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</si>
  <si>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</si>
  <si>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</si>
  <si>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</si>
  <si>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</si>
  <si>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</si>
  <si>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(1) 屋内運動場のギャラリーなどで日常利用されず補助的通行に利用される内のり２メートル
　　以下のもの</t>
    <phoneticPr fontId="1"/>
  </si>
  <si>
    <t>　(5) ひさし、ぬれ縁、ポーチ、アーケード、壁で囲まれていない外部階段、バルコニー、ピロ
　　ティーなど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</si>
  <si>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</si>
  <si>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　　上記の(2)保有面積、(3)取り壊し面積、(4)新増改築面積のうち、鉄筋コンクリート造以外の構造の
　園舎に係る部分があるときは、当該部分の面積に1.020を乗じて面積を補正する。</t>
    <phoneticPr fontId="1"/>
  </si>
  <si>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</si>
  <si>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</si>
  <si>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令和</t>
    <rPh sb="0" eb="1">
      <t>レイ</t>
    </rPh>
    <rPh sb="1" eb="2">
      <t>ワ</t>
    </rPh>
    <phoneticPr fontId="1"/>
  </si>
  <si>
    <t>年度私立幼稚園施設整備費　補助金（変更）計算書</t>
    <rPh sb="13" eb="16">
      <t>ホジョキン</t>
    </rPh>
    <phoneticPr fontId="1"/>
  </si>
  <si>
    <t>㎡</t>
  </si>
  <si>
    <t>Ｇ</t>
    <phoneticPr fontId="3"/>
  </si>
  <si>
    <t>Ｈ</t>
    <phoneticPr fontId="3"/>
  </si>
  <si>
    <t>(2)保有面積</t>
    <rPh sb="3" eb="5">
      <t>ホユウ</t>
    </rPh>
    <rPh sb="5" eb="7">
      <t>メンセキ</t>
    </rPh>
    <phoneticPr fontId="1"/>
  </si>
  <si>
    <t>保有面積</t>
    <rPh sb="0" eb="2">
      <t>ホユウ</t>
    </rPh>
    <rPh sb="2" eb="4">
      <t>メンセキ</t>
    </rPh>
    <phoneticPr fontId="1"/>
  </si>
  <si>
    <t>健全建物</t>
    <rPh sb="0" eb="2">
      <t>ケンゼン</t>
    </rPh>
    <rPh sb="2" eb="4">
      <t>タテモノ</t>
    </rPh>
    <phoneticPr fontId="1"/>
  </si>
  <si>
    <t>危険建物</t>
    <rPh sb="0" eb="2">
      <t>キケン</t>
    </rPh>
    <rPh sb="2" eb="4">
      <t>タテモノ</t>
    </rPh>
    <phoneticPr fontId="1"/>
  </si>
  <si>
    <t>←Ｂ</t>
    <phoneticPr fontId="1"/>
  </si>
  <si>
    <t>←Ｃ</t>
    <phoneticPr fontId="1"/>
  </si>
  <si>
    <t>←Ｄ</t>
    <phoneticPr fontId="1"/>
  </si>
  <si>
    <t>(3)取壊し面積</t>
    <rPh sb="3" eb="5">
      <t>トリコワ</t>
    </rPh>
    <rPh sb="6" eb="8">
      <t>メンセキ</t>
    </rPh>
    <phoneticPr fontId="1"/>
  </si>
  <si>
    <t>健全建物取壊し</t>
    <rPh sb="0" eb="2">
      <t>ケンゼン</t>
    </rPh>
    <rPh sb="2" eb="4">
      <t>タテモノ</t>
    </rPh>
    <rPh sb="4" eb="6">
      <t>トリコワ</t>
    </rPh>
    <phoneticPr fontId="1"/>
  </si>
  <si>
    <t>危険建物取壊し</t>
    <rPh sb="0" eb="2">
      <t>キケン</t>
    </rPh>
    <rPh sb="2" eb="4">
      <t>タテモノ</t>
    </rPh>
    <rPh sb="4" eb="6">
      <t>トリコワ</t>
    </rPh>
    <phoneticPr fontId="1"/>
  </si>
  <si>
    <t>取壊し面積</t>
    <rPh sb="0" eb="2">
      <t>トリコワ</t>
    </rPh>
    <rPh sb="3" eb="5">
      <t>メンセキ</t>
    </rPh>
    <phoneticPr fontId="1"/>
  </si>
  <si>
    <t>←Ｅ</t>
    <phoneticPr fontId="1"/>
  </si>
  <si>
    <t>←Ｆ</t>
    <phoneticPr fontId="1"/>
  </si>
  <si>
    <t>←Ｇ</t>
    <phoneticPr fontId="1"/>
  </si>
  <si>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</si>
  <si>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</si>
  <si>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</si>
  <si>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</si>
  <si>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</si>
  <si>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</si>
  <si>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</si>
  <si>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⑥取壊しの有無</t>
    <rPh sb="1" eb="3">
      <t>トリコワ</t>
    </rPh>
    <rPh sb="5" eb="7">
      <t>ウム</t>
    </rPh>
    <phoneticPr fontId="1"/>
  </si>
  <si>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</si>
  <si>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</si>
  <si>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　※様式1(3)旧園舎の状況欄に計上される面積は、壁・建具等により風雨を防ぎうる部分の床面積となります。</t>
    <rPh sb="2" eb="4">
      <t>ヨウシキ</t>
    </rPh>
    <rPh sb="8" eb="9">
      <t>キュウ</t>
    </rPh>
    <rPh sb="9" eb="11">
      <t>エンシャ</t>
    </rPh>
    <rPh sb="12" eb="14">
      <t>ジョウキョウ</t>
    </rPh>
    <rPh sb="14" eb="15">
      <t>ラン</t>
    </rPh>
    <rPh sb="16" eb="18">
      <t>ケイジョウ</t>
    </rPh>
    <rPh sb="21" eb="23">
      <t>メンセキ</t>
    </rPh>
    <rPh sb="25" eb="26">
      <t>カベ</t>
    </rPh>
    <rPh sb="27" eb="29">
      <t>タテグ</t>
    </rPh>
    <rPh sb="29" eb="30">
      <t>ナド</t>
    </rPh>
    <rPh sb="33" eb="35">
      <t>フウウ</t>
    </rPh>
    <rPh sb="36" eb="37">
      <t>フセ</t>
    </rPh>
    <rPh sb="40" eb="42">
      <t>ブブン</t>
    </rPh>
    <rPh sb="43" eb="46">
      <t>ユカメンセキ</t>
    </rPh>
    <phoneticPr fontId="1"/>
  </si>
  <si>
    <t>・別紙様式１(3)旧園舎の状況欄を埋めて頂くと、①～④が自動転記されるよう数式を組んでいます。</t>
    <rPh sb="1" eb="3">
      <t>ベッシ</t>
    </rPh>
    <rPh sb="3" eb="5">
      <t>ヨウシキ</t>
    </rPh>
    <rPh sb="9" eb="10">
      <t>キュウ</t>
    </rPh>
    <rPh sb="10" eb="12">
      <t>エンシャ</t>
    </rPh>
    <rPh sb="13" eb="15">
      <t>ジョウキョウ</t>
    </rPh>
    <rPh sb="15" eb="16">
      <t>ラン</t>
    </rPh>
    <rPh sb="17" eb="18">
      <t>ウ</t>
    </rPh>
    <rPh sb="20" eb="21">
      <t>イタダ</t>
    </rPh>
    <rPh sb="28" eb="30">
      <t>ジドウ</t>
    </rPh>
    <rPh sb="30" eb="32">
      <t>テンキ</t>
    </rPh>
    <rPh sb="37" eb="39">
      <t>スウシキ</t>
    </rPh>
    <rPh sb="40" eb="41">
      <t>ク</t>
    </rPh>
    <phoneticPr fontId="1"/>
  </si>
  <si>
    <t xml:space="preserve">    　　必要に応じて工事内訳明細書を添付する。</t>
    <rPh sb="6" eb="8">
      <t>ヒツヨウ</t>
    </rPh>
    <phoneticPr fontId="1"/>
  </si>
  <si>
    <t>改築</t>
    <rPh sb="0" eb="1">
      <t>アラタ</t>
    </rPh>
    <rPh sb="1" eb="2">
      <t>チク</t>
    </rPh>
    <phoneticPr fontId="3"/>
  </si>
  <si>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</si>
  <si>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</si>
  <si>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(1) 工事内訳</t>
    <rPh sb="6" eb="8">
      <t>コウジ</t>
    </rPh>
    <phoneticPr fontId="1"/>
  </si>
  <si>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</si>
  <si>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以下は印刷範囲外です。</t>
    <rPh sb="0" eb="2">
      <t>イカ</t>
    </rPh>
    <rPh sb="3" eb="5">
      <t>インサツ</t>
    </rPh>
    <rPh sb="5" eb="7">
      <t>ハンイ</t>
    </rPh>
    <rPh sb="7" eb="8">
      <t>ガイ</t>
    </rPh>
    <phoneticPr fontId="1"/>
  </si>
  <si>
    <t>(6)補助事業に要する経費（仮設建物は含まない）</t>
    <rPh sb="3" eb="5">
      <t>ホジョ</t>
    </rPh>
    <rPh sb="5" eb="7">
      <t>ジギョウ</t>
    </rPh>
    <rPh sb="8" eb="9">
      <t>ヨウ</t>
    </rPh>
    <rPh sb="11" eb="13">
      <t>ケイヒ</t>
    </rPh>
    <rPh sb="14" eb="18">
      <t>カセツタテモノ</t>
    </rPh>
    <rPh sb="19" eb="20">
      <t>フク</t>
    </rPh>
    <phoneticPr fontId="3"/>
  </si>
  <si>
    <t>仮設建物の延べ面積</t>
    <rPh sb="0" eb="2">
      <t>カセツ</t>
    </rPh>
    <rPh sb="2" eb="4">
      <t>タテモノ</t>
    </rPh>
    <rPh sb="5" eb="6">
      <t>ノ</t>
    </rPh>
    <rPh sb="7" eb="9">
      <t>メンセキ</t>
    </rPh>
    <phoneticPr fontId="3"/>
  </si>
  <si>
    <t>↑L</t>
  </si>
  <si>
    <t>(8)国庫補助金の算定</t>
    <rPh sb="3" eb="5">
      <t>コッコ</t>
    </rPh>
    <rPh sb="5" eb="8">
      <t>ホジョキン</t>
    </rPh>
    <rPh sb="9" eb="11">
      <t>サンテイ</t>
    </rPh>
    <phoneticPr fontId="3"/>
  </si>
  <si>
    <t xml:space="preserve">  (6) 補助事業に要する経費（仮設工事費は(7)にて算出）</t>
    <rPh sb="17" eb="22">
      <t>カセツコウジヒ</t>
    </rPh>
    <rPh sb="28" eb="30">
      <t>サンシュツ</t>
    </rPh>
    <phoneticPr fontId="1"/>
  </si>
  <si>
    <t xml:space="preserve">  (8) 国庫補助金の算定</t>
    <phoneticPr fontId="1"/>
  </si>
  <si>
    <t xml:space="preserve">  (9) 端数処理</t>
    <phoneticPr fontId="1"/>
  </si>
  <si>
    <t xml:space="preserve">  (10) 建物の構造に応ずる補正</t>
    <phoneticPr fontId="1"/>
  </si>
  <si>
    <t>↑J×M＋L</t>
  </si>
  <si>
    <t>↑Ｋと予算単価のいずれか小（M）</t>
    <rPh sb="3" eb="5">
      <t>ヨサン</t>
    </rPh>
    <rPh sb="5" eb="7">
      <t>タンカ</t>
    </rPh>
    <rPh sb="12" eb="13">
      <t>ショウ</t>
    </rPh>
    <phoneticPr fontId="3"/>
  </si>
  <si>
    <t>仮設建物費</t>
    <rPh sb="0" eb="2">
      <t>カセツ</t>
    </rPh>
    <rPh sb="2" eb="4">
      <t>タテモノ</t>
    </rPh>
    <rPh sb="4" eb="5">
      <t>ヒ</t>
    </rPh>
    <phoneticPr fontId="1"/>
  </si>
  <si>
    <t>(7)仮設建物費</t>
    <rPh sb="3" eb="5">
      <t>カセツ</t>
    </rPh>
    <rPh sb="5" eb="7">
      <t>タテモノ</t>
    </rPh>
    <rPh sb="7" eb="8">
      <t>ヒ</t>
    </rPh>
    <phoneticPr fontId="1"/>
  </si>
  <si>
    <t>１　新築・増築</t>
    <rPh sb="2" eb="4">
      <t>シンチク</t>
    </rPh>
    <rPh sb="5" eb="7">
      <t>ゾウチク</t>
    </rPh>
    <phoneticPr fontId="3"/>
  </si>
  <si>
    <t>(7)国庫補助金の算定</t>
    <rPh sb="3" eb="5">
      <t>コッコ</t>
    </rPh>
    <rPh sb="5" eb="8">
      <t>ホジョキン</t>
    </rPh>
    <rPh sb="9" eb="11">
      <t>サンテイ</t>
    </rPh>
    <phoneticPr fontId="3"/>
  </si>
  <si>
    <t>　　　延べ面積で除して得た割合を仮設建物工事に要する経費に乗じて得た額とする。</t>
    <rPh sb="3" eb="4">
      <t>ノ</t>
    </rPh>
    <rPh sb="5" eb="7">
      <t>メンセキ</t>
    </rPh>
    <rPh sb="8" eb="9">
      <t>ジョ</t>
    </rPh>
    <phoneticPr fontId="1"/>
  </si>
  <si>
    <t>仮設建物工事に要する経費</t>
    <rPh sb="0" eb="2">
      <t>カセツ</t>
    </rPh>
    <rPh sb="2" eb="4">
      <t>タテモノ</t>
    </rPh>
    <rPh sb="4" eb="6">
      <t>コウジ</t>
    </rPh>
    <rPh sb="7" eb="8">
      <t>ヨウ</t>
    </rPh>
    <rPh sb="10" eb="12">
      <t>ケイヒ</t>
    </rPh>
    <phoneticPr fontId="3"/>
  </si>
  <si>
    <t>　　　仮設建物の延べ面積が解体建物の延べ面積を超過する場合は、解体建物の延べ面積を仮設建物の</t>
    <rPh sb="36" eb="37">
      <t>ノ</t>
    </rPh>
    <phoneticPr fontId="1"/>
  </si>
  <si>
    <t>(4)新増築面積</t>
    <rPh sb="3" eb="4">
      <t>シン</t>
    </rPh>
    <rPh sb="4" eb="6">
      <t>ゾウチク</t>
    </rPh>
    <rPh sb="6" eb="8">
      <t>メンセキ</t>
    </rPh>
    <phoneticPr fontId="3"/>
  </si>
  <si>
    <t xml:space="preserve">    ①　申請年度における年齢毎の定員又は現員（新設及び定員増に係る増築の場合は予定数）のいずれ
　　　か少ない幼児数を３０人で除し、計算上の学級数…Ｎ を求める。</t>
    <phoneticPr fontId="1"/>
  </si>
  <si>
    <t xml:space="preserve">  (7) 仮設建物費（改築のみ）</t>
    <rPh sb="6" eb="8">
      <t>カセツ</t>
    </rPh>
    <rPh sb="8" eb="10">
      <t>タテモノ</t>
    </rPh>
    <rPh sb="12" eb="14">
      <t>カイチク</t>
    </rPh>
    <phoneticPr fontId="1"/>
  </si>
  <si>
    <t xml:space="preserve">  (4) 新増築面積</t>
    <phoneticPr fontId="1"/>
  </si>
  <si>
    <t xml:space="preserve">  1. 新築・増築（該当事業を○で囲むこと。）</t>
    <rPh sb="8" eb="10">
      <t>ゾウチク</t>
    </rPh>
    <phoneticPr fontId="1"/>
  </si>
  <si>
    <t>【新増築時の面積算定チェック】</t>
    <rPh sb="1" eb="2">
      <t>シン</t>
    </rPh>
    <rPh sb="2" eb="4">
      <t>ゾウチク</t>
    </rPh>
    <rPh sb="4" eb="5">
      <t>ジ</t>
    </rPh>
    <rPh sb="6" eb="8">
      <t>メンセキ</t>
    </rPh>
    <rPh sb="8" eb="10">
      <t>サンテイ</t>
    </rPh>
    <phoneticPr fontId="1"/>
  </si>
  <si>
    <t>【改築時の面積算定チェック】</t>
    <rPh sb="1" eb="3">
      <t>カイチク</t>
    </rPh>
    <rPh sb="3" eb="4">
      <t>ジ</t>
    </rPh>
    <rPh sb="5" eb="7">
      <t>メンセキ</t>
    </rPh>
    <rPh sb="7" eb="9">
      <t>サンテイ</t>
    </rPh>
    <phoneticPr fontId="1"/>
  </si>
  <si>
    <t>(6)補助事業に要する経費（仮設建物費は含まない）</t>
    <rPh sb="3" eb="5">
      <t>ホジョ</t>
    </rPh>
    <rPh sb="5" eb="7">
      <t>ジギョウ</t>
    </rPh>
    <rPh sb="8" eb="9">
      <t>ヨウ</t>
    </rPh>
    <rPh sb="11" eb="13">
      <t>ケイヒ</t>
    </rPh>
    <rPh sb="14" eb="18">
      <t>カセツタテモノ</t>
    </rPh>
    <rPh sb="18" eb="19">
      <t>ヒ</t>
    </rPh>
    <rPh sb="20" eb="21">
      <t>フク</t>
    </rPh>
    <phoneticPr fontId="3"/>
  </si>
  <si>
    <t>（E）</t>
    <phoneticPr fontId="3"/>
  </si>
  <si>
    <t>(4)改築面積</t>
    <rPh sb="3" eb="5">
      <t>カイチク</t>
    </rPh>
    <rPh sb="5" eb="7">
      <t>メンセキ</t>
    </rPh>
    <phoneticPr fontId="3"/>
  </si>
  <si>
    <t>【別紙様式２】</t>
    <rPh sb="1" eb="3">
      <t>ベッシ</t>
    </rPh>
    <rPh sb="3" eb="5">
      <t>ヨウシキ</t>
    </rPh>
    <phoneticPr fontId="3"/>
  </si>
  <si>
    <t>２　改築</t>
    <rPh sb="2" eb="4">
      <t>ゾウカイチク</t>
    </rPh>
    <phoneticPr fontId="3"/>
  </si>
  <si>
    <t>↑A</t>
    <phoneticPr fontId="3"/>
  </si>
  <si>
    <t>１.２ 新築・増築・改築（該当事業を○で囲むこと。）</t>
    <phoneticPr fontId="1"/>
  </si>
  <si>
    <t>３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</si>
  <si>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左÷30</t>
    <rPh sb="0" eb="1">
      <t>ヒダリ</t>
    </rPh>
    <phoneticPr fontId="3"/>
  </si>
  <si>
    <t>３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</si>
</sst>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quot;"/>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12"/>
      <name val="ＭＳ ゴシック"/>
      <family val="3"/>
      <charset val="128"/>
    </font>
    <font>
      <sz val="12"/>
      <name val="ＭＳ ゴシック"/>
      <family val="3"/>
      <charset val="128"/>
    </font>
    <font>
      <sz val="12"/>
      <color rgb="FFFF0000"/>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rgb="FFDD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dotted">
        <color indexed="22"/>
      </right>
      <top style="hair">
        <color indexed="64"/>
      </top>
      <bottom style="thin">
        <color indexed="64"/>
      </bottom>
      <diagonal/>
    </border>
    <border>
      <left/>
      <right style="dotted">
        <color indexed="22"/>
      </right>
      <top style="thin">
        <color indexed="64"/>
      </top>
      <bottom style="hair">
        <color indexed="64"/>
      </bottom>
      <diagonal/>
    </border>
    <border>
      <left/>
      <right style="dotted">
        <color indexed="22"/>
      </right>
      <top style="thin">
        <color indexed="64"/>
      </top>
      <bottom/>
      <diagonal/>
    </border>
    <border>
      <left/>
      <right style="dotted">
        <color indexed="22"/>
      </right>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4" fillId="0" borderId="0">
      <alignment vertical="center"/>
    </xf>
  </cellStyleXfs>
  <cellXfs count="313">
    <xf numFmtId="0" fontId="0" fillId="0" borderId="0" xfId="0">
      <alignment vertical="center"/>
    </xf>
    <xf numFmtId="3" fontId="7" fillId="0" borderId="0" xfId="1" applyNumberFormat="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0" fillId="0" borderId="0" xfId="1" applyFont="1" applyAlignment="1">
      <alignment vertical="center"/>
    </xf>
    <xf numFmtId="0" fontId="6" fillId="0" borderId="0" xfId="1" applyFont="1" applyAlignment="1">
      <alignment vertical="center"/>
    </xf>
    <xf numFmtId="0" fontId="7" fillId="0" borderId="0" xfId="1" applyFont="1" applyAlignment="1">
      <alignment vertical="center" shrinkToFit="1"/>
    </xf>
    <xf numFmtId="3" fontId="7" fillId="0" borderId="11" xfId="1" applyNumberFormat="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66" xfId="1" applyFont="1" applyBorder="1" applyAlignment="1">
      <alignment vertical="center" shrinkToFit="1"/>
    </xf>
    <xf numFmtId="0" fontId="7" fillId="0" borderId="67" xfId="1" applyFont="1" applyBorder="1" applyAlignment="1">
      <alignment vertical="center" shrinkToFit="1"/>
    </xf>
    <xf numFmtId="0" fontId="7" fillId="0" borderId="68" xfId="1" applyFont="1" applyBorder="1" applyAlignment="1">
      <alignment vertical="center" shrinkToFit="1"/>
    </xf>
    <xf numFmtId="0" fontId="7" fillId="0" borderId="0" xfId="1" applyFont="1" applyAlignment="1">
      <alignment horizontal="center" vertical="center" shrinkToFit="1"/>
    </xf>
    <xf numFmtId="0" fontId="7" fillId="0" borderId="11" xfId="1" applyFont="1" applyBorder="1" applyAlignment="1">
      <alignment vertical="center" shrinkToFit="1"/>
    </xf>
    <xf numFmtId="0" fontId="7" fillId="0" borderId="0" xfId="1" applyFont="1" applyAlignment="1">
      <alignment horizontal="left" vertical="center"/>
    </xf>
    <xf numFmtId="0" fontId="7" fillId="0" borderId="1" xfId="1" applyFont="1" applyBorder="1" applyAlignment="1">
      <alignment vertical="center" shrinkToFit="1"/>
    </xf>
    <xf numFmtId="0" fontId="7" fillId="0" borderId="1" xfId="1" applyFont="1" applyBorder="1" applyAlignment="1">
      <alignment horizontal="center" vertical="center" shrinkToFit="1"/>
    </xf>
    <xf numFmtId="0" fontId="7" fillId="0" borderId="1" xfId="1" applyFont="1" applyBorder="1" applyAlignment="1">
      <alignment vertical="center"/>
    </xf>
    <xf numFmtId="0" fontId="7" fillId="0" borderId="1" xfId="1" applyFont="1" applyBorder="1" applyAlignment="1">
      <alignment horizontal="center" vertical="center"/>
    </xf>
    <xf numFmtId="187" fontId="7" fillId="0" borderId="1" xfId="1" applyNumberFormat="1" applyFont="1" applyBorder="1" applyAlignment="1">
      <alignment horizontal="center" vertical="center"/>
    </xf>
    <xf numFmtId="0" fontId="7" fillId="0" borderId="66" xfId="1" applyFont="1" applyBorder="1" applyAlignment="1">
      <alignment horizontal="center" vertical="center" shrinkToFit="1"/>
    </xf>
    <xf numFmtId="0" fontId="7" fillId="0" borderId="76" xfId="1" applyFont="1" applyBorder="1" applyAlignment="1">
      <alignment vertical="center" shrinkToFit="1"/>
    </xf>
    <xf numFmtId="0" fontId="7" fillId="0" borderId="0" xfId="1" applyFont="1" applyAlignment="1">
      <alignment horizontal="right" vertical="center"/>
    </xf>
    <xf numFmtId="0" fontId="7" fillId="0" borderId="0" xfId="1" applyFont="1" applyAlignment="1">
      <alignment vertical="center" wrapText="1" shrinkToFit="1"/>
    </xf>
    <xf numFmtId="0" fontId="6" fillId="0" borderId="0" xfId="1" applyFont="1" applyAlignment="1">
      <alignment vertical="center" wrapText="1" shrinkToFit="1"/>
    </xf>
    <xf numFmtId="0" fontId="7" fillId="0" borderId="68" xfId="1" applyFont="1" applyBorder="1" applyAlignment="1">
      <alignment horizontal="center" vertical="center" shrinkToFit="1"/>
    </xf>
    <xf numFmtId="0" fontId="13"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2" fillId="0" borderId="11" xfId="1" applyFont="1" applyBorder="1" applyAlignment="1">
      <alignment vertical="center"/>
    </xf>
    <xf numFmtId="0" fontId="7" fillId="0" borderId="0" xfId="1" applyFont="1" applyAlignment="1">
      <alignment vertical="center" wrapText="1" shrinkToFit="1"/>
    </xf>
    <xf numFmtId="0" fontId="7" fillId="0" borderId="13"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43"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44" xfId="1" applyFont="1" applyBorder="1" applyAlignment="1">
      <alignment horizontal="left" vertical="center" wrapText="1" shrinkToFit="1"/>
    </xf>
    <xf numFmtId="0" fontId="7" fillId="0" borderId="43" xfId="1" applyFont="1" applyBorder="1" applyAlignment="1">
      <alignment vertical="center" wrapText="1" shrinkToFit="1"/>
    </xf>
    <xf numFmtId="0" fontId="7" fillId="0" borderId="44" xfId="1" applyFont="1" applyBorder="1" applyAlignment="1">
      <alignment vertical="center" wrapText="1" shrinkToFit="1"/>
    </xf>
    <xf numFmtId="0" fontId="7" fillId="0" borderId="14" xfId="1" applyFont="1" applyBorder="1" applyAlignment="1">
      <alignment vertical="center" wrapText="1" shrinkToFit="1"/>
    </xf>
    <xf numFmtId="0" fontId="7" fillId="0" borderId="15" xfId="1" applyFont="1" applyBorder="1" applyAlignment="1">
      <alignment vertical="center" wrapText="1" shrinkToFit="1"/>
    </xf>
    <xf numFmtId="0" fontId="7" fillId="0" borderId="16" xfId="1" applyFont="1" applyBorder="1" applyAlignment="1">
      <alignment vertical="center" wrapText="1" shrinkToFit="1"/>
    </xf>
    <xf numFmtId="0" fontId="7" fillId="0" borderId="13" xfId="1" applyFont="1" applyBorder="1" applyAlignment="1">
      <alignment vertical="center" wrapText="1" shrinkToFit="1"/>
    </xf>
    <xf numFmtId="0" fontId="7" fillId="0" borderId="11" xfId="1" applyFont="1" applyBorder="1" applyAlignment="1">
      <alignment vertical="center" wrapText="1" shrinkToFit="1"/>
    </xf>
    <xf numFmtId="0" fontId="7" fillId="0" borderId="12" xfId="1" applyFont="1" applyBorder="1" applyAlignment="1">
      <alignment vertical="center" wrapText="1" shrinkToFit="1"/>
    </xf>
    <xf numFmtId="0" fontId="10" fillId="0" borderId="0" xfId="1" applyFont="1" applyAlignment="1">
      <alignment horizontal="center" vertical="center"/>
    </xf>
    <xf numFmtId="0" fontId="10" fillId="0" borderId="0" xfId="1" applyFont="1" applyAlignment="1">
      <alignment horizontal="left" vertical="center"/>
    </xf>
    <xf numFmtId="3" fontId="7" fillId="0" borderId="33" xfId="1" applyNumberFormat="1" applyFont="1" applyBorder="1" applyAlignment="1">
      <alignment horizontal="center" vertical="center" shrinkToFit="1"/>
    </xf>
    <xf numFmtId="3" fontId="7" fillId="0" borderId="34" xfId="1" applyNumberFormat="1" applyFont="1" applyBorder="1" applyAlignment="1">
      <alignment horizontal="center" vertical="center" shrinkToFit="1"/>
    </xf>
    <xf numFmtId="176" fontId="7" fillId="0" borderId="34" xfId="1" applyNumberFormat="1" applyFont="1" applyBorder="1" applyAlignment="1">
      <alignment vertical="center" shrinkToFit="1"/>
    </xf>
    <xf numFmtId="177" fontId="7" fillId="2" borderId="34" xfId="1" applyNumberFormat="1" applyFont="1" applyFill="1" applyBorder="1" applyAlignment="1">
      <alignment vertical="center" shrinkToFit="1"/>
    </xf>
    <xf numFmtId="177" fontId="7" fillId="2" borderId="35" xfId="1" applyNumberFormat="1" applyFont="1" applyFill="1" applyBorder="1" applyAlignment="1">
      <alignment vertical="center" shrinkToFit="1"/>
    </xf>
    <xf numFmtId="0" fontId="7" fillId="0" borderId="34" xfId="1" applyFont="1" applyBorder="1" applyAlignment="1">
      <alignment horizontal="right" vertical="center" shrinkToFit="1"/>
    </xf>
    <xf numFmtId="38" fontId="7" fillId="2" borderId="37" xfId="2" applyFont="1" applyFill="1" applyBorder="1" applyAlignment="1">
      <alignment vertical="center" shrinkToFit="1"/>
    </xf>
    <xf numFmtId="38" fontId="7" fillId="2" borderId="36" xfId="2" applyFont="1" applyFill="1" applyBorder="1" applyAlignment="1">
      <alignment vertical="center" shrinkToFit="1"/>
    </xf>
    <xf numFmtId="0" fontId="7" fillId="0" borderId="15" xfId="1" applyFont="1" applyBorder="1" applyAlignment="1">
      <alignment horizontal="center" vertical="center"/>
    </xf>
    <xf numFmtId="3" fontId="7" fillId="2" borderId="15" xfId="1" applyNumberFormat="1" applyFont="1" applyFill="1" applyBorder="1" applyAlignment="1">
      <alignment horizontal="center" vertical="center"/>
    </xf>
    <xf numFmtId="0" fontId="7" fillId="2" borderId="15" xfId="1" applyFont="1" applyFill="1" applyBorder="1" applyAlignment="1">
      <alignment horizontal="center" vertical="center"/>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7" fillId="0" borderId="63"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3" fontId="7" fillId="0" borderId="64" xfId="1" applyNumberFormat="1" applyFont="1" applyBorder="1" applyAlignment="1">
      <alignment horizontal="center" vertical="center" shrinkToFit="1"/>
    </xf>
    <xf numFmtId="3" fontId="7" fillId="0" borderId="32" xfId="1" applyNumberFormat="1" applyFont="1" applyBorder="1" applyAlignment="1">
      <alignment horizontal="center" vertical="center" shrinkToFit="1"/>
    </xf>
    <xf numFmtId="176" fontId="7" fillId="0" borderId="85" xfId="1" applyNumberFormat="1" applyFont="1" applyBorder="1" applyAlignment="1">
      <alignment horizontal="right" vertical="center" shrinkToFit="1"/>
    </xf>
    <xf numFmtId="176" fontId="7" fillId="0" borderId="86" xfId="1" applyNumberFormat="1" applyFont="1" applyBorder="1" applyAlignment="1">
      <alignment horizontal="right" vertical="center" shrinkToFit="1"/>
    </xf>
    <xf numFmtId="177" fontId="7" fillId="0" borderId="32" xfId="1" applyNumberFormat="1" applyFont="1" applyBorder="1" applyAlignment="1">
      <alignment vertical="center" shrinkToFit="1"/>
    </xf>
    <xf numFmtId="177" fontId="7" fillId="0" borderId="65" xfId="1" applyNumberFormat="1" applyFont="1" applyBorder="1" applyAlignment="1">
      <alignment vertical="center" shrinkToFit="1"/>
    </xf>
    <xf numFmtId="0" fontId="7" fillId="0" borderId="32" xfId="1" applyFont="1" applyBorder="1" applyAlignment="1">
      <alignment horizontal="right" vertical="center" shrinkToFit="1"/>
    </xf>
    <xf numFmtId="38" fontId="7" fillId="2" borderId="60" xfId="2" applyFont="1" applyFill="1" applyBorder="1" applyAlignment="1">
      <alignment vertical="center" shrinkToFit="1"/>
    </xf>
    <xf numFmtId="38" fontId="7" fillId="2" borderId="61" xfId="2" applyFont="1" applyFill="1" applyBorder="1" applyAlignment="1">
      <alignment vertical="center" shrinkToFit="1"/>
    </xf>
    <xf numFmtId="3" fontId="7" fillId="0" borderId="27" xfId="1" applyNumberFormat="1" applyFont="1" applyBorder="1" applyAlignment="1">
      <alignment horizontal="center" vertical="center" shrinkToFit="1"/>
    </xf>
    <xf numFmtId="3" fontId="7" fillId="0" borderId="28" xfId="1" applyNumberFormat="1" applyFont="1" applyBorder="1" applyAlignment="1">
      <alignment horizontal="center" vertical="center" shrinkToFit="1"/>
    </xf>
    <xf numFmtId="176" fontId="7" fillId="2" borderId="28" xfId="1" applyNumberFormat="1" applyFont="1" applyFill="1" applyBorder="1" applyAlignment="1">
      <alignment vertical="center" shrinkToFit="1"/>
    </xf>
    <xf numFmtId="177" fontId="7" fillId="2" borderId="28" xfId="1" applyNumberFormat="1" applyFont="1" applyFill="1" applyBorder="1" applyAlignment="1">
      <alignment vertical="center" shrinkToFit="1"/>
    </xf>
    <xf numFmtId="177" fontId="7" fillId="2" borderId="31" xfId="1" applyNumberFormat="1" applyFont="1" applyFill="1" applyBorder="1" applyAlignment="1">
      <alignment vertical="center" shrinkToFit="1"/>
    </xf>
    <xf numFmtId="38" fontId="7" fillId="0" borderId="22" xfId="1" applyNumberFormat="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1" xfId="1" applyFont="1" applyBorder="1" applyAlignment="1">
      <alignment horizontal="right" vertical="center" shrinkToFit="1"/>
    </xf>
    <xf numFmtId="0" fontId="7" fillId="0" borderId="22" xfId="1" applyFont="1" applyBorder="1" applyAlignment="1">
      <alignment horizontal="right" vertical="center" shrinkToFit="1"/>
    </xf>
    <xf numFmtId="38" fontId="7" fillId="2" borderId="22" xfId="1" applyNumberFormat="1" applyFont="1" applyFill="1" applyBorder="1" applyAlignment="1">
      <alignment horizontal="right" vertical="center" shrinkToFit="1"/>
    </xf>
    <xf numFmtId="0" fontId="7" fillId="2" borderId="22" xfId="1" applyFont="1" applyFill="1" applyBorder="1" applyAlignment="1">
      <alignment horizontal="right" vertical="center" shrinkToFit="1"/>
    </xf>
    <xf numFmtId="0" fontId="7" fillId="0" borderId="28" xfId="1" applyFont="1" applyBorder="1" applyAlignment="1">
      <alignment horizontal="right" vertical="center" shrinkToFit="1"/>
    </xf>
    <xf numFmtId="38" fontId="7" fillId="2" borderId="39" xfId="2" applyFont="1" applyFill="1" applyBorder="1" applyAlignment="1">
      <alignment vertical="center" shrinkToFit="1"/>
    </xf>
    <xf numFmtId="38" fontId="7" fillId="2" borderId="38" xfId="2" applyFont="1" applyFill="1" applyBorder="1" applyAlignment="1">
      <alignment vertical="center" shrinkToFit="1"/>
    </xf>
    <xf numFmtId="38" fontId="7" fillId="2" borderId="72" xfId="1" applyNumberFormat="1" applyFont="1" applyFill="1" applyBorder="1" applyAlignment="1">
      <alignment horizontal="right" vertical="center" shrinkToFit="1"/>
    </xf>
    <xf numFmtId="0" fontId="7" fillId="2" borderId="38" xfId="1" applyFont="1" applyFill="1" applyBorder="1" applyAlignment="1">
      <alignment horizontal="right" vertical="center" shrinkToFit="1"/>
    </xf>
    <xf numFmtId="0" fontId="7" fillId="0" borderId="64"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65" xfId="1" applyFont="1" applyBorder="1" applyAlignment="1">
      <alignment horizontal="center" vertical="center" shrinkToFit="1"/>
    </xf>
    <xf numFmtId="178" fontId="7" fillId="0" borderId="61" xfId="1" applyNumberFormat="1" applyFont="1" applyBorder="1" applyAlignment="1">
      <alignment vertical="center" shrinkToFit="1"/>
    </xf>
    <xf numFmtId="0" fontId="7" fillId="0" borderId="69" xfId="1" applyFont="1" applyBorder="1" applyAlignment="1">
      <alignment horizontal="center" vertical="center" shrinkToFit="1"/>
    </xf>
    <xf numFmtId="0" fontId="7" fillId="0" borderId="61" xfId="1" applyFont="1" applyBorder="1" applyAlignment="1">
      <alignment shrinkToFit="1"/>
    </xf>
    <xf numFmtId="0" fontId="7" fillId="0" borderId="62" xfId="1" applyFont="1" applyBorder="1" applyAlignment="1">
      <alignment shrinkToFit="1"/>
    </xf>
    <xf numFmtId="179" fontId="7" fillId="0" borderId="60" xfId="1" applyNumberFormat="1" applyFont="1" applyBorder="1" applyAlignment="1">
      <alignment vertical="center" shrinkToFit="1"/>
    </xf>
    <xf numFmtId="179" fontId="7" fillId="0" borderId="61" xfId="1" applyNumberFormat="1" applyFont="1" applyBorder="1" applyAlignment="1">
      <alignment vertical="center" shrinkToFit="1"/>
    </xf>
    <xf numFmtId="38" fontId="7" fillId="0" borderId="70" xfId="2" applyFont="1" applyFill="1" applyBorder="1" applyAlignment="1">
      <alignment horizontal="right" vertical="center" shrinkToFit="1"/>
    </xf>
    <xf numFmtId="38" fontId="7" fillId="0" borderId="41" xfId="2" applyFont="1" applyFill="1" applyBorder="1" applyAlignment="1">
      <alignment horizontal="right" vertical="center" shrinkToFit="1"/>
    </xf>
    <xf numFmtId="0" fontId="7" fillId="0" borderId="40" xfId="1" applyFont="1" applyBorder="1" applyAlignment="1">
      <alignment horizontal="distributed" vertical="center" justifyLastLine="1" shrinkToFit="1"/>
    </xf>
    <xf numFmtId="0" fontId="7" fillId="0" borderId="25" xfId="1" applyFont="1" applyBorder="1" applyAlignment="1">
      <alignment horizontal="distributed" vertical="center" justifyLastLine="1" shrinkToFit="1"/>
    </xf>
    <xf numFmtId="0" fontId="7" fillId="0" borderId="26" xfId="1" applyFont="1" applyBorder="1" applyAlignment="1">
      <alignment horizontal="distributed" vertical="center" justifyLastLine="1" shrinkToFit="1"/>
    </xf>
    <xf numFmtId="0" fontId="7" fillId="0" borderId="24"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26" xfId="1" applyFont="1" applyBorder="1" applyAlignment="1">
      <alignment horizontal="center" vertical="center" shrinkToFit="1"/>
    </xf>
    <xf numFmtId="178" fontId="7" fillId="2" borderId="72" xfId="2" applyNumberFormat="1" applyFont="1" applyFill="1" applyBorder="1" applyAlignment="1">
      <alignment vertical="center" shrinkToFit="1"/>
    </xf>
    <xf numFmtId="178" fontId="7" fillId="2" borderId="38" xfId="2" applyNumberFormat="1" applyFont="1" applyFill="1" applyBorder="1" applyAlignment="1">
      <alignment vertical="center" shrinkToFit="1"/>
    </xf>
    <xf numFmtId="181" fontId="7" fillId="2" borderId="39" xfId="2" applyNumberFormat="1" applyFont="1" applyFill="1" applyBorder="1" applyAlignment="1">
      <alignment vertical="center" shrinkToFit="1"/>
    </xf>
    <xf numFmtId="181" fontId="7" fillId="2" borderId="38" xfId="2" applyNumberFormat="1" applyFont="1" applyFill="1" applyBorder="1" applyAlignment="1">
      <alignment vertical="center" shrinkToFit="1"/>
    </xf>
    <xf numFmtId="0" fontId="7" fillId="0" borderId="59" xfId="1" applyFont="1" applyBorder="1" applyAlignment="1">
      <alignment horizontal="distributed" vertical="center" justifyLastLine="1" shrinkToFit="1"/>
    </xf>
    <xf numFmtId="0" fontId="7" fillId="0" borderId="1" xfId="1" applyFont="1" applyBorder="1" applyAlignment="1">
      <alignment horizontal="distributed" vertical="center" justifyLastLine="1" shrinkToFit="1"/>
    </xf>
    <xf numFmtId="0" fontId="7" fillId="0" borderId="33"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178" fontId="7" fillId="0" borderId="36" xfId="2" applyNumberFormat="1" applyFont="1" applyFill="1" applyBorder="1" applyAlignment="1">
      <alignment vertical="center" shrinkToFit="1"/>
    </xf>
    <xf numFmtId="0" fontId="7" fillId="0" borderId="71" xfId="1" applyFont="1" applyBorder="1" applyAlignment="1">
      <alignment horizontal="center" vertical="center" shrinkToFit="1"/>
    </xf>
    <xf numFmtId="0" fontId="7" fillId="0" borderId="36" xfId="1" applyFont="1" applyBorder="1" applyAlignment="1">
      <alignment shrinkToFit="1"/>
    </xf>
    <xf numFmtId="0" fontId="7" fillId="0" borderId="42" xfId="1" applyFont="1" applyBorder="1" applyAlignment="1">
      <alignment shrinkToFit="1"/>
    </xf>
    <xf numFmtId="180" fontId="7" fillId="0" borderId="37" xfId="1" applyNumberFormat="1" applyFont="1" applyBorder="1" applyAlignment="1">
      <alignment vertical="center" shrinkToFit="1"/>
    </xf>
    <xf numFmtId="180" fontId="7" fillId="0" borderId="36" xfId="1" applyNumberFormat="1" applyFont="1" applyBorder="1" applyAlignment="1">
      <alignment vertical="center" shrinkToFit="1"/>
    </xf>
    <xf numFmtId="0" fontId="7" fillId="0" borderId="60"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73" xfId="1" applyFont="1" applyBorder="1" applyAlignment="1">
      <alignment horizontal="center" vertical="center" shrinkToFit="1"/>
    </xf>
    <xf numFmtId="38" fontId="7" fillId="2" borderId="74" xfId="1" applyNumberFormat="1" applyFont="1" applyFill="1" applyBorder="1" applyAlignment="1">
      <alignment horizontal="right" vertical="center" shrinkToFit="1"/>
    </xf>
    <xf numFmtId="0" fontId="7" fillId="2" borderId="74" xfId="1" applyFont="1" applyFill="1" applyBorder="1" applyAlignment="1">
      <alignment horizontal="right" vertical="center" shrinkToFit="1"/>
    </xf>
    <xf numFmtId="0" fontId="7" fillId="2" borderId="70" xfId="1" applyFont="1" applyFill="1" applyBorder="1" applyAlignment="1">
      <alignment horizontal="right" vertical="center" shrinkToFit="1"/>
    </xf>
    <xf numFmtId="0" fontId="7" fillId="0" borderId="1" xfId="1" applyFont="1" applyBorder="1" applyAlignment="1">
      <alignment horizontal="center" vertical="center" shrinkToFit="1"/>
    </xf>
    <xf numFmtId="38" fontId="7" fillId="2" borderId="43" xfId="1" applyNumberFormat="1" applyFont="1" applyFill="1" applyBorder="1" applyAlignment="1">
      <alignment vertical="center" shrinkToFit="1"/>
    </xf>
    <xf numFmtId="0" fontId="7" fillId="2" borderId="0" xfId="1" applyFont="1" applyFill="1" applyAlignment="1">
      <alignment vertical="center" shrinkToFit="1"/>
    </xf>
    <xf numFmtId="0" fontId="7" fillId="2" borderId="14" xfId="1" applyFont="1" applyFill="1" applyBorder="1" applyAlignment="1">
      <alignment vertical="center" shrinkToFit="1"/>
    </xf>
    <xf numFmtId="0" fontId="7" fillId="2" borderId="15" xfId="1" applyFont="1" applyFill="1" applyBorder="1" applyAlignment="1">
      <alignment vertical="center" shrinkToFit="1"/>
    </xf>
    <xf numFmtId="0" fontId="7" fillId="0" borderId="44" xfId="1" applyFont="1" applyBorder="1" applyAlignment="1">
      <alignment vertical="center" shrinkToFit="1"/>
    </xf>
    <xf numFmtId="0" fontId="7" fillId="0" borderId="16" xfId="1" applyFont="1" applyBorder="1" applyAlignment="1">
      <alignment vertical="center" shrinkToFit="1"/>
    </xf>
    <xf numFmtId="0" fontId="7" fillId="0" borderId="43" xfId="1" applyFont="1" applyBorder="1" applyAlignment="1">
      <alignment horizontal="center" vertical="center" shrinkToFit="1"/>
    </xf>
    <xf numFmtId="0" fontId="7" fillId="0" borderId="0" xfId="1" applyFont="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77" xfId="1" applyFont="1" applyBorder="1" applyAlignment="1">
      <alignment horizontal="center" vertical="center" shrinkToFit="1"/>
    </xf>
    <xf numFmtId="38" fontId="7" fillId="2" borderId="77" xfId="1" applyNumberFormat="1" applyFont="1" applyFill="1" applyBorder="1" applyAlignment="1">
      <alignment horizontal="right" vertical="center" shrinkToFit="1"/>
    </xf>
    <xf numFmtId="0" fontId="7" fillId="2" borderId="77" xfId="1" applyFont="1" applyFill="1" applyBorder="1" applyAlignment="1">
      <alignment horizontal="right" vertical="center" shrinkToFit="1"/>
    </xf>
    <xf numFmtId="0" fontId="7" fillId="2" borderId="72" xfId="1" applyFont="1" applyFill="1" applyBorder="1" applyAlignment="1">
      <alignment horizontal="right" vertical="center" shrinkToFit="1"/>
    </xf>
    <xf numFmtId="0" fontId="7" fillId="0" borderId="45"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2" xfId="1" applyFont="1" applyBorder="1" applyAlignment="1">
      <alignment horizontal="right" vertical="center" shrinkToFit="1"/>
    </xf>
    <xf numFmtId="183" fontId="7" fillId="0" borderId="2" xfId="1" applyNumberFormat="1" applyFont="1" applyBorder="1" applyAlignment="1">
      <alignment horizontal="right" vertical="center" shrinkToFit="1"/>
    </xf>
    <xf numFmtId="184" fontId="7" fillId="2" borderId="2" xfId="1" applyNumberFormat="1" applyFont="1" applyFill="1" applyBorder="1" applyAlignment="1">
      <alignment horizontal="right" vertical="center" shrinkToFit="1"/>
    </xf>
    <xf numFmtId="185" fontId="7" fillId="2" borderId="2" xfId="1" applyNumberFormat="1" applyFont="1" applyFill="1" applyBorder="1" applyAlignment="1">
      <alignment horizontal="right" vertical="center" shrinkToFit="1"/>
    </xf>
    <xf numFmtId="0" fontId="7" fillId="0" borderId="1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6" xfId="1" applyFont="1" applyBorder="1" applyAlignment="1">
      <alignment horizontal="center" vertical="center" shrinkToFit="1"/>
    </xf>
    <xf numFmtId="185" fontId="7" fillId="2" borderId="77" xfId="1" applyNumberFormat="1" applyFont="1" applyFill="1" applyBorder="1" applyAlignment="1">
      <alignment horizontal="right" vertical="center" shrinkToFit="1"/>
    </xf>
    <xf numFmtId="186" fontId="7" fillId="2" borderId="72" xfId="1" applyNumberFormat="1" applyFont="1" applyFill="1" applyBorder="1" applyAlignment="1">
      <alignment horizontal="right" vertical="center" shrinkToFit="1"/>
    </xf>
    <xf numFmtId="186" fontId="7" fillId="2" borderId="38" xfId="1" applyNumberFormat="1" applyFont="1" applyFill="1" applyBorder="1" applyAlignment="1">
      <alignment horizontal="right" vertical="center" shrinkToFit="1"/>
    </xf>
    <xf numFmtId="186" fontId="7" fillId="2" borderId="68" xfId="1" applyNumberFormat="1" applyFont="1" applyFill="1" applyBorder="1" applyAlignment="1">
      <alignment horizontal="right" vertical="center" shrinkToFit="1"/>
    </xf>
    <xf numFmtId="186" fontId="7" fillId="2" borderId="77" xfId="1" applyNumberFormat="1" applyFont="1" applyFill="1" applyBorder="1" applyAlignment="1">
      <alignment horizontal="right" vertical="center" shrinkToFit="1"/>
    </xf>
    <xf numFmtId="0" fontId="7" fillId="0" borderId="74" xfId="1" applyFont="1" applyBorder="1" applyAlignment="1">
      <alignment horizontal="distributed" vertical="center" justifyLastLine="1" shrinkToFit="1"/>
    </xf>
    <xf numFmtId="0" fontId="7" fillId="0" borderId="77" xfId="1" applyFont="1" applyBorder="1" applyAlignment="1">
      <alignment horizontal="distributed" vertical="center" justifyLastLine="1" shrinkToFit="1"/>
    </xf>
    <xf numFmtId="0" fontId="7" fillId="0" borderId="13" xfId="1" applyFont="1" applyBorder="1" applyAlignment="1">
      <alignment horizontal="distributed" vertical="center" justifyLastLine="1" shrinkToFit="1"/>
    </xf>
    <xf numFmtId="0" fontId="7" fillId="0" borderId="11" xfId="1" applyFont="1" applyBorder="1" applyAlignment="1">
      <alignment horizontal="distributed" vertical="center" justifyLastLine="1" shrinkToFit="1"/>
    </xf>
    <xf numFmtId="0" fontId="7" fillId="0" borderId="93" xfId="1" applyFont="1" applyBorder="1" applyAlignment="1">
      <alignment horizontal="distributed" vertical="center" justifyLastLine="1" shrinkToFit="1"/>
    </xf>
    <xf numFmtId="0" fontId="7" fillId="0" borderId="14" xfId="1" applyFont="1" applyBorder="1" applyAlignment="1">
      <alignment horizontal="distributed" vertical="center" justifyLastLine="1" shrinkToFit="1"/>
    </xf>
    <xf numFmtId="0" fontId="7" fillId="0" borderId="15" xfId="1" applyFont="1" applyBorder="1" applyAlignment="1">
      <alignment horizontal="distributed" vertical="center" justifyLastLine="1" shrinkToFit="1"/>
    </xf>
    <xf numFmtId="0" fontId="7" fillId="0" borderId="94" xfId="1" applyFont="1" applyBorder="1" applyAlignment="1">
      <alignment horizontal="distributed" vertical="center" justifyLastLine="1" shrinkToFit="1"/>
    </xf>
    <xf numFmtId="0" fontId="7" fillId="0" borderId="78" xfId="1" applyFont="1" applyBorder="1" applyAlignment="1">
      <alignment horizontal="center" vertical="center" shrinkToFit="1"/>
    </xf>
    <xf numFmtId="0" fontId="7" fillId="0" borderId="74" xfId="1" applyFont="1" applyBorder="1" applyAlignment="1">
      <alignment horizontal="center" vertical="center" shrinkToFit="1"/>
    </xf>
    <xf numFmtId="0" fontId="7" fillId="0" borderId="79" xfId="1" applyFont="1" applyBorder="1" applyAlignment="1">
      <alignment horizontal="center" vertical="center" shrinkToFit="1"/>
    </xf>
    <xf numFmtId="184" fontId="7" fillId="0" borderId="74" xfId="1" applyNumberFormat="1" applyFont="1" applyBorder="1" applyAlignment="1">
      <alignment horizontal="right" vertical="center" shrinkToFit="1"/>
    </xf>
    <xf numFmtId="185" fontId="7" fillId="0" borderId="74" xfId="1" applyNumberFormat="1" applyFont="1" applyBorder="1" applyAlignment="1">
      <alignment horizontal="right" vertical="center" shrinkToFit="1"/>
    </xf>
    <xf numFmtId="186" fontId="7" fillId="0" borderId="70" xfId="1" applyNumberFormat="1" applyFont="1" applyBorder="1" applyAlignment="1">
      <alignment horizontal="right" vertical="center" shrinkToFit="1"/>
    </xf>
    <xf numFmtId="186" fontId="7" fillId="0" borderId="41" xfId="1" applyNumberFormat="1" applyFont="1" applyBorder="1" applyAlignment="1">
      <alignment horizontal="right" vertical="center" shrinkToFit="1"/>
    </xf>
    <xf numFmtId="186" fontId="7" fillId="0" borderId="84" xfId="1" applyNumberFormat="1" applyFont="1" applyBorder="1" applyAlignment="1">
      <alignment horizontal="right" vertical="center" shrinkToFit="1"/>
    </xf>
    <xf numFmtId="0" fontId="7" fillId="0" borderId="75" xfId="1" applyFont="1" applyBorder="1" applyAlignment="1">
      <alignment horizontal="center" vertical="center" shrinkToFit="1"/>
    </xf>
    <xf numFmtId="186" fontId="7" fillId="0" borderId="74" xfId="2" applyNumberFormat="1" applyFont="1" applyFill="1" applyBorder="1" applyAlignment="1">
      <alignment horizontal="right" vertical="center" shrinkToFit="1"/>
    </xf>
    <xf numFmtId="0" fontId="7" fillId="0" borderId="75" xfId="1" applyFont="1" applyBorder="1" applyAlignment="1">
      <alignment horizontal="right" vertical="center" shrinkToFit="1"/>
    </xf>
    <xf numFmtId="185" fontId="7" fillId="0" borderId="75" xfId="1" applyNumberFormat="1" applyFont="1" applyBorder="1" applyAlignment="1">
      <alignment horizontal="right" vertical="center" shrinkToFit="1"/>
    </xf>
    <xf numFmtId="186" fontId="7" fillId="0" borderId="71" xfId="1" applyNumberFormat="1" applyFont="1" applyBorder="1" applyAlignment="1">
      <alignment horizontal="right" vertical="center" shrinkToFit="1"/>
    </xf>
    <xf numFmtId="186" fontId="7" fillId="0" borderId="36" xfId="1" applyNumberFormat="1" applyFont="1" applyBorder="1" applyAlignment="1">
      <alignment horizontal="right" vertical="center" shrinkToFit="1"/>
    </xf>
    <xf numFmtId="186" fontId="7" fillId="0" borderId="67" xfId="1" applyNumberFormat="1" applyFont="1" applyBorder="1" applyAlignment="1">
      <alignment horizontal="right" vertical="center" shrinkToFit="1"/>
    </xf>
    <xf numFmtId="186" fontId="7" fillId="0" borderId="75" xfId="1" applyNumberFormat="1" applyFont="1" applyBorder="1" applyAlignment="1">
      <alignment horizontal="right" vertical="center" shrinkToFit="1"/>
    </xf>
    <xf numFmtId="0" fontId="11" fillId="0" borderId="0" xfId="1" applyFont="1" applyAlignment="1">
      <alignment horizontal="left" vertical="center" wrapText="1"/>
    </xf>
    <xf numFmtId="0" fontId="7" fillId="0" borderId="73" xfId="1" applyFont="1" applyBorder="1" applyAlignment="1">
      <alignment vertical="center" shrinkToFit="1"/>
    </xf>
    <xf numFmtId="0" fontId="7" fillId="0" borderId="7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92" xfId="1" applyFont="1" applyBorder="1" applyAlignment="1">
      <alignment horizontal="center" vertical="center" shrinkToFit="1"/>
    </xf>
    <xf numFmtId="0" fontId="7" fillId="0" borderId="80" xfId="1" applyFont="1" applyBorder="1" applyAlignment="1">
      <alignment horizontal="center" vertical="center" shrinkToFit="1"/>
    </xf>
    <xf numFmtId="186" fontId="7" fillId="0" borderId="73" xfId="1" applyNumberFormat="1" applyFont="1" applyBorder="1" applyAlignment="1">
      <alignment horizontal="right" vertical="center" shrinkToFit="1"/>
    </xf>
    <xf numFmtId="186" fontId="7" fillId="2" borderId="73" xfId="1" applyNumberFormat="1" applyFont="1" applyFill="1" applyBorder="1" applyAlignment="1">
      <alignment horizontal="right" vertical="center" shrinkToFit="1"/>
    </xf>
    <xf numFmtId="0" fontId="7" fillId="0" borderId="71" xfId="1" applyFont="1" applyBorder="1" applyAlignment="1">
      <alignment vertical="center" shrinkToFit="1"/>
    </xf>
    <xf numFmtId="0" fontId="7" fillId="0" borderId="36" xfId="1" applyFont="1" applyBorder="1" applyAlignment="1">
      <alignment vertical="center" shrinkToFit="1"/>
    </xf>
    <xf numFmtId="0" fontId="7" fillId="0" borderId="67" xfId="1" applyFont="1" applyBorder="1" applyAlignment="1">
      <alignment vertical="center" shrinkToFit="1"/>
    </xf>
    <xf numFmtId="0" fontId="7" fillId="0" borderId="36" xfId="1" applyFont="1" applyBorder="1" applyAlignment="1">
      <alignment horizontal="center" vertical="center" shrinkToFit="1"/>
    </xf>
    <xf numFmtId="0" fontId="7" fillId="0" borderId="81" xfId="1" applyFont="1" applyBorder="1" applyAlignment="1">
      <alignment horizontal="center" vertical="center" shrinkToFit="1"/>
    </xf>
    <xf numFmtId="0" fontId="7" fillId="0" borderId="82" xfId="1" applyFont="1" applyBorder="1" applyAlignment="1">
      <alignment horizontal="center" vertical="center" shrinkToFit="1"/>
    </xf>
    <xf numFmtId="0" fontId="7" fillId="0" borderId="67" xfId="1" applyFont="1" applyBorder="1" applyAlignment="1">
      <alignment horizontal="center" vertical="center" shrinkToFit="1"/>
    </xf>
    <xf numFmtId="0" fontId="7" fillId="0" borderId="72"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91" xfId="1" applyFont="1" applyBorder="1" applyAlignment="1">
      <alignment horizontal="center" vertical="center" shrinkToFit="1"/>
    </xf>
    <xf numFmtId="0" fontId="7" fillId="0" borderId="71" xfId="1" applyFont="1" applyBorder="1" applyAlignment="1">
      <alignment horizontal="left" vertical="center" shrinkToFit="1"/>
    </xf>
    <xf numFmtId="0" fontId="7" fillId="0" borderId="36" xfId="1" applyFont="1" applyBorder="1" applyAlignment="1">
      <alignment horizontal="left" vertical="center" shrinkToFit="1"/>
    </xf>
    <xf numFmtId="0" fontId="7" fillId="0" borderId="67" xfId="1" applyFont="1" applyBorder="1" applyAlignment="1">
      <alignment horizontal="left" vertical="center" shrinkToFit="1"/>
    </xf>
    <xf numFmtId="0" fontId="7" fillId="0" borderId="75" xfId="1" applyFont="1" applyBorder="1" applyAlignment="1">
      <alignment horizontal="left" vertical="center" shrinkToFit="1"/>
    </xf>
    <xf numFmtId="0" fontId="7" fillId="0" borderId="83" xfId="1" applyFont="1" applyBorder="1" applyAlignment="1">
      <alignment horizontal="center" vertical="center" shrinkToFit="1"/>
    </xf>
    <xf numFmtId="0" fontId="7" fillId="0" borderId="0" xfId="1" applyFont="1" applyAlignment="1">
      <alignment vertical="center" shrinkToFit="1"/>
    </xf>
    <xf numFmtId="186" fontId="7" fillId="2" borderId="70" xfId="1" applyNumberFormat="1" applyFont="1" applyFill="1" applyBorder="1" applyAlignment="1">
      <alignment horizontal="right" vertical="center" shrinkToFit="1"/>
    </xf>
    <xf numFmtId="186" fontId="7" fillId="2" borderId="41" xfId="1" applyNumberFormat="1" applyFont="1" applyFill="1" applyBorder="1" applyAlignment="1">
      <alignment horizontal="right" vertical="center" shrinkToFit="1"/>
    </xf>
    <xf numFmtId="186" fontId="7" fillId="2" borderId="84" xfId="1" applyNumberFormat="1" applyFont="1" applyFill="1" applyBorder="1" applyAlignment="1">
      <alignment horizontal="right" vertical="center" shrinkToFit="1"/>
    </xf>
    <xf numFmtId="0" fontId="7" fillId="0" borderId="46" xfId="1" applyFont="1" applyBorder="1" applyAlignment="1">
      <alignment horizontal="center" vertical="center" wrapText="1" shrinkToFit="1"/>
    </xf>
    <xf numFmtId="0" fontId="7" fillId="0" borderId="2" xfId="1" applyFont="1" applyBorder="1" applyAlignment="1">
      <alignment horizontal="center" vertical="center" shrinkToFit="1"/>
    </xf>
    <xf numFmtId="186" fontId="7" fillId="0" borderId="75" xfId="1" applyNumberFormat="1" applyFont="1" applyBorder="1" applyAlignment="1">
      <alignment horizontal="center" vertical="center" shrinkToFit="1"/>
    </xf>
    <xf numFmtId="0" fontId="6" fillId="0" borderId="0" xfId="1" applyFont="1" applyAlignment="1">
      <alignment horizontal="left" vertical="center" wrapText="1" shrinkToFit="1"/>
    </xf>
    <xf numFmtId="0" fontId="7" fillId="0" borderId="14"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7" fillId="0" borderId="16" xfId="1" applyFont="1" applyBorder="1" applyAlignment="1">
      <alignment horizontal="left" vertical="center" wrapText="1" shrinkToFit="1"/>
    </xf>
    <xf numFmtId="0" fontId="7" fillId="0" borderId="11" xfId="1" applyFont="1" applyBorder="1" applyAlignment="1">
      <alignment horizontal="center" vertical="center" wrapText="1"/>
    </xf>
    <xf numFmtId="0" fontId="7" fillId="0" borderId="0" xfId="1" applyFont="1" applyAlignment="1">
      <alignment horizontal="center" vertical="center" wrapText="1"/>
    </xf>
    <xf numFmtId="0" fontId="11" fillId="0" borderId="0" xfId="1" applyFont="1" applyAlignment="1">
      <alignment horizontal="left" vertical="center" wrapText="1" shrinkToFit="1"/>
    </xf>
    <xf numFmtId="0" fontId="7" fillId="0" borderId="1"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38" xfId="1" applyFont="1" applyBorder="1" applyAlignment="1">
      <alignment vertical="center" shrinkToFit="1"/>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61" xfId="1" applyFont="1" applyBorder="1" applyAlignment="1">
      <alignment vertical="center" shrinkToFit="1"/>
    </xf>
    <xf numFmtId="0" fontId="7" fillId="0" borderId="52" xfId="1" applyFont="1" applyBorder="1" applyAlignment="1">
      <alignment vertical="center" wrapText="1" shrinkToFit="1"/>
    </xf>
    <xf numFmtId="0" fontId="7" fillId="0" borderId="50" xfId="1" applyFont="1" applyBorder="1" applyAlignment="1">
      <alignment vertical="center" wrapText="1" shrinkToFit="1"/>
    </xf>
    <xf numFmtId="0" fontId="7" fillId="0" borderId="51" xfId="1" applyFont="1" applyBorder="1" applyAlignment="1">
      <alignment vertical="center" wrapText="1" shrinkToFit="1"/>
    </xf>
    <xf numFmtId="0" fontId="7" fillId="0" borderId="54" xfId="1" applyFont="1" applyBorder="1" applyAlignment="1">
      <alignment vertical="center" wrapText="1" shrinkToFit="1"/>
    </xf>
    <xf numFmtId="0" fontId="7" fillId="0" borderId="58" xfId="1" applyFont="1" applyBorder="1" applyAlignment="1">
      <alignment vertical="center" wrapText="1" shrinkToFit="1"/>
    </xf>
    <xf numFmtId="0" fontId="7" fillId="0" borderId="48" xfId="1" applyFont="1" applyBorder="1" applyAlignment="1">
      <alignment vertical="center" wrapText="1" shrinkToFit="1"/>
    </xf>
    <xf numFmtId="0" fontId="7" fillId="0" borderId="53" xfId="1" applyFont="1" applyBorder="1" applyAlignment="1">
      <alignment vertical="center" wrapText="1" shrinkToFit="1"/>
    </xf>
    <xf numFmtId="0" fontId="7" fillId="0" borderId="49" xfId="1" applyFont="1" applyBorder="1" applyAlignment="1">
      <alignment vertical="center" wrapText="1" shrinkToFit="1"/>
    </xf>
    <xf numFmtId="0" fontId="7" fillId="0" borderId="57" xfId="1" applyFont="1" applyBorder="1" applyAlignment="1">
      <alignment vertical="center" wrapText="1" shrinkToFit="1"/>
    </xf>
    <xf numFmtId="0" fontId="7" fillId="0" borderId="47" xfId="1" applyFont="1" applyBorder="1" applyAlignment="1">
      <alignment vertical="center" wrapText="1" shrinkToFit="1"/>
    </xf>
    <xf numFmtId="0" fontId="7" fillId="0" borderId="55" xfId="1" applyFont="1" applyBorder="1" applyAlignment="1">
      <alignment vertical="center" wrapText="1" shrinkToFit="1"/>
    </xf>
    <xf numFmtId="0" fontId="7" fillId="0" borderId="56" xfId="1" applyFont="1" applyBorder="1" applyAlignment="1">
      <alignment vertical="center" wrapText="1" shrinkToFit="1"/>
    </xf>
    <xf numFmtId="0" fontId="7" fillId="0" borderId="37" xfId="1"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7" fillId="0" borderId="89" xfId="1" applyFont="1" applyBorder="1" applyAlignment="1">
      <alignment horizontal="center" vertical="center" shrinkToFit="1"/>
    </xf>
    <xf numFmtId="38" fontId="7" fillId="2" borderId="13" xfId="1" applyNumberFormat="1" applyFont="1" applyFill="1" applyBorder="1" applyAlignment="1">
      <alignment vertical="center" shrinkToFit="1"/>
    </xf>
    <xf numFmtId="0" fontId="7" fillId="2" borderId="11" xfId="1" applyFont="1" applyFill="1" applyBorder="1" applyAlignment="1">
      <alignment vertical="center" shrinkToFit="1"/>
    </xf>
    <xf numFmtId="0" fontId="7" fillId="2" borderId="43" xfId="1" applyFont="1" applyFill="1" applyBorder="1" applyAlignment="1">
      <alignment vertical="center" shrinkToFit="1"/>
    </xf>
    <xf numFmtId="0" fontId="7" fillId="2" borderId="69" xfId="1" applyFont="1" applyFill="1" applyBorder="1" applyAlignment="1">
      <alignment vertical="center" shrinkToFit="1"/>
    </xf>
    <xf numFmtId="0" fontId="7" fillId="2" borderId="61" xfId="1" applyFont="1" applyFill="1" applyBorder="1" applyAlignment="1">
      <alignment vertical="center" shrinkToFit="1"/>
    </xf>
    <xf numFmtId="0" fontId="7" fillId="0" borderId="12" xfId="1" applyFont="1" applyBorder="1" applyAlignment="1">
      <alignment vertical="center" shrinkToFit="1"/>
    </xf>
    <xf numFmtId="0" fontId="7" fillId="0" borderId="66" xfId="1" applyFont="1" applyBorder="1" applyAlignment="1">
      <alignment vertical="center" shrinkToFit="1"/>
    </xf>
    <xf numFmtId="182" fontId="7" fillId="0" borderId="13" xfId="1" applyNumberFormat="1" applyFont="1" applyBorder="1" applyAlignment="1">
      <alignment horizontal="right" vertical="center" shrinkToFit="1"/>
    </xf>
    <xf numFmtId="182" fontId="7" fillId="0" borderId="11" xfId="1" applyNumberFormat="1" applyFont="1" applyBorder="1" applyAlignment="1">
      <alignment horizontal="right" vertical="center" shrinkToFit="1"/>
    </xf>
    <xf numFmtId="182" fontId="7" fillId="0" borderId="43"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69" xfId="1" applyNumberFormat="1" applyFont="1" applyBorder="1" applyAlignment="1">
      <alignment horizontal="right" vertical="center" shrinkToFit="1"/>
    </xf>
    <xf numFmtId="182" fontId="7" fillId="0" borderId="61" xfId="1" applyNumberFormat="1" applyFont="1" applyBorder="1" applyAlignment="1">
      <alignment horizontal="right" vertical="center" shrinkToFit="1"/>
    </xf>
    <xf numFmtId="38" fontId="7" fillId="2" borderId="75" xfId="2" applyFont="1" applyFill="1" applyBorder="1" applyAlignment="1">
      <alignment horizontal="right" vertical="center" shrinkToFit="1"/>
    </xf>
    <xf numFmtId="38" fontId="7" fillId="2" borderId="71" xfId="2" applyFont="1" applyFill="1" applyBorder="1" applyAlignment="1">
      <alignment horizontal="right" vertical="center" shrinkToFit="1"/>
    </xf>
    <xf numFmtId="0" fontId="7" fillId="0" borderId="90" xfId="1" applyFont="1" applyBorder="1" applyAlignment="1">
      <alignment horizontal="center" vertical="center" shrinkToFit="1"/>
    </xf>
    <xf numFmtId="0" fontId="5" fillId="0" borderId="33" xfId="1" applyFont="1" applyBorder="1" applyAlignment="1">
      <alignment horizontal="center" vertical="center" wrapText="1" shrinkToFit="1"/>
    </xf>
    <xf numFmtId="0" fontId="5" fillId="0" borderId="34" xfId="1" applyFont="1" applyBorder="1" applyAlignment="1">
      <alignment horizontal="center" vertical="center" wrapText="1" shrinkToFit="1"/>
    </xf>
    <xf numFmtId="0" fontId="5" fillId="0" borderId="37"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39" xfId="1" applyFont="1" applyBorder="1" applyAlignment="1">
      <alignment horizontal="center" vertical="center" wrapText="1" shrinkToFit="1"/>
    </xf>
    <xf numFmtId="182" fontId="7" fillId="0" borderId="14" xfId="1" applyNumberFormat="1" applyFont="1" applyBorder="1" applyAlignment="1">
      <alignment horizontal="right" vertical="center" shrinkToFit="1"/>
    </xf>
    <xf numFmtId="182" fontId="7" fillId="0" borderId="15" xfId="1" applyNumberFormat="1" applyFont="1" applyBorder="1" applyAlignment="1">
      <alignment horizontal="right" vertical="center" shrinkToFit="1"/>
    </xf>
    <xf numFmtId="38" fontId="7" fillId="2" borderId="77" xfId="2" applyFont="1" applyFill="1" applyBorder="1" applyAlignment="1">
      <alignment horizontal="right" vertical="center" shrinkToFit="1"/>
    </xf>
    <xf numFmtId="38" fontId="7" fillId="2" borderId="72" xfId="2" applyFont="1" applyFill="1" applyBorder="1" applyAlignment="1">
      <alignment horizontal="right" vertical="center" shrinkToFit="1"/>
    </xf>
    <xf numFmtId="0" fontId="12" fillId="0" borderId="13"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0" xfId="1" applyFont="1" applyAlignment="1">
      <alignment horizontal="center" vertical="center" shrinkToFit="1"/>
    </xf>
    <xf numFmtId="0" fontId="12" fillId="0" borderId="44" xfId="1"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11" xfId="1" applyFont="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44" xfId="1" applyFont="1" applyBorder="1" applyAlignment="1">
      <alignment horizontal="center" vertical="center" wrapText="1" shrinkToFit="1"/>
    </xf>
    <xf numFmtId="0" fontId="12" fillId="0" borderId="14" xfId="1" applyFont="1" applyBorder="1" applyAlignment="1">
      <alignment horizontal="right" vertical="center" shrinkToFit="1"/>
    </xf>
    <xf numFmtId="0" fontId="12" fillId="0" borderId="15" xfId="1" applyFont="1" applyBorder="1" applyAlignment="1">
      <alignment horizontal="right" vertical="center" shrinkToFit="1"/>
    </xf>
    <xf numFmtId="0" fontId="12" fillId="0" borderId="16" xfId="1" applyFont="1" applyBorder="1" applyAlignment="1">
      <alignment horizontal="right" vertical="center" shrinkToFit="1"/>
    </xf>
    <xf numFmtId="0" fontId="12" fillId="0" borderId="2" xfId="1" applyFont="1" applyBorder="1" applyAlignment="1">
      <alignment horizontal="right" vertical="center" shrinkToFit="1"/>
    </xf>
    <xf numFmtId="183" fontId="12" fillId="0" borderId="21" xfId="1" applyNumberFormat="1" applyFont="1" applyBorder="1" applyAlignment="1">
      <alignment horizontal="right" vertical="center" shrinkToFit="1"/>
    </xf>
    <xf numFmtId="183" fontId="12" fillId="0" borderId="22" xfId="1" applyNumberFormat="1" applyFont="1" applyBorder="1" applyAlignment="1">
      <alignment horizontal="right" vertical="center" shrinkToFit="1"/>
    </xf>
    <xf numFmtId="183" fontId="12" fillId="0" borderId="23" xfId="1" applyNumberFormat="1" applyFont="1" applyBorder="1" applyAlignment="1">
      <alignment horizontal="right" vertical="center" shrinkToFit="1"/>
    </xf>
    <xf numFmtId="183" fontId="12" fillId="0" borderId="2" xfId="1" applyNumberFormat="1" applyFont="1" applyBorder="1" applyAlignment="1">
      <alignment horizontal="right" vertical="center" shrinkToFit="1"/>
    </xf>
    <xf numFmtId="184" fontId="12" fillId="0" borderId="22" xfId="1" applyNumberFormat="1" applyFont="1" applyBorder="1" applyAlignment="1">
      <alignment horizontal="center" vertical="center" shrinkToFit="1"/>
    </xf>
    <xf numFmtId="184" fontId="12" fillId="0" borderId="23" xfId="1" applyNumberFormat="1" applyFont="1" applyBorder="1" applyAlignment="1">
      <alignment horizontal="center" vertical="center" shrinkToFit="1"/>
    </xf>
    <xf numFmtId="183" fontId="12" fillId="2" borderId="21" xfId="1" applyNumberFormat="1" applyFont="1" applyFill="1" applyBorder="1" applyAlignment="1">
      <alignment horizontal="right" vertical="center" shrinkToFit="1"/>
    </xf>
    <xf numFmtId="183" fontId="12" fillId="2" borderId="22" xfId="1" applyNumberFormat="1" applyFont="1" applyFill="1" applyBorder="1" applyAlignment="1">
      <alignment horizontal="right" vertical="center" shrinkToFit="1"/>
    </xf>
    <xf numFmtId="183" fontId="12" fillId="2" borderId="23" xfId="1" applyNumberFormat="1" applyFont="1" applyFill="1" applyBorder="1" applyAlignment="1">
      <alignment horizontal="right" vertical="center" shrinkToFit="1"/>
    </xf>
    <xf numFmtId="186" fontId="12" fillId="0" borderId="74" xfId="1" applyNumberFormat="1" applyFont="1" applyBorder="1" applyAlignment="1">
      <alignment horizontal="right" vertical="center" shrinkToFit="1"/>
    </xf>
    <xf numFmtId="186" fontId="7" fillId="0" borderId="69" xfId="1" applyNumberFormat="1" applyFont="1" applyBorder="1" applyAlignment="1">
      <alignment horizontal="right" vertical="center" shrinkToFit="1"/>
    </xf>
    <xf numFmtId="186" fontId="7" fillId="0" borderId="61" xfId="1" applyNumberFormat="1" applyFont="1" applyBorder="1" applyAlignment="1">
      <alignment horizontal="right" vertical="center" shrinkToFit="1"/>
    </xf>
    <xf numFmtId="186" fontId="7" fillId="0" borderId="66" xfId="1" applyNumberFormat="1" applyFont="1" applyBorder="1" applyAlignment="1">
      <alignment horizontal="right" vertical="center" shrinkToFit="1"/>
    </xf>
    <xf numFmtId="0" fontId="7" fillId="0" borderId="3" xfId="1" applyFont="1" applyBorder="1" applyAlignment="1">
      <alignment vertical="center" wrapText="1" shrinkToFit="1"/>
    </xf>
    <xf numFmtId="0" fontId="7" fillId="0" borderId="1" xfId="1" applyFont="1" applyBorder="1" applyAlignment="1">
      <alignment vertical="center" wrapText="1" shrinkToFit="1"/>
    </xf>
    <xf numFmtId="0" fontId="7" fillId="0" borderId="4" xfId="1" applyFont="1" applyBorder="1" applyAlignment="1">
      <alignment vertical="center" wrapText="1" shrinkToFit="1"/>
    </xf>
    <xf numFmtId="0" fontId="7" fillId="0" borderId="5" xfId="1" applyFont="1" applyBorder="1" applyAlignment="1">
      <alignment vertical="center" wrapText="1" shrinkToFit="1"/>
    </xf>
    <xf numFmtId="0" fontId="7" fillId="0" borderId="6" xfId="1" applyFont="1" applyBorder="1" applyAlignment="1">
      <alignment vertical="center" wrapText="1" shrinkToFit="1"/>
    </xf>
    <xf numFmtId="0" fontId="7" fillId="0" borderId="7" xfId="1" applyFont="1" applyBorder="1" applyAlignment="1">
      <alignment vertical="center" wrapText="1" shrinkToFit="1"/>
    </xf>
    <xf numFmtId="0" fontId="12" fillId="0" borderId="0" xfId="1" applyFont="1" applyAlignment="1">
      <alignment vertical="center" wrapText="1" shrinkToFit="1"/>
    </xf>
    <xf numFmtId="0" fontId="7" fillId="0" borderId="8" xfId="1" applyFont="1" applyBorder="1" applyAlignment="1">
      <alignment vertical="center" wrapText="1" shrinkToFit="1"/>
    </xf>
    <xf numFmtId="0" fontId="7" fillId="0" borderId="10" xfId="1" applyFont="1" applyBorder="1" applyAlignment="1">
      <alignment vertical="center" wrapText="1" shrinkToFit="1"/>
    </xf>
    <xf numFmtId="0" fontId="7" fillId="0" borderId="9" xfId="1" applyFont="1" applyBorder="1" applyAlignment="1">
      <alignment vertical="center" wrapText="1" shrinkToFit="1"/>
    </xf>
  </cellXfs>
  <cellStyles count="5">
    <cellStyle name="桁区切り 2" xfId="2" xr:uid="{00000000-0005-0000-0000-000000000000}"/>
    <cellStyle name="標準" xfId="0" builtinId="0"/>
    <cellStyle name="標準 2" xfId="1" xr:uid="{00000000-0005-0000-0000-000002000000}"/>
    <cellStyle name="標準 3" xfId="3" xr:uid="{5A3D86CE-1CC8-4BC0-878E-D5803B9EC5B8}"/>
    <cellStyle name="標準 3 2" xfId="4" xr:uid="{50AF52A6-8317-413E-AFE3-BF35BD66EF09}"/>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0</xdr:rowOff>
    </xdr:from>
    <xdr:to>
      <xdr:col>26</xdr:col>
      <xdr:colOff>142875</xdr:colOff>
      <xdr:row>26</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26</xdr:row>
      <xdr:rowOff>28575</xdr:rowOff>
    </xdr:from>
    <xdr:to>
      <xdr:col>22</xdr:col>
      <xdr:colOff>209550</xdr:colOff>
      <xdr:row>26</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47</xdr:row>
      <xdr:rowOff>104775</xdr:rowOff>
    </xdr:from>
    <xdr:to>
      <xdr:col>12</xdr:col>
      <xdr:colOff>47625</xdr:colOff>
      <xdr:row>51</xdr:row>
      <xdr:rowOff>85725</xdr:rowOff>
    </xdr:to>
    <xdr:cxnSp macro="">
      <xdr:nvCxnSpPr>
        <xdr:cNvPr id="10" name="AutoShape 1">
          <a:extLst>
            <a:ext uri="{FF2B5EF4-FFF2-40B4-BE49-F238E27FC236}">
              <a16:creationId xmlns:a16="http://schemas.microsoft.com/office/drawing/2014/main" id="{AC6A6B43-C601-417C-AA9E-22471353AD4F}"/>
            </a:ext>
          </a:extLst>
        </xdr:cNvPr>
        <xdr:cNvCxnSpPr>
          <a:cxnSpLocks noChangeShapeType="1"/>
        </xdr:cNvCxnSpPr>
      </xdr:nvCxnSpPr>
      <xdr:spPr bwMode="auto">
        <a:xfrm rot="-5400000">
          <a:off x="2607945" y="1864995"/>
          <a:ext cx="670560" cy="232410"/>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68</xdr:row>
      <xdr:rowOff>0</xdr:rowOff>
    </xdr:from>
    <xdr:to>
      <xdr:col>26</xdr:col>
      <xdr:colOff>142875</xdr:colOff>
      <xdr:row>68</xdr:row>
      <xdr:rowOff>161925</xdr:rowOff>
    </xdr:to>
    <xdr:sp macro="" textlink="">
      <xdr:nvSpPr>
        <xdr:cNvPr id="11" name="Line 2">
          <a:extLst>
            <a:ext uri="{FF2B5EF4-FFF2-40B4-BE49-F238E27FC236}">
              <a16:creationId xmlns:a16="http://schemas.microsoft.com/office/drawing/2014/main" id="{F43897B9-4D29-4C0F-8292-1801BAF26F0F}"/>
            </a:ext>
          </a:extLst>
        </xdr:cNvPr>
        <xdr:cNvSpPr>
          <a:spLocks noChangeShapeType="1"/>
        </xdr:cNvSpPr>
      </xdr:nvSpPr>
      <xdr:spPr bwMode="auto">
        <a:xfrm flipV="1">
          <a:off x="6120765" y="5248275"/>
          <a:ext cx="640080" cy="163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68</xdr:row>
      <xdr:rowOff>28575</xdr:rowOff>
    </xdr:from>
    <xdr:to>
      <xdr:col>22</xdr:col>
      <xdr:colOff>209550</xdr:colOff>
      <xdr:row>68</xdr:row>
      <xdr:rowOff>190500</xdr:rowOff>
    </xdr:to>
    <xdr:sp macro="" textlink="">
      <xdr:nvSpPr>
        <xdr:cNvPr id="12" name="Line 3">
          <a:extLst>
            <a:ext uri="{FF2B5EF4-FFF2-40B4-BE49-F238E27FC236}">
              <a16:creationId xmlns:a16="http://schemas.microsoft.com/office/drawing/2014/main" id="{7E1E99BB-71F0-4602-96B7-EF7FD45310FC}"/>
            </a:ext>
          </a:extLst>
        </xdr:cNvPr>
        <xdr:cNvSpPr>
          <a:spLocks noChangeShapeType="1"/>
        </xdr:cNvSpPr>
      </xdr:nvSpPr>
      <xdr:spPr bwMode="auto">
        <a:xfrm flipV="1">
          <a:off x="5835015" y="5274945"/>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47</xdr:row>
      <xdr:rowOff>104775</xdr:rowOff>
    </xdr:from>
    <xdr:to>
      <xdr:col>12</xdr:col>
      <xdr:colOff>238125</xdr:colOff>
      <xdr:row>47</xdr:row>
      <xdr:rowOff>104775</xdr:rowOff>
    </xdr:to>
    <xdr:sp macro="" textlink="">
      <xdr:nvSpPr>
        <xdr:cNvPr id="13" name="Line 4">
          <a:extLst>
            <a:ext uri="{FF2B5EF4-FFF2-40B4-BE49-F238E27FC236}">
              <a16:creationId xmlns:a16="http://schemas.microsoft.com/office/drawing/2014/main" id="{2A47F03D-6155-4158-BB88-8F448B6239C2}"/>
            </a:ext>
          </a:extLst>
        </xdr:cNvPr>
        <xdr:cNvSpPr>
          <a:spLocks noChangeShapeType="1"/>
        </xdr:cNvSpPr>
      </xdr:nvSpPr>
      <xdr:spPr bwMode="auto">
        <a:xfrm>
          <a:off x="3059430" y="16459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48</xdr:row>
      <xdr:rowOff>104775</xdr:rowOff>
    </xdr:from>
    <xdr:to>
      <xdr:col>12</xdr:col>
      <xdr:colOff>238125</xdr:colOff>
      <xdr:row>48</xdr:row>
      <xdr:rowOff>104775</xdr:rowOff>
    </xdr:to>
    <xdr:sp macro="" textlink="">
      <xdr:nvSpPr>
        <xdr:cNvPr id="14" name="Line 5">
          <a:extLst>
            <a:ext uri="{FF2B5EF4-FFF2-40B4-BE49-F238E27FC236}">
              <a16:creationId xmlns:a16="http://schemas.microsoft.com/office/drawing/2014/main" id="{75938EE0-5FB0-4A8C-862B-73CAB61502CF}"/>
            </a:ext>
          </a:extLst>
        </xdr:cNvPr>
        <xdr:cNvSpPr>
          <a:spLocks noChangeShapeType="1"/>
        </xdr:cNvSpPr>
      </xdr:nvSpPr>
      <xdr:spPr bwMode="auto">
        <a:xfrm>
          <a:off x="3059430" y="181737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49</xdr:row>
      <xdr:rowOff>104775</xdr:rowOff>
    </xdr:from>
    <xdr:to>
      <xdr:col>12</xdr:col>
      <xdr:colOff>238125</xdr:colOff>
      <xdr:row>49</xdr:row>
      <xdr:rowOff>104775</xdr:rowOff>
    </xdr:to>
    <xdr:sp macro="" textlink="">
      <xdr:nvSpPr>
        <xdr:cNvPr id="15" name="Line 6">
          <a:extLst>
            <a:ext uri="{FF2B5EF4-FFF2-40B4-BE49-F238E27FC236}">
              <a16:creationId xmlns:a16="http://schemas.microsoft.com/office/drawing/2014/main" id="{EDFAF6F7-3BB9-4033-91F7-95A74ED30330}"/>
            </a:ext>
          </a:extLst>
        </xdr:cNvPr>
        <xdr:cNvSpPr>
          <a:spLocks noChangeShapeType="1"/>
        </xdr:cNvSpPr>
      </xdr:nvSpPr>
      <xdr:spPr bwMode="auto">
        <a:xfrm>
          <a:off x="3059430" y="19888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50</xdr:row>
      <xdr:rowOff>114300</xdr:rowOff>
    </xdr:from>
    <xdr:to>
      <xdr:col>12</xdr:col>
      <xdr:colOff>238125</xdr:colOff>
      <xdr:row>50</xdr:row>
      <xdr:rowOff>114300</xdr:rowOff>
    </xdr:to>
    <xdr:sp macro="" textlink="">
      <xdr:nvSpPr>
        <xdr:cNvPr id="16" name="Line 7">
          <a:extLst>
            <a:ext uri="{FF2B5EF4-FFF2-40B4-BE49-F238E27FC236}">
              <a16:creationId xmlns:a16="http://schemas.microsoft.com/office/drawing/2014/main" id="{FB8E7772-66E3-4474-B354-5042832181BB}"/>
            </a:ext>
          </a:extLst>
        </xdr:cNvPr>
        <xdr:cNvSpPr>
          <a:spLocks noChangeShapeType="1"/>
        </xdr:cNvSpPr>
      </xdr:nvSpPr>
      <xdr:spPr bwMode="auto">
        <a:xfrm>
          <a:off x="3059430" y="21717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51</xdr:row>
      <xdr:rowOff>104775</xdr:rowOff>
    </xdr:from>
    <xdr:to>
      <xdr:col>11</xdr:col>
      <xdr:colOff>66675</xdr:colOff>
      <xdr:row>51</xdr:row>
      <xdr:rowOff>104775</xdr:rowOff>
    </xdr:to>
    <xdr:sp macro="" textlink="">
      <xdr:nvSpPr>
        <xdr:cNvPr id="17" name="Line 8">
          <a:extLst>
            <a:ext uri="{FF2B5EF4-FFF2-40B4-BE49-F238E27FC236}">
              <a16:creationId xmlns:a16="http://schemas.microsoft.com/office/drawing/2014/main" id="{DC0031AC-8F1B-414D-9360-B80E701708C6}"/>
            </a:ext>
          </a:extLst>
        </xdr:cNvPr>
        <xdr:cNvSpPr>
          <a:spLocks noChangeShapeType="1"/>
        </xdr:cNvSpPr>
      </xdr:nvSpPr>
      <xdr:spPr bwMode="auto">
        <a:xfrm>
          <a:off x="2541270" y="233172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92"/>
  <sheetViews>
    <sheetView tabSelected="1" view="pageBreakPreview" zoomScaleNormal="100" zoomScaleSheetLayoutView="100" workbookViewId="0">
      <selection activeCell="H4" sqref="H4"/>
    </sheetView>
  </sheetViews>
  <sheetFormatPr defaultColWidth="3.6640625" defaultRowHeight="15.9" customHeight="1"/>
  <cols>
    <col min="1" max="1" width="4.21875" style="6" customWidth="1"/>
    <col min="2" max="2" width="3.6640625" style="6" customWidth="1"/>
    <col min="3" max="6" width="3.6640625" style="6"/>
    <col min="7" max="7" width="3.6640625" style="6" customWidth="1"/>
    <col min="8" max="18" width="3.6640625" style="6"/>
    <col min="19" max="19" width="5.6640625" style="6" customWidth="1"/>
    <col min="20" max="31" width="3.6640625" style="6"/>
    <col min="32" max="32" width="10.44140625" style="2" customWidth="1"/>
    <col min="33" max="37" width="10.44140625" style="3" customWidth="1"/>
    <col min="38" max="16384" width="3.6640625" style="6"/>
  </cols>
  <sheetData>
    <row r="1" spans="1:37" s="2" customFormat="1" ht="14.1" customHeight="1">
      <c r="A1" s="2" t="s">
        <v>214</v>
      </c>
      <c r="AF1" s="1" t="s">
        <v>147</v>
      </c>
      <c r="AG1" s="3"/>
      <c r="AH1" s="3"/>
      <c r="AI1" s="3"/>
      <c r="AJ1" s="3"/>
      <c r="AK1" s="3"/>
    </row>
    <row r="2" spans="1:37" s="2" customFormat="1" ht="20.25" customHeight="1">
      <c r="A2" s="4"/>
      <c r="B2" s="4"/>
      <c r="C2" s="4"/>
      <c r="D2" s="4"/>
      <c r="E2" s="4"/>
      <c r="F2" s="47" t="s">
        <v>149</v>
      </c>
      <c r="G2" s="47"/>
      <c r="H2" s="47">
        <v>7</v>
      </c>
      <c r="I2" s="47"/>
      <c r="J2" s="48" t="s">
        <v>150</v>
      </c>
      <c r="K2" s="48"/>
      <c r="L2" s="48"/>
      <c r="M2" s="48"/>
      <c r="N2" s="48"/>
      <c r="O2" s="48"/>
      <c r="P2" s="48"/>
      <c r="Q2" s="48"/>
      <c r="R2" s="48"/>
      <c r="S2" s="48"/>
      <c r="T2" s="48"/>
      <c r="U2" s="48"/>
      <c r="V2" s="48"/>
      <c r="W2" s="48"/>
      <c r="X2" s="48"/>
      <c r="Y2" s="48"/>
      <c r="Z2" s="48"/>
      <c r="AA2" s="48"/>
      <c r="AB2" s="4"/>
      <c r="AC2" s="4"/>
      <c r="AD2" s="4"/>
      <c r="AF2" s="2" t="s">
        <v>148</v>
      </c>
      <c r="AG2" s="3"/>
      <c r="AH2" s="3"/>
      <c r="AI2" s="3"/>
      <c r="AJ2" s="3"/>
      <c r="AK2" s="3"/>
    </row>
    <row r="3" spans="1:37" s="2" customFormat="1" ht="21" customHeight="1">
      <c r="V3" s="57" t="s">
        <v>98</v>
      </c>
      <c r="W3" s="57"/>
      <c r="X3" s="57"/>
      <c r="Y3" s="58"/>
      <c r="Z3" s="59"/>
      <c r="AA3" s="59"/>
      <c r="AB3" s="59"/>
      <c r="AC3" s="59"/>
      <c r="AD3" s="59"/>
      <c r="AG3" s="3"/>
      <c r="AH3" s="3"/>
      <c r="AI3" s="3"/>
      <c r="AJ3" s="3"/>
      <c r="AK3" s="3"/>
    </row>
    <row r="4" spans="1:37" s="2" customFormat="1" ht="14.1" customHeight="1">
      <c r="A4" s="28" t="s">
        <v>199</v>
      </c>
      <c r="AG4" s="3"/>
      <c r="AH4" s="3"/>
      <c r="AI4" s="3"/>
      <c r="AJ4" s="3"/>
      <c r="AK4" s="3"/>
    </row>
    <row r="5" spans="1:37" s="2" customFormat="1" ht="14.1" customHeight="1">
      <c r="B5" s="2" t="s">
        <v>1</v>
      </c>
      <c r="AG5" s="3"/>
      <c r="AH5" s="3"/>
      <c r="AI5" s="3"/>
      <c r="AJ5" s="3"/>
      <c r="AK5" s="3"/>
    </row>
    <row r="6" spans="1:37" s="2" customFormat="1" ht="14.1" customHeight="1">
      <c r="B6" s="2" t="s">
        <v>2</v>
      </c>
      <c r="N6" s="2" t="s">
        <v>3</v>
      </c>
      <c r="X6" s="2" t="s">
        <v>4</v>
      </c>
      <c r="AG6" s="3"/>
      <c r="AH6" s="3"/>
      <c r="AI6" s="3"/>
      <c r="AJ6" s="3"/>
      <c r="AK6" s="3"/>
    </row>
    <row r="7" spans="1:37" ht="14.1" customHeight="1">
      <c r="C7" s="60" t="s">
        <v>5</v>
      </c>
      <c r="D7" s="61"/>
      <c r="E7" s="61"/>
      <c r="F7" s="61" t="s">
        <v>6</v>
      </c>
      <c r="G7" s="61"/>
      <c r="H7" s="64" t="s">
        <v>219</v>
      </c>
      <c r="I7" s="64"/>
      <c r="J7" s="65"/>
      <c r="N7" s="60" t="s">
        <v>5</v>
      </c>
      <c r="O7" s="61"/>
      <c r="P7" s="61"/>
      <c r="Q7" s="61" t="s">
        <v>7</v>
      </c>
      <c r="R7" s="61"/>
      <c r="S7" s="61"/>
      <c r="T7" s="61"/>
      <c r="U7" s="61"/>
      <c r="V7" s="61"/>
      <c r="W7" s="66"/>
      <c r="Y7" s="229" t="s">
        <v>8</v>
      </c>
      <c r="Z7" s="85"/>
      <c r="AA7" s="230"/>
      <c r="AB7" s="109" t="s">
        <v>9</v>
      </c>
      <c r="AC7" s="110"/>
      <c r="AD7" s="111"/>
    </row>
    <row r="8" spans="1:37" ht="14.1" customHeight="1">
      <c r="C8" s="62"/>
      <c r="D8" s="63"/>
      <c r="E8" s="63"/>
      <c r="F8" s="63"/>
      <c r="G8" s="63"/>
      <c r="H8" s="68" t="s">
        <v>100</v>
      </c>
      <c r="I8" s="68"/>
      <c r="J8" s="69"/>
      <c r="N8" s="62"/>
      <c r="O8" s="63"/>
      <c r="P8" s="63"/>
      <c r="Q8" s="63"/>
      <c r="R8" s="63"/>
      <c r="S8" s="63"/>
      <c r="T8" s="63"/>
      <c r="U8" s="63"/>
      <c r="V8" s="63"/>
      <c r="W8" s="67"/>
      <c r="Y8" s="95" t="s">
        <v>10</v>
      </c>
      <c r="Z8" s="96"/>
      <c r="AA8" s="97"/>
      <c r="AB8" s="231"/>
      <c r="AC8" s="231"/>
      <c r="AD8" s="9" t="s">
        <v>30</v>
      </c>
    </row>
    <row r="9" spans="1:37" ht="14.1" customHeight="1">
      <c r="C9" s="70" t="s">
        <v>11</v>
      </c>
      <c r="D9" s="71"/>
      <c r="E9" s="71"/>
      <c r="F9" s="72"/>
      <c r="G9" s="73"/>
      <c r="H9" s="74"/>
      <c r="I9" s="74"/>
      <c r="J9" s="75"/>
      <c r="N9" s="70" t="s">
        <v>12</v>
      </c>
      <c r="O9" s="71"/>
      <c r="P9" s="71"/>
      <c r="Q9" s="76" t="s">
        <v>13</v>
      </c>
      <c r="R9" s="76"/>
      <c r="S9" s="76"/>
      <c r="T9" s="76"/>
      <c r="U9" s="77" t="str">
        <f>IF(OR(H13=2,H13=1),307+209*(H13-1),"")</f>
        <v/>
      </c>
      <c r="V9" s="78"/>
      <c r="W9" s="9" t="s">
        <v>30</v>
      </c>
      <c r="Y9" s="118" t="s">
        <v>14</v>
      </c>
      <c r="Z9" s="119"/>
      <c r="AA9" s="120"/>
      <c r="AB9" s="196"/>
      <c r="AC9" s="196"/>
      <c r="AD9" s="10" t="s">
        <v>30</v>
      </c>
    </row>
    <row r="10" spans="1:37" ht="14.1" customHeight="1">
      <c r="C10" s="49" t="s">
        <v>15</v>
      </c>
      <c r="D10" s="50"/>
      <c r="E10" s="50"/>
      <c r="F10" s="51"/>
      <c r="G10" s="51"/>
      <c r="H10" s="52">
        <f>ROUNDUP(F10/30,0)</f>
        <v>0</v>
      </c>
      <c r="I10" s="52"/>
      <c r="J10" s="53"/>
      <c r="N10" s="49" t="s">
        <v>101</v>
      </c>
      <c r="O10" s="50"/>
      <c r="P10" s="50"/>
      <c r="Q10" s="54" t="s">
        <v>102</v>
      </c>
      <c r="R10" s="54"/>
      <c r="S10" s="54"/>
      <c r="T10" s="54"/>
      <c r="U10" s="55" t="str">
        <f>IF(OR(H13=3,H13=4,H13=5),725+161*(H13-3),"")</f>
        <v/>
      </c>
      <c r="V10" s="56"/>
      <c r="W10" s="10" t="s">
        <v>103</v>
      </c>
      <c r="Y10" s="62" t="s">
        <v>16</v>
      </c>
      <c r="Z10" s="63"/>
      <c r="AA10" s="67"/>
      <c r="AB10" s="228"/>
      <c r="AC10" s="228"/>
      <c r="AD10" s="11" t="s">
        <v>30</v>
      </c>
      <c r="AF10" s="5" t="s">
        <v>209</v>
      </c>
    </row>
    <row r="11" spans="1:37" ht="14.1" customHeight="1">
      <c r="C11" s="49" t="s">
        <v>17</v>
      </c>
      <c r="D11" s="50"/>
      <c r="E11" s="50"/>
      <c r="F11" s="51"/>
      <c r="G11" s="51"/>
      <c r="H11" s="52">
        <f>ROUNDUP(F11/30,0)</f>
        <v>0</v>
      </c>
      <c r="I11" s="52"/>
      <c r="J11" s="53"/>
      <c r="N11" s="49" t="s">
        <v>105</v>
      </c>
      <c r="O11" s="50"/>
      <c r="P11" s="50"/>
      <c r="Q11" s="54" t="s">
        <v>106</v>
      </c>
      <c r="R11" s="54"/>
      <c r="S11" s="54"/>
      <c r="T11" s="54"/>
      <c r="U11" s="55" t="str">
        <f>IF(OR(H13=6,H13=7,H13=8),1208+168*(H13-6),"")</f>
        <v/>
      </c>
      <c r="V11" s="56"/>
      <c r="W11" s="10" t="s">
        <v>104</v>
      </c>
      <c r="Y11" s="2"/>
      <c r="Z11" s="2"/>
      <c r="AA11" s="2"/>
      <c r="AB11" s="2"/>
      <c r="AC11" s="2"/>
      <c r="AD11" s="2"/>
      <c r="AE11" s="2"/>
      <c r="AF11" s="2" t="s">
        <v>174</v>
      </c>
    </row>
    <row r="12" spans="1:37" ht="14.1" customHeight="1">
      <c r="C12" s="49" t="s">
        <v>18</v>
      </c>
      <c r="D12" s="50"/>
      <c r="E12" s="50"/>
      <c r="F12" s="51"/>
      <c r="G12" s="51"/>
      <c r="H12" s="52">
        <f>ROUNDUP(F12/30,0)</f>
        <v>0</v>
      </c>
      <c r="I12" s="52"/>
      <c r="J12" s="53"/>
      <c r="N12" s="79" t="s">
        <v>19</v>
      </c>
      <c r="O12" s="80"/>
      <c r="P12" s="80"/>
      <c r="Q12" s="90" t="s">
        <v>107</v>
      </c>
      <c r="R12" s="90"/>
      <c r="S12" s="90"/>
      <c r="T12" s="90"/>
      <c r="U12" s="91" t="str">
        <f>IF(H13&gt;=9,1713+161*(H13-9),"")</f>
        <v/>
      </c>
      <c r="V12" s="92"/>
      <c r="W12" s="11" t="s">
        <v>104</v>
      </c>
      <c r="AF12" s="2" t="s">
        <v>179</v>
      </c>
    </row>
    <row r="13" spans="1:37" ht="14.1" customHeight="1">
      <c r="C13" s="79" t="s">
        <v>20</v>
      </c>
      <c r="D13" s="80"/>
      <c r="E13" s="80"/>
      <c r="F13" s="81">
        <f>SUM(F9:G12)</f>
        <v>0</v>
      </c>
      <c r="G13" s="81"/>
      <c r="H13" s="82">
        <f>SUM(H9:J12)</f>
        <v>0</v>
      </c>
      <c r="I13" s="82"/>
      <c r="J13" s="83"/>
      <c r="K13" s="12" t="s">
        <v>108</v>
      </c>
      <c r="N13" s="7"/>
      <c r="O13" s="7"/>
      <c r="P13" s="13"/>
      <c r="Q13" s="13"/>
      <c r="R13" s="13"/>
      <c r="S13" s="13"/>
      <c r="T13" s="13"/>
      <c r="U13" s="84">
        <f>SUM(U9:V12)</f>
        <v>0</v>
      </c>
      <c r="V13" s="85"/>
      <c r="AF13" s="2" t="s">
        <v>178</v>
      </c>
    </row>
    <row r="14" spans="1:37" ht="14.1" customHeight="1">
      <c r="H14" s="6" t="s">
        <v>21</v>
      </c>
      <c r="U14" s="86" t="s">
        <v>109</v>
      </c>
      <c r="V14" s="87"/>
      <c r="W14" s="87"/>
      <c r="X14" s="88">
        <f>SUM(U9:V12)+SUM(AB8:AC10)</f>
        <v>0</v>
      </c>
      <c r="Y14" s="89"/>
      <c r="Z14" s="89"/>
      <c r="AA14" s="89"/>
      <c r="AB14" s="8" t="s">
        <v>30</v>
      </c>
      <c r="AC14" s="12" t="s">
        <v>22</v>
      </c>
      <c r="AF14" s="2" t="s">
        <v>173</v>
      </c>
    </row>
    <row r="15" spans="1:37" s="2" customFormat="1" ht="14.1" customHeight="1">
      <c r="H15" s="2" t="s">
        <v>23</v>
      </c>
      <c r="AF15" s="2" t="s">
        <v>177</v>
      </c>
      <c r="AG15" s="3"/>
      <c r="AH15" s="3"/>
      <c r="AI15" s="3"/>
      <c r="AJ15" s="3"/>
      <c r="AK15" s="3"/>
    </row>
    <row r="16" spans="1:37" s="2" customFormat="1" ht="10.5" customHeight="1">
      <c r="AG16" s="3"/>
      <c r="AH16" s="3"/>
      <c r="AI16" s="3"/>
      <c r="AJ16" s="14"/>
      <c r="AK16" s="3"/>
    </row>
    <row r="17" spans="2:37" s="2" customFormat="1" ht="14.1" customHeight="1">
      <c r="B17" s="2" t="s">
        <v>24</v>
      </c>
      <c r="L17" s="2" t="s">
        <v>25</v>
      </c>
      <c r="W17" s="2" t="s">
        <v>204</v>
      </c>
      <c r="AF17" s="15" t="s">
        <v>168</v>
      </c>
      <c r="AG17" s="16" t="s">
        <v>169</v>
      </c>
      <c r="AH17" s="16" t="s">
        <v>170</v>
      </c>
      <c r="AI17" s="16" t="s">
        <v>171</v>
      </c>
      <c r="AJ17" s="16" t="s">
        <v>172</v>
      </c>
      <c r="AK17" s="16" t="s">
        <v>175</v>
      </c>
    </row>
    <row r="18" spans="2:37" ht="14.1" customHeight="1">
      <c r="C18" s="106" t="s">
        <v>5</v>
      </c>
      <c r="D18" s="107"/>
      <c r="E18" s="108"/>
      <c r="F18" s="109" t="s">
        <v>26</v>
      </c>
      <c r="G18" s="110"/>
      <c r="H18" s="110"/>
      <c r="I18" s="111"/>
      <c r="M18" s="106" t="s">
        <v>5</v>
      </c>
      <c r="N18" s="107"/>
      <c r="O18" s="107"/>
      <c r="P18" s="107"/>
      <c r="Q18" s="110" t="s">
        <v>27</v>
      </c>
      <c r="R18" s="110"/>
      <c r="S18" s="110"/>
      <c r="T18" s="111"/>
      <c r="W18" s="106" t="s">
        <v>5</v>
      </c>
      <c r="X18" s="107"/>
      <c r="Y18" s="108"/>
      <c r="Z18" s="109" t="s">
        <v>28</v>
      </c>
      <c r="AA18" s="110"/>
      <c r="AB18" s="110"/>
      <c r="AC18" s="111"/>
      <c r="AF18" s="17"/>
      <c r="AG18" s="18"/>
      <c r="AH18" s="19"/>
      <c r="AI18" s="19">
        <f>IFERROR(IF(OR(AG18="W",AG18="S"),AH18*1.02,AH18),"自動転記")</f>
        <v>0</v>
      </c>
      <c r="AJ18" s="18"/>
      <c r="AK18" s="18"/>
    </row>
    <row r="19" spans="2:37" ht="14.1" customHeight="1">
      <c r="C19" s="95" t="s">
        <v>29</v>
      </c>
      <c r="D19" s="96"/>
      <c r="E19" s="97"/>
      <c r="F19" s="98"/>
      <c r="G19" s="98"/>
      <c r="H19" s="98"/>
      <c r="I19" s="20" t="s">
        <v>110</v>
      </c>
      <c r="J19" s="6" t="s">
        <v>111</v>
      </c>
      <c r="M19" s="99" t="s">
        <v>31</v>
      </c>
      <c r="N19" s="100"/>
      <c r="O19" s="100"/>
      <c r="P19" s="101"/>
      <c r="Q19" s="102"/>
      <c r="R19" s="103"/>
      <c r="S19" s="103"/>
      <c r="T19" s="20" t="s">
        <v>110</v>
      </c>
      <c r="U19" s="6" t="s">
        <v>112</v>
      </c>
      <c r="W19" s="95" t="s">
        <v>32</v>
      </c>
      <c r="X19" s="96"/>
      <c r="Y19" s="97"/>
      <c r="Z19" s="104"/>
      <c r="AA19" s="105"/>
      <c r="AB19" s="105"/>
      <c r="AC19" s="20" t="s">
        <v>113</v>
      </c>
      <c r="AD19" s="6" t="s">
        <v>114</v>
      </c>
      <c r="AF19" s="17"/>
      <c r="AG19" s="18"/>
      <c r="AH19" s="19"/>
      <c r="AI19" s="19">
        <f t="shared" ref="AI19:AI21" si="0">IFERROR(IF(OR(AG19="W",AG19="S"),AH19*1.02,AH19),"自動転記")</f>
        <v>0</v>
      </c>
      <c r="AJ19" s="18"/>
      <c r="AK19" s="18"/>
    </row>
    <row r="20" spans="2:37" ht="14.1" customHeight="1">
      <c r="C20" s="118" t="s">
        <v>33</v>
      </c>
      <c r="D20" s="119"/>
      <c r="E20" s="120"/>
      <c r="F20" s="121"/>
      <c r="G20" s="121"/>
      <c r="H20" s="121"/>
      <c r="I20" s="20" t="s">
        <v>30</v>
      </c>
      <c r="J20" s="6" t="s">
        <v>115</v>
      </c>
      <c r="M20" s="122" t="s">
        <v>34</v>
      </c>
      <c r="N20" s="123"/>
      <c r="O20" s="123"/>
      <c r="P20" s="124"/>
      <c r="Q20" s="125"/>
      <c r="R20" s="126"/>
      <c r="S20" s="126"/>
      <c r="T20" s="20" t="s">
        <v>30</v>
      </c>
      <c r="U20" s="6" t="s">
        <v>116</v>
      </c>
      <c r="W20" s="62" t="s">
        <v>35</v>
      </c>
      <c r="X20" s="63"/>
      <c r="Y20" s="67"/>
      <c r="Z20" s="93">
        <f>Z19-Q21</f>
        <v>0</v>
      </c>
      <c r="AA20" s="94"/>
      <c r="AB20" s="94"/>
      <c r="AC20" s="11"/>
      <c r="AF20" s="17"/>
      <c r="AG20" s="18"/>
      <c r="AH20" s="19"/>
      <c r="AI20" s="19">
        <f t="shared" si="0"/>
        <v>0</v>
      </c>
      <c r="AJ20" s="18"/>
      <c r="AK20" s="18"/>
    </row>
    <row r="21" spans="2:37" ht="14.1" customHeight="1">
      <c r="C21" s="62" t="s">
        <v>20</v>
      </c>
      <c r="D21" s="63"/>
      <c r="E21" s="67"/>
      <c r="F21" s="112">
        <f>F19+F20</f>
        <v>0</v>
      </c>
      <c r="G21" s="113"/>
      <c r="H21" s="113"/>
      <c r="I21" s="25" t="s">
        <v>30</v>
      </c>
      <c r="J21" s="6" t="s">
        <v>117</v>
      </c>
      <c r="M21" s="62" t="s">
        <v>20</v>
      </c>
      <c r="N21" s="63"/>
      <c r="O21" s="63"/>
      <c r="P21" s="63"/>
      <c r="Q21" s="114">
        <f>Q19+Q20</f>
        <v>0</v>
      </c>
      <c r="R21" s="115"/>
      <c r="S21" s="115"/>
      <c r="T21" s="25" t="s">
        <v>30</v>
      </c>
      <c r="U21" s="6" t="s">
        <v>118</v>
      </c>
      <c r="Z21" s="6" t="s">
        <v>119</v>
      </c>
      <c r="AF21" s="17"/>
      <c r="AG21" s="18"/>
      <c r="AH21" s="19"/>
      <c r="AI21" s="19">
        <f t="shared" si="0"/>
        <v>0</v>
      </c>
      <c r="AJ21" s="18"/>
      <c r="AK21" s="18"/>
    </row>
    <row r="22" spans="2:37" s="2" customFormat="1" ht="14.1" customHeight="1">
      <c r="Z22" s="2" t="s">
        <v>120</v>
      </c>
      <c r="AF22" s="2" t="s">
        <v>176</v>
      </c>
      <c r="AG22" s="3"/>
      <c r="AH22" s="3"/>
      <c r="AI22" s="3"/>
      <c r="AJ22" s="3"/>
      <c r="AK22" s="3"/>
    </row>
    <row r="23" spans="2:37" s="2" customFormat="1" ht="14.1" customHeight="1">
      <c r="B23" s="2" t="s">
        <v>36</v>
      </c>
      <c r="AG23" s="3"/>
      <c r="AH23" s="3"/>
      <c r="AI23" s="3"/>
      <c r="AJ23" s="3"/>
      <c r="AK23" s="3"/>
    </row>
    <row r="24" spans="2:37" ht="14.1" customHeight="1">
      <c r="C24" s="106" t="s">
        <v>5</v>
      </c>
      <c r="D24" s="107"/>
      <c r="E24" s="107"/>
      <c r="F24" s="107"/>
      <c r="G24" s="116"/>
      <c r="H24" s="117" t="s">
        <v>37</v>
      </c>
      <c r="I24" s="117"/>
      <c r="J24" s="117"/>
      <c r="K24" s="117"/>
      <c r="L24" s="117"/>
      <c r="M24" s="117"/>
      <c r="N24" s="117" t="s">
        <v>28</v>
      </c>
      <c r="O24" s="117"/>
      <c r="P24" s="117"/>
      <c r="Q24" s="117"/>
      <c r="R24" s="117"/>
      <c r="S24" s="117"/>
      <c r="T24" s="133" t="s">
        <v>38</v>
      </c>
      <c r="U24" s="133"/>
      <c r="V24" s="133"/>
      <c r="W24" s="133"/>
      <c r="X24" s="133"/>
      <c r="Y24" s="133" t="s">
        <v>39</v>
      </c>
      <c r="Z24" s="133"/>
      <c r="AA24" s="133"/>
      <c r="AB24" s="133"/>
      <c r="AC24" s="133"/>
      <c r="AG24" s="2"/>
      <c r="AH24" s="2"/>
    </row>
    <row r="25" spans="2:37" ht="14.1" customHeight="1">
      <c r="C25" s="95" t="s">
        <v>40</v>
      </c>
      <c r="D25" s="96"/>
      <c r="E25" s="96"/>
      <c r="F25" s="96"/>
      <c r="G25" s="127"/>
      <c r="H25" s="129" t="s">
        <v>124</v>
      </c>
      <c r="I25" s="129"/>
      <c r="J25" s="129"/>
      <c r="K25" s="129"/>
      <c r="L25" s="129"/>
      <c r="M25" s="129"/>
      <c r="N25" s="130">
        <f>X14-F21</f>
        <v>0</v>
      </c>
      <c r="O25" s="131"/>
      <c r="P25" s="131"/>
      <c r="Q25" s="131"/>
      <c r="R25" s="132"/>
      <c r="S25" s="9" t="s">
        <v>151</v>
      </c>
      <c r="T25" s="134">
        <f>MIN(N25:R26)</f>
        <v>0</v>
      </c>
      <c r="U25" s="135"/>
      <c r="V25" s="135"/>
      <c r="W25" s="135"/>
      <c r="X25" s="138" t="s">
        <v>151</v>
      </c>
      <c r="Y25" s="140"/>
      <c r="Z25" s="141"/>
      <c r="AA25" s="141"/>
      <c r="AB25" s="141"/>
      <c r="AC25" s="138" t="s">
        <v>151</v>
      </c>
    </row>
    <row r="26" spans="2:37" ht="14.1" customHeight="1">
      <c r="C26" s="62"/>
      <c r="D26" s="63"/>
      <c r="E26" s="63"/>
      <c r="F26" s="63"/>
      <c r="G26" s="128"/>
      <c r="H26" s="144" t="s">
        <v>125</v>
      </c>
      <c r="I26" s="144"/>
      <c r="J26" s="144"/>
      <c r="K26" s="144"/>
      <c r="L26" s="144"/>
      <c r="M26" s="144"/>
      <c r="N26" s="145">
        <f>Z20</f>
        <v>0</v>
      </c>
      <c r="O26" s="146"/>
      <c r="P26" s="146"/>
      <c r="Q26" s="146"/>
      <c r="R26" s="147"/>
      <c r="S26" s="11" t="s">
        <v>151</v>
      </c>
      <c r="T26" s="136"/>
      <c r="U26" s="137"/>
      <c r="V26" s="137"/>
      <c r="W26" s="137"/>
      <c r="X26" s="139"/>
      <c r="Y26" s="142"/>
      <c r="Z26" s="143"/>
      <c r="AA26" s="143"/>
      <c r="AB26" s="143"/>
      <c r="AC26" s="139"/>
    </row>
    <row r="27" spans="2:37" s="2" customFormat="1" ht="14.1" customHeight="1">
      <c r="X27" s="2" t="s">
        <v>126</v>
      </c>
      <c r="AG27" s="3"/>
      <c r="AH27" s="3"/>
      <c r="AI27" s="3"/>
      <c r="AJ27" s="3"/>
      <c r="AK27" s="3"/>
    </row>
    <row r="28" spans="2:37" s="2" customFormat="1" ht="14.1" customHeight="1">
      <c r="B28" s="2" t="s">
        <v>187</v>
      </c>
      <c r="AG28" s="3"/>
      <c r="AH28" s="3"/>
      <c r="AI28" s="3"/>
      <c r="AJ28" s="3"/>
      <c r="AK28" s="3"/>
    </row>
    <row r="29" spans="2:37" ht="14.1" customHeight="1">
      <c r="C29" s="148" t="s">
        <v>41</v>
      </c>
      <c r="D29" s="148"/>
      <c r="E29" s="148"/>
      <c r="F29" s="148"/>
      <c r="G29" s="148"/>
      <c r="H29" s="148" t="s">
        <v>42</v>
      </c>
      <c r="I29" s="148"/>
      <c r="J29" s="148"/>
      <c r="K29" s="148"/>
      <c r="L29" s="148"/>
      <c r="M29" s="148"/>
      <c r="N29" s="148" t="s">
        <v>43</v>
      </c>
      <c r="O29" s="148"/>
      <c r="P29" s="148"/>
      <c r="Q29" s="148"/>
      <c r="R29" s="148"/>
      <c r="S29" s="148"/>
      <c r="T29" s="148" t="s">
        <v>32</v>
      </c>
      <c r="U29" s="148"/>
      <c r="V29" s="148"/>
      <c r="W29" s="148"/>
      <c r="X29" s="148"/>
      <c r="Y29" s="148" t="s">
        <v>44</v>
      </c>
      <c r="Z29" s="148"/>
      <c r="AA29" s="148"/>
      <c r="AB29" s="148"/>
      <c r="AC29" s="148"/>
    </row>
    <row r="30" spans="2:37" ht="14.1" customHeight="1">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2:37" ht="14.1" customHeight="1">
      <c r="C31" s="150" t="s">
        <v>127</v>
      </c>
      <c r="D31" s="150"/>
      <c r="E31" s="150"/>
      <c r="F31" s="150"/>
      <c r="G31" s="150"/>
      <c r="H31" s="150" t="s">
        <v>128</v>
      </c>
      <c r="I31" s="150"/>
      <c r="J31" s="150"/>
      <c r="K31" s="150"/>
      <c r="L31" s="150"/>
      <c r="M31" s="150"/>
      <c r="N31" s="150" t="s">
        <v>132</v>
      </c>
      <c r="O31" s="150"/>
      <c r="P31" s="150"/>
      <c r="Q31" s="150"/>
      <c r="R31" s="150"/>
      <c r="S31" s="150"/>
      <c r="T31" s="150" t="s">
        <v>129</v>
      </c>
      <c r="U31" s="150"/>
      <c r="V31" s="150"/>
      <c r="W31" s="150"/>
      <c r="X31" s="150"/>
      <c r="Y31" s="150" t="s">
        <v>133</v>
      </c>
      <c r="Z31" s="150"/>
      <c r="AA31" s="150"/>
      <c r="AB31" s="150"/>
      <c r="AC31" s="150"/>
    </row>
    <row r="32" spans="2:37" ht="14.1" customHeight="1">
      <c r="C32" s="151"/>
      <c r="D32" s="151"/>
      <c r="E32" s="151"/>
      <c r="F32" s="151"/>
      <c r="G32" s="151"/>
      <c r="H32" s="151">
        <v>0</v>
      </c>
      <c r="I32" s="151"/>
      <c r="J32" s="151"/>
      <c r="K32" s="151"/>
      <c r="L32" s="151"/>
      <c r="M32" s="151"/>
      <c r="N32" s="151">
        <f>C32-H32</f>
        <v>0</v>
      </c>
      <c r="O32" s="151"/>
      <c r="P32" s="151"/>
      <c r="Q32" s="151"/>
      <c r="R32" s="151"/>
      <c r="S32" s="151"/>
      <c r="T32" s="152">
        <f>Z19</f>
        <v>0</v>
      </c>
      <c r="U32" s="152"/>
      <c r="V32" s="152"/>
      <c r="W32" s="152"/>
      <c r="X32" s="152"/>
      <c r="Y32" s="153" t="str">
        <f>IFERROR(N32/T32,"")</f>
        <v/>
      </c>
      <c r="Z32" s="153"/>
      <c r="AA32" s="153"/>
      <c r="AB32" s="153"/>
      <c r="AC32" s="153"/>
    </row>
    <row r="33" spans="1:37" s="2" customFormat="1" ht="12.6" customHeight="1">
      <c r="C33" s="22"/>
      <c r="D33" s="22"/>
      <c r="E33" s="22"/>
      <c r="F33" s="22"/>
      <c r="G33" s="22"/>
      <c r="H33" s="22"/>
      <c r="I33" s="22"/>
      <c r="J33" s="22"/>
      <c r="K33" s="22"/>
      <c r="L33" s="22"/>
      <c r="M33" s="22"/>
      <c r="N33" s="22"/>
      <c r="O33" s="22"/>
      <c r="P33" s="22"/>
      <c r="Q33" s="22"/>
      <c r="R33" s="22"/>
      <c r="S33" s="22"/>
      <c r="T33" s="22"/>
      <c r="U33" s="22"/>
      <c r="V33" s="22"/>
      <c r="W33" s="22"/>
      <c r="X33" s="22"/>
      <c r="Y33" s="22"/>
      <c r="Z33" s="14" t="s">
        <v>130</v>
      </c>
      <c r="AA33" s="22"/>
      <c r="AB33" s="22"/>
      <c r="AC33" s="22"/>
      <c r="AG33" s="3"/>
      <c r="AH33" s="3"/>
      <c r="AI33" s="3"/>
      <c r="AJ33" s="3"/>
      <c r="AK33" s="3"/>
    </row>
    <row r="34" spans="1:37" s="2" customFormat="1" ht="12.6" customHeight="1">
      <c r="C34" s="22"/>
      <c r="D34" s="22"/>
      <c r="E34" s="22"/>
      <c r="F34" s="22"/>
      <c r="G34" s="22"/>
      <c r="H34" s="22"/>
      <c r="I34" s="22"/>
      <c r="J34" s="22"/>
      <c r="K34" s="22"/>
      <c r="L34" s="22"/>
      <c r="M34" s="22"/>
      <c r="N34" s="22"/>
      <c r="Q34" s="22"/>
      <c r="R34" s="22"/>
      <c r="S34" s="22"/>
      <c r="T34" s="22"/>
      <c r="U34" s="22"/>
      <c r="V34" s="22"/>
      <c r="W34" s="22"/>
      <c r="X34" s="22"/>
      <c r="Y34" s="22"/>
      <c r="Z34" s="14"/>
      <c r="AA34" s="22"/>
      <c r="AB34" s="22"/>
      <c r="AC34" s="22"/>
      <c r="AG34" s="3"/>
      <c r="AH34" s="3"/>
      <c r="AI34" s="3"/>
      <c r="AJ34" s="3"/>
      <c r="AK34" s="3"/>
    </row>
    <row r="35" spans="1:37" s="2" customFormat="1" ht="14.1" customHeight="1">
      <c r="B35" s="2" t="s">
        <v>200</v>
      </c>
      <c r="AG35" s="3"/>
      <c r="AH35" s="3"/>
      <c r="AI35" s="3"/>
      <c r="AJ35" s="3"/>
      <c r="AK35" s="3"/>
    </row>
    <row r="36" spans="1:37" ht="14.1" customHeight="1">
      <c r="C36" s="148" t="s">
        <v>45</v>
      </c>
      <c r="D36" s="148"/>
      <c r="E36" s="148"/>
      <c r="F36" s="148"/>
      <c r="G36" s="148"/>
      <c r="H36" s="148" t="s">
        <v>46</v>
      </c>
      <c r="I36" s="148"/>
      <c r="J36" s="148"/>
      <c r="K36" s="148"/>
      <c r="L36" s="148"/>
      <c r="M36" s="148"/>
      <c r="N36" s="154" t="s">
        <v>47</v>
      </c>
      <c r="O36" s="155"/>
      <c r="P36" s="155"/>
      <c r="Q36" s="155"/>
      <c r="R36" s="155"/>
      <c r="S36" s="156"/>
      <c r="T36" s="148" t="s">
        <v>48</v>
      </c>
      <c r="U36" s="148"/>
      <c r="V36" s="148"/>
      <c r="W36" s="148"/>
      <c r="X36" s="148"/>
      <c r="Y36" s="148" t="s">
        <v>49</v>
      </c>
      <c r="Z36" s="148"/>
      <c r="AA36" s="148"/>
      <c r="AB36" s="148"/>
      <c r="AC36" s="148"/>
    </row>
    <row r="37" spans="1:37" ht="14.1" customHeight="1">
      <c r="C37" s="149"/>
      <c r="D37" s="149"/>
      <c r="E37" s="149"/>
      <c r="F37" s="149"/>
      <c r="G37" s="149"/>
      <c r="H37" s="149"/>
      <c r="I37" s="149"/>
      <c r="J37" s="149"/>
      <c r="K37" s="149"/>
      <c r="L37" s="149"/>
      <c r="M37" s="149"/>
      <c r="N37" s="142"/>
      <c r="O37" s="143"/>
      <c r="P37" s="143"/>
      <c r="Q37" s="143"/>
      <c r="R37" s="143"/>
      <c r="S37" s="157"/>
      <c r="T37" s="149"/>
      <c r="U37" s="149"/>
      <c r="V37" s="149"/>
      <c r="W37" s="149"/>
      <c r="X37" s="149"/>
      <c r="Y37" s="149"/>
      <c r="Z37" s="149"/>
      <c r="AA37" s="149"/>
      <c r="AB37" s="149"/>
      <c r="AC37" s="149"/>
    </row>
    <row r="38" spans="1:37" ht="14.1" customHeight="1">
      <c r="C38" s="174"/>
      <c r="D38" s="174"/>
      <c r="E38" s="174"/>
      <c r="F38" s="174"/>
      <c r="G38" s="174"/>
      <c r="H38" s="175"/>
      <c r="I38" s="175"/>
      <c r="J38" s="175"/>
      <c r="K38" s="175"/>
      <c r="L38" s="175"/>
      <c r="M38" s="175"/>
      <c r="N38" s="176">
        <f>ROUNDDOWN(C38*H38,-3)/1000</f>
        <v>0</v>
      </c>
      <c r="O38" s="177"/>
      <c r="P38" s="177"/>
      <c r="Q38" s="177"/>
      <c r="R38" s="177"/>
      <c r="S38" s="178"/>
      <c r="T38" s="172" t="s">
        <v>50</v>
      </c>
      <c r="U38" s="172"/>
      <c r="V38" s="172"/>
      <c r="W38" s="172"/>
      <c r="X38" s="172"/>
      <c r="Y38" s="180"/>
      <c r="Z38" s="180"/>
      <c r="AA38" s="180"/>
      <c r="AB38" s="180"/>
      <c r="AC38" s="180"/>
    </row>
    <row r="39" spans="1:37" ht="14.1" customHeight="1">
      <c r="C39" s="181"/>
      <c r="D39" s="181"/>
      <c r="E39" s="181"/>
      <c r="F39" s="181"/>
      <c r="G39" s="181"/>
      <c r="H39" s="182"/>
      <c r="I39" s="182"/>
      <c r="J39" s="182"/>
      <c r="K39" s="182"/>
      <c r="L39" s="182"/>
      <c r="M39" s="182"/>
      <c r="N39" s="183"/>
      <c r="O39" s="184"/>
      <c r="P39" s="184"/>
      <c r="Q39" s="184"/>
      <c r="R39" s="184"/>
      <c r="S39" s="185"/>
      <c r="T39" s="179"/>
      <c r="U39" s="179"/>
      <c r="V39" s="179"/>
      <c r="W39" s="179"/>
      <c r="X39" s="179"/>
      <c r="Y39" s="186"/>
      <c r="Z39" s="186"/>
      <c r="AA39" s="186"/>
      <c r="AB39" s="186"/>
      <c r="AC39" s="186"/>
    </row>
    <row r="40" spans="1:37" ht="14.1" customHeight="1">
      <c r="C40" s="144" t="s">
        <v>20</v>
      </c>
      <c r="D40" s="144"/>
      <c r="E40" s="144"/>
      <c r="F40" s="144"/>
      <c r="G40" s="144"/>
      <c r="H40" s="158">
        <f>SUM(H38:M39)</f>
        <v>0</v>
      </c>
      <c r="I40" s="158"/>
      <c r="J40" s="158"/>
      <c r="K40" s="158"/>
      <c r="L40" s="158"/>
      <c r="M40" s="158"/>
      <c r="N40" s="159">
        <f>SUM(N38:S39)</f>
        <v>0</v>
      </c>
      <c r="O40" s="160"/>
      <c r="P40" s="160"/>
      <c r="Q40" s="160"/>
      <c r="R40" s="160"/>
      <c r="S40" s="161"/>
      <c r="T40" s="144"/>
      <c r="U40" s="144"/>
      <c r="V40" s="144"/>
      <c r="W40" s="144"/>
      <c r="X40" s="144"/>
      <c r="Y40" s="162">
        <f>SUM(Y38:AC39)</f>
        <v>0</v>
      </c>
      <c r="Z40" s="162"/>
      <c r="AA40" s="162"/>
      <c r="AB40" s="162"/>
      <c r="AC40" s="162"/>
    </row>
    <row r="41" spans="1:37" s="2" customFormat="1" ht="14.1" customHeight="1">
      <c r="E41" s="2" t="s">
        <v>131</v>
      </c>
      <c r="H41" s="221" t="s">
        <v>196</v>
      </c>
      <c r="I41" s="221"/>
      <c r="J41" s="221"/>
      <c r="K41" s="221"/>
      <c r="L41" s="221"/>
      <c r="M41" s="221"/>
      <c r="O41" s="26"/>
      <c r="AG41" s="3"/>
      <c r="AH41" s="3"/>
      <c r="AI41" s="3"/>
      <c r="AJ41" s="3"/>
      <c r="AK41" s="3"/>
    </row>
    <row r="42" spans="1:37" s="2" customFormat="1" ht="15.6" customHeight="1">
      <c r="H42" s="222"/>
      <c r="I42" s="222"/>
      <c r="J42" s="222"/>
      <c r="K42" s="222"/>
      <c r="L42" s="222"/>
      <c r="M42" s="222"/>
      <c r="AG42" s="3"/>
      <c r="AH42" s="3"/>
      <c r="AI42" s="3"/>
      <c r="AJ42" s="3"/>
      <c r="AK42" s="3"/>
    </row>
    <row r="43" spans="1:37" s="2" customFormat="1" ht="14.1" customHeight="1">
      <c r="A43" s="28" t="s">
        <v>215</v>
      </c>
      <c r="AG43" s="3"/>
      <c r="AH43" s="3"/>
      <c r="AI43" s="3"/>
      <c r="AJ43" s="3"/>
      <c r="AK43" s="3"/>
    </row>
    <row r="44" spans="1:37" s="2" customFormat="1" ht="14.1" customHeight="1">
      <c r="B44" s="2" t="s">
        <v>1</v>
      </c>
      <c r="AG44" s="3"/>
      <c r="AH44" s="3"/>
      <c r="AI44" s="3"/>
      <c r="AJ44" s="3"/>
      <c r="AK44" s="3"/>
    </row>
    <row r="45" spans="1:37" s="2" customFormat="1" ht="14.1" customHeight="1">
      <c r="B45" s="2" t="s">
        <v>2</v>
      </c>
      <c r="N45" s="2" t="s">
        <v>3</v>
      </c>
      <c r="X45" s="2" t="s">
        <v>4</v>
      </c>
      <c r="AG45" s="3"/>
      <c r="AH45" s="3"/>
      <c r="AI45" s="3"/>
      <c r="AJ45" s="3"/>
      <c r="AK45" s="3"/>
    </row>
    <row r="46" spans="1:37" ht="14.1" customHeight="1">
      <c r="C46" s="60" t="s">
        <v>5</v>
      </c>
      <c r="D46" s="61"/>
      <c r="E46" s="61"/>
      <c r="F46" s="61" t="s">
        <v>6</v>
      </c>
      <c r="G46" s="61"/>
      <c r="H46" s="64" t="s">
        <v>219</v>
      </c>
      <c r="I46" s="64"/>
      <c r="J46" s="65"/>
      <c r="N46" s="60" t="s">
        <v>5</v>
      </c>
      <c r="O46" s="61"/>
      <c r="P46" s="61"/>
      <c r="Q46" s="61" t="s">
        <v>7</v>
      </c>
      <c r="R46" s="61"/>
      <c r="S46" s="61"/>
      <c r="T46" s="61"/>
      <c r="U46" s="61"/>
      <c r="V46" s="61"/>
      <c r="W46" s="66"/>
      <c r="Y46" s="229" t="s">
        <v>8</v>
      </c>
      <c r="Z46" s="85"/>
      <c r="AA46" s="230"/>
      <c r="AB46" s="109" t="s">
        <v>9</v>
      </c>
      <c r="AC46" s="110"/>
      <c r="AD46" s="111"/>
    </row>
    <row r="47" spans="1:37" ht="14.1" customHeight="1">
      <c r="C47" s="62"/>
      <c r="D47" s="63"/>
      <c r="E47" s="63"/>
      <c r="F47" s="63"/>
      <c r="G47" s="63"/>
      <c r="H47" s="68" t="s">
        <v>100</v>
      </c>
      <c r="I47" s="68"/>
      <c r="J47" s="69"/>
      <c r="N47" s="62"/>
      <c r="O47" s="63"/>
      <c r="P47" s="63"/>
      <c r="Q47" s="63"/>
      <c r="R47" s="63"/>
      <c r="S47" s="63"/>
      <c r="T47" s="63"/>
      <c r="U47" s="63"/>
      <c r="V47" s="63"/>
      <c r="W47" s="67"/>
      <c r="Y47" s="95" t="s">
        <v>10</v>
      </c>
      <c r="Z47" s="96"/>
      <c r="AA47" s="97"/>
      <c r="AB47" s="231"/>
      <c r="AC47" s="231"/>
      <c r="AD47" s="9" t="s">
        <v>30</v>
      </c>
    </row>
    <row r="48" spans="1:37" ht="14.1" customHeight="1">
      <c r="C48" s="70" t="s">
        <v>11</v>
      </c>
      <c r="D48" s="71"/>
      <c r="E48" s="71"/>
      <c r="F48" s="72"/>
      <c r="G48" s="73"/>
      <c r="H48" s="74"/>
      <c r="I48" s="74"/>
      <c r="J48" s="75"/>
      <c r="N48" s="70" t="s">
        <v>12</v>
      </c>
      <c r="O48" s="71"/>
      <c r="P48" s="71"/>
      <c r="Q48" s="76" t="s">
        <v>13</v>
      </c>
      <c r="R48" s="76"/>
      <c r="S48" s="76"/>
      <c r="T48" s="76"/>
      <c r="U48" s="77" t="str">
        <f>IF(OR(H52=2,H52=1),307+209*(H52-1),"")</f>
        <v/>
      </c>
      <c r="V48" s="78"/>
      <c r="W48" s="9" t="s">
        <v>30</v>
      </c>
      <c r="Y48" s="118" t="s">
        <v>14</v>
      </c>
      <c r="Z48" s="119"/>
      <c r="AA48" s="120"/>
      <c r="AB48" s="196"/>
      <c r="AC48" s="196"/>
      <c r="AD48" s="10" t="s">
        <v>30</v>
      </c>
    </row>
    <row r="49" spans="2:37" ht="14.1" customHeight="1">
      <c r="C49" s="49" t="s">
        <v>15</v>
      </c>
      <c r="D49" s="50"/>
      <c r="E49" s="50"/>
      <c r="F49" s="51"/>
      <c r="G49" s="51"/>
      <c r="H49" s="52">
        <f>ROUNDUP(F49/30,0)</f>
        <v>0</v>
      </c>
      <c r="I49" s="52"/>
      <c r="J49" s="53"/>
      <c r="N49" s="49" t="s">
        <v>101</v>
      </c>
      <c r="O49" s="50"/>
      <c r="P49" s="50"/>
      <c r="Q49" s="54" t="s">
        <v>102</v>
      </c>
      <c r="R49" s="54"/>
      <c r="S49" s="54"/>
      <c r="T49" s="54"/>
      <c r="U49" s="55" t="str">
        <f>IF(OR(H52=3,H52=4,H52=5),725+161*(H52-3),"")</f>
        <v/>
      </c>
      <c r="V49" s="56"/>
      <c r="W49" s="10" t="s">
        <v>30</v>
      </c>
      <c r="Y49" s="62" t="s">
        <v>16</v>
      </c>
      <c r="Z49" s="63"/>
      <c r="AA49" s="67"/>
      <c r="AB49" s="228"/>
      <c r="AC49" s="228"/>
      <c r="AD49" s="11" t="s">
        <v>30</v>
      </c>
      <c r="AF49" s="5" t="s">
        <v>210</v>
      </c>
    </row>
    <row r="50" spans="2:37" ht="14.1" customHeight="1">
      <c r="C50" s="49" t="s">
        <v>17</v>
      </c>
      <c r="D50" s="50"/>
      <c r="E50" s="50"/>
      <c r="F50" s="51"/>
      <c r="G50" s="51"/>
      <c r="H50" s="52">
        <f>ROUNDUP(F50/30,0)</f>
        <v>0</v>
      </c>
      <c r="I50" s="52"/>
      <c r="J50" s="53"/>
      <c r="N50" s="49" t="s">
        <v>105</v>
      </c>
      <c r="O50" s="50"/>
      <c r="P50" s="50"/>
      <c r="Q50" s="54" t="s">
        <v>106</v>
      </c>
      <c r="R50" s="54"/>
      <c r="S50" s="54"/>
      <c r="T50" s="54"/>
      <c r="U50" s="55" t="str">
        <f>IF(OR(H52=6,H52=7,H52=8),1208+168*(H52-6),"")</f>
        <v/>
      </c>
      <c r="V50" s="56"/>
      <c r="W50" s="10" t="s">
        <v>30</v>
      </c>
      <c r="AF50" s="2" t="s">
        <v>174</v>
      </c>
    </row>
    <row r="51" spans="2:37" ht="14.1" customHeight="1">
      <c r="C51" s="49" t="s">
        <v>18</v>
      </c>
      <c r="D51" s="50"/>
      <c r="E51" s="50"/>
      <c r="F51" s="51"/>
      <c r="G51" s="51"/>
      <c r="H51" s="52">
        <f>ROUNDUP(F51/30,0)</f>
        <v>0</v>
      </c>
      <c r="I51" s="52"/>
      <c r="J51" s="53"/>
      <c r="N51" s="79" t="s">
        <v>19</v>
      </c>
      <c r="O51" s="80"/>
      <c r="P51" s="80"/>
      <c r="Q51" s="90" t="s">
        <v>107</v>
      </c>
      <c r="R51" s="90"/>
      <c r="S51" s="90"/>
      <c r="T51" s="90"/>
      <c r="U51" s="91" t="str">
        <f>IF(H52&gt;=9,1713+161*(H52-9),"")</f>
        <v/>
      </c>
      <c r="V51" s="92"/>
      <c r="W51" s="11" t="s">
        <v>30</v>
      </c>
      <c r="AF51" s="2" t="s">
        <v>179</v>
      </c>
    </row>
    <row r="52" spans="2:37" ht="14.1" customHeight="1">
      <c r="C52" s="79" t="s">
        <v>20</v>
      </c>
      <c r="D52" s="80"/>
      <c r="E52" s="80"/>
      <c r="F52" s="81">
        <f>SUM(F48:G51)</f>
        <v>0</v>
      </c>
      <c r="G52" s="81"/>
      <c r="H52" s="82">
        <f>SUM(H48:J51)</f>
        <v>0</v>
      </c>
      <c r="I52" s="82"/>
      <c r="J52" s="83"/>
      <c r="K52" s="12" t="s">
        <v>108</v>
      </c>
      <c r="N52" s="7"/>
      <c r="O52" s="7"/>
      <c r="P52" s="13"/>
      <c r="Q52" s="13"/>
      <c r="R52" s="13"/>
      <c r="S52" s="13"/>
      <c r="T52" s="13"/>
      <c r="U52" s="84">
        <f>SUM(U48:V51)</f>
        <v>0</v>
      </c>
      <c r="V52" s="85"/>
      <c r="AF52" s="2" t="s">
        <v>178</v>
      </c>
    </row>
    <row r="53" spans="2:37" ht="14.1" customHeight="1">
      <c r="H53" s="6" t="s">
        <v>21</v>
      </c>
      <c r="U53" s="86" t="s">
        <v>109</v>
      </c>
      <c r="V53" s="87"/>
      <c r="W53" s="87"/>
      <c r="X53" s="88">
        <f>SUM(U48:V51)+SUM(AB47:AC49)</f>
        <v>0</v>
      </c>
      <c r="Y53" s="89"/>
      <c r="Z53" s="89"/>
      <c r="AA53" s="89"/>
      <c r="AB53" s="8" t="s">
        <v>30</v>
      </c>
      <c r="AC53" s="12" t="s">
        <v>22</v>
      </c>
      <c r="AF53" s="2" t="s">
        <v>173</v>
      </c>
    </row>
    <row r="54" spans="2:37" s="2" customFormat="1" ht="14.1" customHeight="1">
      <c r="H54" s="2" t="s">
        <v>23</v>
      </c>
      <c r="AF54" s="2" t="s">
        <v>177</v>
      </c>
      <c r="AG54" s="3"/>
      <c r="AH54" s="3"/>
      <c r="AI54" s="3"/>
      <c r="AJ54" s="3"/>
      <c r="AK54" s="3"/>
    </row>
    <row r="55" spans="2:37" s="2" customFormat="1" ht="10.5" customHeight="1">
      <c r="AG55" s="3"/>
      <c r="AH55" s="3"/>
      <c r="AI55" s="3"/>
      <c r="AJ55" s="14"/>
      <c r="AK55" s="3"/>
    </row>
    <row r="56" spans="2:37" s="2" customFormat="1" ht="14.1" customHeight="1">
      <c r="B56" s="2" t="s">
        <v>24</v>
      </c>
      <c r="L56" s="2" t="s">
        <v>25</v>
      </c>
      <c r="W56" s="2" t="s">
        <v>213</v>
      </c>
      <c r="AF56" s="15" t="s">
        <v>168</v>
      </c>
      <c r="AG56" s="16" t="s">
        <v>169</v>
      </c>
      <c r="AH56" s="16" t="s">
        <v>170</v>
      </c>
      <c r="AI56" s="16" t="s">
        <v>171</v>
      </c>
      <c r="AJ56" s="16" t="s">
        <v>172</v>
      </c>
      <c r="AK56" s="16" t="s">
        <v>175</v>
      </c>
    </row>
    <row r="57" spans="2:37" ht="14.1" customHeight="1">
      <c r="C57" s="106" t="s">
        <v>5</v>
      </c>
      <c r="D57" s="107"/>
      <c r="E57" s="108"/>
      <c r="F57" s="109" t="s">
        <v>26</v>
      </c>
      <c r="G57" s="110"/>
      <c r="H57" s="110"/>
      <c r="I57" s="111"/>
      <c r="M57" s="106" t="s">
        <v>5</v>
      </c>
      <c r="N57" s="107"/>
      <c r="O57" s="107"/>
      <c r="P57" s="107"/>
      <c r="Q57" s="110" t="s">
        <v>27</v>
      </c>
      <c r="R57" s="110"/>
      <c r="S57" s="110"/>
      <c r="T57" s="111"/>
      <c r="W57" s="106" t="s">
        <v>5</v>
      </c>
      <c r="X57" s="107"/>
      <c r="Y57" s="108"/>
      <c r="Z57" s="109" t="s">
        <v>28</v>
      </c>
      <c r="AA57" s="110"/>
      <c r="AB57" s="110"/>
      <c r="AC57" s="111"/>
      <c r="AF57" s="17"/>
      <c r="AG57" s="18"/>
      <c r="AH57" s="19"/>
      <c r="AI57" s="19">
        <f>IFERROR(IF(OR(AG57="W",AG57="S"),AH57*1.02,AH57),"自動転記")</f>
        <v>0</v>
      </c>
      <c r="AJ57" s="18"/>
      <c r="AK57" s="18"/>
    </row>
    <row r="58" spans="2:37" ht="14.1" customHeight="1">
      <c r="C58" s="95" t="s">
        <v>29</v>
      </c>
      <c r="D58" s="96"/>
      <c r="E58" s="97"/>
      <c r="F58" s="98"/>
      <c r="G58" s="98"/>
      <c r="H58" s="98"/>
      <c r="I58" s="20" t="s">
        <v>30</v>
      </c>
      <c r="J58" s="6" t="s">
        <v>111</v>
      </c>
      <c r="M58" s="99" t="s">
        <v>31</v>
      </c>
      <c r="N58" s="100"/>
      <c r="O58" s="100"/>
      <c r="P58" s="101"/>
      <c r="Q58" s="102"/>
      <c r="R58" s="103"/>
      <c r="S58" s="103"/>
      <c r="T58" s="20" t="s">
        <v>30</v>
      </c>
      <c r="U58" s="6" t="s">
        <v>112</v>
      </c>
      <c r="W58" s="95" t="s">
        <v>32</v>
      </c>
      <c r="X58" s="96"/>
      <c r="Y58" s="97"/>
      <c r="Z58" s="104"/>
      <c r="AA58" s="105"/>
      <c r="AB58" s="105"/>
      <c r="AC58" s="20" t="s">
        <v>30</v>
      </c>
      <c r="AD58" s="6" t="s">
        <v>114</v>
      </c>
      <c r="AF58" s="17"/>
      <c r="AG58" s="18"/>
      <c r="AH58" s="19"/>
      <c r="AI58" s="19">
        <f t="shared" ref="AI58:AI60" si="1">IFERROR(IF(OR(AG58="W",AG58="S"),AH58*1.02,AH58),"自動転記")</f>
        <v>0</v>
      </c>
      <c r="AJ58" s="18"/>
      <c r="AK58" s="18"/>
    </row>
    <row r="59" spans="2:37" ht="14.1" customHeight="1">
      <c r="C59" s="118" t="s">
        <v>33</v>
      </c>
      <c r="D59" s="119"/>
      <c r="E59" s="120"/>
      <c r="F59" s="121"/>
      <c r="G59" s="121"/>
      <c r="H59" s="121"/>
      <c r="I59" s="20" t="s">
        <v>30</v>
      </c>
      <c r="J59" s="6" t="s">
        <v>115</v>
      </c>
      <c r="M59" s="122" t="s">
        <v>34</v>
      </c>
      <c r="N59" s="123"/>
      <c r="O59" s="123"/>
      <c r="P59" s="124"/>
      <c r="Q59" s="125"/>
      <c r="R59" s="126"/>
      <c r="S59" s="126"/>
      <c r="T59" s="20" t="s">
        <v>30</v>
      </c>
      <c r="U59" s="6" t="s">
        <v>116</v>
      </c>
      <c r="W59" s="62" t="s">
        <v>35</v>
      </c>
      <c r="X59" s="63"/>
      <c r="Y59" s="67"/>
      <c r="Z59" s="93">
        <f>Z58-Q60</f>
        <v>0</v>
      </c>
      <c r="AA59" s="94"/>
      <c r="AB59" s="94"/>
      <c r="AC59" s="11"/>
      <c r="AF59" s="17"/>
      <c r="AG59" s="18"/>
      <c r="AH59" s="19"/>
      <c r="AI59" s="19">
        <f t="shared" si="1"/>
        <v>0</v>
      </c>
      <c r="AJ59" s="18"/>
      <c r="AK59" s="18"/>
    </row>
    <row r="60" spans="2:37" ht="14.1" customHeight="1">
      <c r="C60" s="62" t="s">
        <v>20</v>
      </c>
      <c r="D60" s="63"/>
      <c r="E60" s="67"/>
      <c r="F60" s="112">
        <f>F58+F59</f>
        <v>0</v>
      </c>
      <c r="G60" s="113"/>
      <c r="H60" s="113"/>
      <c r="I60" s="25" t="s">
        <v>30</v>
      </c>
      <c r="J60" s="6" t="s">
        <v>117</v>
      </c>
      <c r="M60" s="62" t="s">
        <v>20</v>
      </c>
      <c r="N60" s="63"/>
      <c r="O60" s="63"/>
      <c r="P60" s="63"/>
      <c r="Q60" s="114">
        <f>Q58+Q59</f>
        <v>0</v>
      </c>
      <c r="R60" s="115"/>
      <c r="S60" s="115"/>
      <c r="T60" s="25" t="s">
        <v>30</v>
      </c>
      <c r="U60" s="6" t="s">
        <v>118</v>
      </c>
      <c r="Z60" s="6" t="s">
        <v>21</v>
      </c>
      <c r="AF60" s="17"/>
      <c r="AG60" s="18"/>
      <c r="AH60" s="19"/>
      <c r="AI60" s="19">
        <f t="shared" si="1"/>
        <v>0</v>
      </c>
      <c r="AJ60" s="18"/>
      <c r="AK60" s="18"/>
    </row>
    <row r="61" spans="2:37" s="2" customFormat="1" ht="14.1" customHeight="1">
      <c r="Z61" s="2" t="s">
        <v>120</v>
      </c>
      <c r="AF61" s="2" t="s">
        <v>176</v>
      </c>
      <c r="AG61" s="3"/>
      <c r="AH61" s="3"/>
      <c r="AI61" s="3"/>
      <c r="AJ61" s="3"/>
      <c r="AK61" s="3"/>
    </row>
    <row r="62" spans="2:37" s="2" customFormat="1" ht="14.1" customHeight="1">
      <c r="B62" s="2" t="s">
        <v>36</v>
      </c>
      <c r="AG62" s="3"/>
      <c r="AH62" s="3"/>
      <c r="AI62" s="3"/>
      <c r="AJ62" s="3"/>
      <c r="AK62" s="3"/>
    </row>
    <row r="63" spans="2:37" ht="14.1" customHeight="1">
      <c r="C63" s="106" t="s">
        <v>5</v>
      </c>
      <c r="D63" s="107"/>
      <c r="E63" s="107"/>
      <c r="F63" s="107"/>
      <c r="G63" s="116"/>
      <c r="H63" s="117" t="s">
        <v>37</v>
      </c>
      <c r="I63" s="117"/>
      <c r="J63" s="117"/>
      <c r="K63" s="117"/>
      <c r="L63" s="117"/>
      <c r="M63" s="117"/>
      <c r="N63" s="117" t="s">
        <v>28</v>
      </c>
      <c r="O63" s="117"/>
      <c r="P63" s="117"/>
      <c r="Q63" s="117"/>
      <c r="R63" s="117"/>
      <c r="S63" s="117"/>
      <c r="T63" s="133" t="s">
        <v>38</v>
      </c>
      <c r="U63" s="133"/>
      <c r="V63" s="133"/>
      <c r="W63" s="133"/>
      <c r="X63" s="133"/>
      <c r="Y63" s="133" t="s">
        <v>39</v>
      </c>
      <c r="Z63" s="133"/>
      <c r="AA63" s="133"/>
      <c r="AB63" s="133"/>
      <c r="AC63" s="133"/>
      <c r="AG63" s="2"/>
      <c r="AH63" s="2"/>
    </row>
    <row r="64" spans="2:37" ht="14.1" customHeight="1">
      <c r="C64" s="95" t="s">
        <v>181</v>
      </c>
      <c r="D64" s="96"/>
      <c r="E64" s="96"/>
      <c r="F64" s="96"/>
      <c r="G64" s="127"/>
      <c r="H64" s="129" t="s">
        <v>121</v>
      </c>
      <c r="I64" s="129"/>
      <c r="J64" s="129"/>
      <c r="K64" s="129"/>
      <c r="L64" s="129"/>
      <c r="M64" s="129"/>
      <c r="N64" s="130">
        <f>X53-F58</f>
        <v>0</v>
      </c>
      <c r="O64" s="131"/>
      <c r="P64" s="131"/>
      <c r="Q64" s="131"/>
      <c r="R64" s="132"/>
      <c r="S64" s="9" t="s">
        <v>30</v>
      </c>
      <c r="T64" s="248">
        <f>MIN(N64:R66)</f>
        <v>0</v>
      </c>
      <c r="U64" s="249"/>
      <c r="V64" s="249"/>
      <c r="W64" s="249"/>
      <c r="X64" s="253" t="s">
        <v>30</v>
      </c>
      <c r="Y64" s="255"/>
      <c r="Z64" s="256"/>
      <c r="AA64" s="256"/>
      <c r="AB64" s="256"/>
      <c r="AC64" s="253" t="s">
        <v>30</v>
      </c>
      <c r="AF64" s="2" t="s">
        <v>154</v>
      </c>
      <c r="AG64" s="2"/>
      <c r="AH64" s="2"/>
      <c r="AI64" s="2" t="s">
        <v>161</v>
      </c>
    </row>
    <row r="65" spans="2:37" ht="14.1" customHeight="1">
      <c r="C65" s="118"/>
      <c r="D65" s="119"/>
      <c r="E65" s="119"/>
      <c r="F65" s="119"/>
      <c r="G65" s="244"/>
      <c r="H65" s="179" t="s">
        <v>122</v>
      </c>
      <c r="I65" s="179"/>
      <c r="J65" s="179"/>
      <c r="K65" s="179"/>
      <c r="L65" s="179"/>
      <c r="M65" s="179"/>
      <c r="N65" s="261">
        <f>F59</f>
        <v>0</v>
      </c>
      <c r="O65" s="261"/>
      <c r="P65" s="261"/>
      <c r="Q65" s="261"/>
      <c r="R65" s="262"/>
      <c r="S65" s="10" t="s">
        <v>151</v>
      </c>
      <c r="T65" s="250"/>
      <c r="U65" s="135"/>
      <c r="V65" s="135"/>
      <c r="W65" s="135"/>
      <c r="X65" s="138"/>
      <c r="Y65" s="257"/>
      <c r="Z65" s="258"/>
      <c r="AA65" s="258"/>
      <c r="AB65" s="258"/>
      <c r="AC65" s="138"/>
      <c r="AF65" s="18" t="s">
        <v>99</v>
      </c>
      <c r="AG65" s="18" t="s">
        <v>155</v>
      </c>
      <c r="AH65" s="2"/>
      <c r="AI65" s="18" t="s">
        <v>99</v>
      </c>
      <c r="AJ65" s="18" t="s">
        <v>164</v>
      </c>
    </row>
    <row r="66" spans="2:37" ht="14.1" customHeight="1">
      <c r="C66" s="245"/>
      <c r="D66" s="246"/>
      <c r="E66" s="246"/>
      <c r="F66" s="246"/>
      <c r="G66" s="247"/>
      <c r="H66" s="263" t="s">
        <v>123</v>
      </c>
      <c r="I66" s="263"/>
      <c r="J66" s="263"/>
      <c r="K66" s="263"/>
      <c r="L66" s="263"/>
      <c r="M66" s="263"/>
      <c r="N66" s="261">
        <f>Z58-Q58</f>
        <v>0</v>
      </c>
      <c r="O66" s="261"/>
      <c r="P66" s="261"/>
      <c r="Q66" s="261"/>
      <c r="R66" s="262"/>
      <c r="S66" s="21" t="s">
        <v>151</v>
      </c>
      <c r="T66" s="251"/>
      <c r="U66" s="252"/>
      <c r="V66" s="252"/>
      <c r="W66" s="252"/>
      <c r="X66" s="254"/>
      <c r="Y66" s="259"/>
      <c r="Z66" s="260"/>
      <c r="AA66" s="260"/>
      <c r="AB66" s="260"/>
      <c r="AC66" s="254"/>
      <c r="AF66" s="18" t="s">
        <v>156</v>
      </c>
      <c r="AG66" s="19">
        <f>IFERROR(SUMIFS($AI$18:$AI$21,$AJ$18:$AJ$21,"健全"),"自動転記")</f>
        <v>0</v>
      </c>
      <c r="AH66" s="2" t="s">
        <v>158</v>
      </c>
      <c r="AI66" s="16" t="s">
        <v>162</v>
      </c>
      <c r="AJ66" s="19">
        <f>IFERROR(SUMIFS($AI$18:$AI$21,$AJ$18:$AJ$21,"健全",$AK$18:$AK$21,"○"),"自動転記")</f>
        <v>0</v>
      </c>
      <c r="AK66" s="14" t="s">
        <v>165</v>
      </c>
    </row>
    <row r="67" spans="2:37" ht="14.1" customHeight="1">
      <c r="C67" s="264" t="s">
        <v>182</v>
      </c>
      <c r="D67" s="265"/>
      <c r="E67" s="265"/>
      <c r="F67" s="265"/>
      <c r="G67" s="266"/>
      <c r="H67" s="179" t="s">
        <v>152</v>
      </c>
      <c r="I67" s="179"/>
      <c r="J67" s="179"/>
      <c r="K67" s="179"/>
      <c r="L67" s="179"/>
      <c r="M67" s="179"/>
      <c r="N67" s="261">
        <f>Q60</f>
        <v>0</v>
      </c>
      <c r="O67" s="261"/>
      <c r="P67" s="261"/>
      <c r="Q67" s="261"/>
      <c r="R67" s="262"/>
      <c r="S67" s="10" t="s">
        <v>151</v>
      </c>
      <c r="T67" s="134">
        <f>MIN(N67:R68)</f>
        <v>0</v>
      </c>
      <c r="U67" s="135"/>
      <c r="V67" s="135"/>
      <c r="W67" s="135"/>
      <c r="X67" s="138" t="s">
        <v>30</v>
      </c>
      <c r="Y67" s="257"/>
      <c r="Z67" s="258"/>
      <c r="AA67" s="258"/>
      <c r="AB67" s="258"/>
      <c r="AC67" s="138" t="s">
        <v>30</v>
      </c>
      <c r="AF67" s="18" t="s">
        <v>157</v>
      </c>
      <c r="AG67" s="19">
        <f>IFERROR(SUMIFS($AI$18:$AI$21,$AJ$18:$AJ$21,"危険"),"自動転記")</f>
        <v>0</v>
      </c>
      <c r="AH67" s="2" t="s">
        <v>159</v>
      </c>
      <c r="AI67" s="16" t="s">
        <v>163</v>
      </c>
      <c r="AJ67" s="19">
        <f>IFERROR(SUMIFS($AI$18:$AI$21,$AJ$18:$AJ$21,"危険",$AK$18:$AK$21,"○"),"自動転記")</f>
        <v>0</v>
      </c>
      <c r="AK67" s="14" t="s">
        <v>166</v>
      </c>
    </row>
    <row r="68" spans="2:37" ht="24.6" customHeight="1">
      <c r="C68" s="267"/>
      <c r="D68" s="268"/>
      <c r="E68" s="268"/>
      <c r="F68" s="268"/>
      <c r="G68" s="269"/>
      <c r="H68" s="144" t="s">
        <v>153</v>
      </c>
      <c r="I68" s="144"/>
      <c r="J68" s="144"/>
      <c r="K68" s="144"/>
      <c r="L68" s="144"/>
      <c r="M68" s="144"/>
      <c r="N68" s="272">
        <f>Z58</f>
        <v>0</v>
      </c>
      <c r="O68" s="272"/>
      <c r="P68" s="272"/>
      <c r="Q68" s="272"/>
      <c r="R68" s="273"/>
      <c r="S68" s="11" t="s">
        <v>151</v>
      </c>
      <c r="T68" s="136"/>
      <c r="U68" s="137"/>
      <c r="V68" s="137"/>
      <c r="W68" s="137"/>
      <c r="X68" s="139"/>
      <c r="Y68" s="270"/>
      <c r="Z68" s="271"/>
      <c r="AA68" s="271"/>
      <c r="AB68" s="271"/>
      <c r="AC68" s="139"/>
      <c r="AF68" s="18" t="s">
        <v>0</v>
      </c>
      <c r="AG68" s="19">
        <f>SUM(AG67:AG67)</f>
        <v>0</v>
      </c>
      <c r="AH68" s="2" t="s">
        <v>160</v>
      </c>
      <c r="AI68" s="18" t="s">
        <v>0</v>
      </c>
      <c r="AJ68" s="19">
        <f>SUM(AJ67:AJ67)</f>
        <v>0</v>
      </c>
      <c r="AK68" s="14" t="s">
        <v>167</v>
      </c>
    </row>
    <row r="69" spans="2:37" s="2" customFormat="1" ht="14.1" customHeight="1">
      <c r="X69" s="2" t="s">
        <v>126</v>
      </c>
      <c r="AG69" s="3"/>
      <c r="AH69" s="3"/>
      <c r="AI69" s="3"/>
      <c r="AJ69" s="3"/>
      <c r="AK69" s="3"/>
    </row>
    <row r="70" spans="2:37" s="2" customFormat="1" ht="14.1" customHeight="1">
      <c r="B70" s="2" t="s">
        <v>211</v>
      </c>
      <c r="AG70" s="3"/>
      <c r="AH70" s="3"/>
      <c r="AI70" s="3"/>
      <c r="AJ70" s="3"/>
      <c r="AK70" s="3"/>
    </row>
    <row r="71" spans="2:37" ht="14.1" customHeight="1">
      <c r="C71" s="148" t="s">
        <v>41</v>
      </c>
      <c r="D71" s="148"/>
      <c r="E71" s="148"/>
      <c r="F71" s="148"/>
      <c r="G71" s="148"/>
      <c r="H71" s="148" t="s">
        <v>42</v>
      </c>
      <c r="I71" s="148"/>
      <c r="J71" s="148"/>
      <c r="K71" s="148"/>
      <c r="L71" s="148"/>
      <c r="M71" s="148"/>
      <c r="N71" s="148" t="s">
        <v>43</v>
      </c>
      <c r="O71" s="148"/>
      <c r="P71" s="148"/>
      <c r="Q71" s="148"/>
      <c r="R71" s="148"/>
      <c r="S71" s="148"/>
      <c r="T71" s="148" t="s">
        <v>32</v>
      </c>
      <c r="U71" s="148"/>
      <c r="V71" s="148"/>
      <c r="W71" s="148"/>
      <c r="X71" s="148"/>
      <c r="Y71" s="148" t="s">
        <v>44</v>
      </c>
      <c r="Z71" s="148"/>
      <c r="AA71" s="148"/>
      <c r="AB71" s="148"/>
      <c r="AC71" s="148"/>
    </row>
    <row r="72" spans="2:37" ht="14.1" customHeight="1">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row>
    <row r="73" spans="2:37" ht="14.1" customHeight="1">
      <c r="C73" s="150" t="s">
        <v>127</v>
      </c>
      <c r="D73" s="150"/>
      <c r="E73" s="150"/>
      <c r="F73" s="150"/>
      <c r="G73" s="150"/>
      <c r="H73" s="150" t="s">
        <v>128</v>
      </c>
      <c r="I73" s="150"/>
      <c r="J73" s="150"/>
      <c r="K73" s="150"/>
      <c r="L73" s="150"/>
      <c r="M73" s="150"/>
      <c r="N73" s="150" t="s">
        <v>132</v>
      </c>
      <c r="O73" s="150"/>
      <c r="P73" s="150"/>
      <c r="Q73" s="150"/>
      <c r="R73" s="150"/>
      <c r="S73" s="150"/>
      <c r="T73" s="150" t="s">
        <v>129</v>
      </c>
      <c r="U73" s="150"/>
      <c r="V73" s="150"/>
      <c r="W73" s="150"/>
      <c r="X73" s="150"/>
      <c r="Y73" s="150" t="s">
        <v>133</v>
      </c>
      <c r="Z73" s="150"/>
      <c r="AA73" s="150"/>
      <c r="AB73" s="150"/>
      <c r="AC73" s="150"/>
    </row>
    <row r="74" spans="2:37" ht="14.1" customHeight="1">
      <c r="C74" s="151"/>
      <c r="D74" s="151"/>
      <c r="E74" s="151"/>
      <c r="F74" s="151"/>
      <c r="G74" s="151"/>
      <c r="H74" s="151">
        <v>0</v>
      </c>
      <c r="I74" s="151"/>
      <c r="J74" s="151"/>
      <c r="K74" s="151"/>
      <c r="L74" s="151"/>
      <c r="M74" s="151"/>
      <c r="N74" s="151">
        <f>C74-H74</f>
        <v>0</v>
      </c>
      <c r="O74" s="151"/>
      <c r="P74" s="151"/>
      <c r="Q74" s="151"/>
      <c r="R74" s="151"/>
      <c r="S74" s="151"/>
      <c r="T74" s="152">
        <f>Z58</f>
        <v>0</v>
      </c>
      <c r="U74" s="152"/>
      <c r="V74" s="152"/>
      <c r="W74" s="152"/>
      <c r="X74" s="152"/>
      <c r="Y74" s="153" t="str">
        <f>IFERROR(N74/T74,"")</f>
        <v/>
      </c>
      <c r="Z74" s="153"/>
      <c r="AA74" s="153"/>
      <c r="AB74" s="153"/>
      <c r="AC74" s="153"/>
    </row>
    <row r="75" spans="2:37" s="2" customFormat="1" ht="12.6" customHeight="1">
      <c r="C75" s="22"/>
      <c r="D75" s="22"/>
      <c r="E75" s="22"/>
      <c r="F75" s="22"/>
      <c r="G75" s="22"/>
      <c r="H75" s="22"/>
      <c r="I75" s="22"/>
      <c r="J75" s="22"/>
      <c r="K75" s="22"/>
      <c r="L75" s="22"/>
      <c r="M75" s="22"/>
      <c r="N75" s="22"/>
      <c r="O75" s="22"/>
      <c r="P75" s="22"/>
      <c r="Q75" s="22"/>
      <c r="R75" s="22"/>
      <c r="S75" s="22"/>
      <c r="T75" s="22"/>
      <c r="U75" s="22"/>
      <c r="V75" s="22"/>
      <c r="W75" s="22"/>
      <c r="X75" s="22"/>
      <c r="Y75" s="22"/>
      <c r="Z75" s="14" t="s">
        <v>130</v>
      </c>
      <c r="AA75" s="22"/>
      <c r="AB75" s="22"/>
      <c r="AC75" s="22"/>
      <c r="AG75" s="3"/>
      <c r="AH75" s="3"/>
      <c r="AI75" s="3"/>
      <c r="AJ75" s="3"/>
      <c r="AK75" s="3"/>
    </row>
    <row r="76" spans="2:37" s="2" customFormat="1" ht="12.6" customHeight="1">
      <c r="B76" s="27" t="s">
        <v>198</v>
      </c>
      <c r="C76" s="29"/>
      <c r="D76" s="29"/>
      <c r="E76" s="29"/>
      <c r="F76" s="29"/>
      <c r="G76" s="29"/>
      <c r="H76" s="29"/>
      <c r="I76" s="29"/>
      <c r="J76" s="29"/>
      <c r="K76" s="29"/>
      <c r="L76" s="29"/>
      <c r="M76" s="29"/>
      <c r="N76" s="29"/>
      <c r="O76" s="29"/>
      <c r="P76" s="29"/>
      <c r="Q76" s="29"/>
      <c r="R76" s="29"/>
      <c r="S76" s="29"/>
      <c r="T76" s="29"/>
      <c r="U76" s="29"/>
      <c r="V76" s="29"/>
      <c r="W76" s="29"/>
      <c r="X76" s="29"/>
      <c r="Y76" s="29"/>
      <c r="Z76" s="30"/>
      <c r="AA76" s="29"/>
      <c r="AB76" s="29"/>
      <c r="AC76" s="29"/>
      <c r="AG76" s="3"/>
      <c r="AH76" s="3"/>
      <c r="AI76" s="3"/>
      <c r="AJ76" s="3"/>
      <c r="AK76" s="3"/>
    </row>
    <row r="77" spans="2:37" s="2" customFormat="1" ht="12.6" customHeight="1">
      <c r="B77" s="27"/>
      <c r="C77" s="274" t="s">
        <v>202</v>
      </c>
      <c r="D77" s="275"/>
      <c r="E77" s="275"/>
      <c r="F77" s="275"/>
      <c r="G77" s="276"/>
      <c r="H77" s="280" t="s">
        <v>42</v>
      </c>
      <c r="I77" s="280"/>
      <c r="J77" s="280"/>
      <c r="K77" s="280"/>
      <c r="L77" s="280"/>
      <c r="M77" s="280"/>
      <c r="N77" s="280" t="s">
        <v>43</v>
      </c>
      <c r="O77" s="280"/>
      <c r="P77" s="280"/>
      <c r="Q77" s="280"/>
      <c r="R77" s="280"/>
      <c r="S77" s="280"/>
      <c r="T77" s="275" t="s">
        <v>188</v>
      </c>
      <c r="U77" s="275"/>
      <c r="V77" s="275"/>
      <c r="W77" s="275"/>
      <c r="X77" s="276"/>
      <c r="Y77" s="282" t="s">
        <v>197</v>
      </c>
      <c r="Z77" s="282"/>
      <c r="AA77" s="282"/>
      <c r="AB77" s="282"/>
      <c r="AC77" s="283"/>
    </row>
    <row r="78" spans="2:37" s="2" customFormat="1" ht="18" customHeight="1">
      <c r="B78" s="27"/>
      <c r="C78" s="277"/>
      <c r="D78" s="278"/>
      <c r="E78" s="278"/>
      <c r="F78" s="278"/>
      <c r="G78" s="279"/>
      <c r="H78" s="281"/>
      <c r="I78" s="281"/>
      <c r="J78" s="281"/>
      <c r="K78" s="281"/>
      <c r="L78" s="281"/>
      <c r="M78" s="281"/>
      <c r="N78" s="281"/>
      <c r="O78" s="281"/>
      <c r="P78" s="281"/>
      <c r="Q78" s="281"/>
      <c r="R78" s="281"/>
      <c r="S78" s="281"/>
      <c r="T78" s="278"/>
      <c r="U78" s="278"/>
      <c r="V78" s="278"/>
      <c r="W78" s="278"/>
      <c r="X78" s="279"/>
      <c r="Y78" s="284"/>
      <c r="Z78" s="284"/>
      <c r="AA78" s="284"/>
      <c r="AB78" s="284"/>
      <c r="AC78" s="285"/>
    </row>
    <row r="79" spans="2:37" s="2" customFormat="1" ht="12.6" customHeight="1">
      <c r="B79" s="27"/>
      <c r="C79" s="286" t="s">
        <v>127</v>
      </c>
      <c r="D79" s="287"/>
      <c r="E79" s="287"/>
      <c r="F79" s="287"/>
      <c r="G79" s="288"/>
      <c r="H79" s="289" t="s">
        <v>128</v>
      </c>
      <c r="I79" s="289"/>
      <c r="J79" s="289"/>
      <c r="K79" s="289"/>
      <c r="L79" s="289"/>
      <c r="M79" s="289"/>
      <c r="N79" s="289" t="s">
        <v>132</v>
      </c>
      <c r="O79" s="289"/>
      <c r="P79" s="289"/>
      <c r="Q79" s="289"/>
      <c r="R79" s="289"/>
      <c r="S79" s="289"/>
      <c r="T79" s="286" t="s">
        <v>129</v>
      </c>
      <c r="U79" s="287"/>
      <c r="V79" s="287"/>
      <c r="W79" s="287"/>
      <c r="X79" s="288"/>
      <c r="Y79" s="286" t="s">
        <v>212</v>
      </c>
      <c r="Z79" s="287"/>
      <c r="AA79" s="287"/>
      <c r="AB79" s="287"/>
      <c r="AC79" s="288"/>
    </row>
    <row r="80" spans="2:37" s="2" customFormat="1" ht="12.6" customHeight="1">
      <c r="B80" s="27"/>
      <c r="C80" s="290"/>
      <c r="D80" s="291"/>
      <c r="E80" s="291"/>
      <c r="F80" s="291"/>
      <c r="G80" s="292"/>
      <c r="H80" s="293">
        <v>0</v>
      </c>
      <c r="I80" s="293"/>
      <c r="J80" s="293"/>
      <c r="K80" s="293"/>
      <c r="L80" s="293"/>
      <c r="M80" s="293"/>
      <c r="N80" s="293">
        <f>C80-H80</f>
        <v>0</v>
      </c>
      <c r="O80" s="293"/>
      <c r="P80" s="293"/>
      <c r="Q80" s="293"/>
      <c r="R80" s="293"/>
      <c r="S80" s="293"/>
      <c r="T80" s="294"/>
      <c r="U80" s="294"/>
      <c r="V80" s="294"/>
      <c r="W80" s="294"/>
      <c r="X80" s="295"/>
      <c r="Y80" s="296">
        <f>IF(Q60&lt;T80,N80*Q60/T80,N80)</f>
        <v>0</v>
      </c>
      <c r="Z80" s="297"/>
      <c r="AA80" s="297"/>
      <c r="AB80" s="297"/>
      <c r="AC80" s="298"/>
    </row>
    <row r="81" spans="1:37" s="2" customFormat="1" ht="12.6" customHeight="1">
      <c r="B81" s="27"/>
      <c r="C81" s="29"/>
      <c r="D81" s="29"/>
      <c r="E81" s="29"/>
      <c r="F81" s="29"/>
      <c r="G81" s="29"/>
      <c r="H81" s="27"/>
      <c r="I81" s="27"/>
      <c r="J81" s="27"/>
      <c r="K81" s="27"/>
      <c r="L81" s="27"/>
      <c r="M81" s="27"/>
      <c r="N81" s="27"/>
      <c r="O81" s="27"/>
      <c r="P81" s="27"/>
      <c r="Q81" s="27"/>
      <c r="R81" s="29"/>
      <c r="S81" s="29"/>
      <c r="T81" s="29"/>
      <c r="U81" s="29"/>
      <c r="V81" s="29"/>
      <c r="W81" s="29"/>
      <c r="X81" s="29"/>
      <c r="Y81" s="31"/>
      <c r="Z81" s="27"/>
      <c r="AA81" s="31" t="s">
        <v>189</v>
      </c>
      <c r="AB81" s="29"/>
      <c r="AC81" s="27"/>
      <c r="AG81" s="3"/>
      <c r="AH81" s="3"/>
      <c r="AI81" s="3"/>
      <c r="AJ81" s="3"/>
      <c r="AK81" s="3"/>
    </row>
    <row r="82" spans="1:37" s="2" customFormat="1" ht="14.1" customHeight="1">
      <c r="B82" s="2" t="s">
        <v>190</v>
      </c>
      <c r="AG82" s="3"/>
      <c r="AH82" s="3"/>
      <c r="AI82" s="3"/>
      <c r="AJ82" s="3"/>
      <c r="AK82" s="3"/>
    </row>
    <row r="83" spans="1:37" ht="14.1" customHeight="1">
      <c r="C83" s="148" t="s">
        <v>45</v>
      </c>
      <c r="D83" s="148"/>
      <c r="E83" s="148"/>
      <c r="F83" s="148"/>
      <c r="G83" s="148"/>
      <c r="H83" s="148" t="s">
        <v>46</v>
      </c>
      <c r="I83" s="148"/>
      <c r="J83" s="148"/>
      <c r="K83" s="148"/>
      <c r="L83" s="148"/>
      <c r="M83" s="148"/>
      <c r="N83" s="148" t="s">
        <v>47</v>
      </c>
      <c r="O83" s="148"/>
      <c r="P83" s="148"/>
      <c r="Q83" s="148"/>
      <c r="R83" s="148"/>
      <c r="S83" s="148"/>
      <c r="T83" s="148" t="s">
        <v>48</v>
      </c>
      <c r="U83" s="148"/>
      <c r="V83" s="148"/>
      <c r="W83" s="148"/>
      <c r="X83" s="148"/>
      <c r="Y83" s="148" t="s">
        <v>49</v>
      </c>
      <c r="Z83" s="148"/>
      <c r="AA83" s="148"/>
      <c r="AB83" s="148"/>
      <c r="AC83" s="148"/>
    </row>
    <row r="84" spans="1:37" ht="14.1" customHeight="1">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row>
    <row r="85" spans="1:37" ht="14.1" customHeight="1">
      <c r="C85" s="174"/>
      <c r="D85" s="174"/>
      <c r="E85" s="174"/>
      <c r="F85" s="174"/>
      <c r="G85" s="174"/>
      <c r="H85" s="175"/>
      <c r="I85" s="175"/>
      <c r="J85" s="175"/>
      <c r="K85" s="175"/>
      <c r="L85" s="175"/>
      <c r="M85" s="175"/>
      <c r="N85" s="299">
        <f>ROUNDDOWN(C85*H85+Y80,-3)/1000</f>
        <v>0</v>
      </c>
      <c r="O85" s="299"/>
      <c r="P85" s="299"/>
      <c r="Q85" s="299"/>
      <c r="R85" s="299"/>
      <c r="S85" s="299"/>
      <c r="T85" s="172" t="s">
        <v>50</v>
      </c>
      <c r="U85" s="172"/>
      <c r="V85" s="172"/>
      <c r="W85" s="172"/>
      <c r="X85" s="172"/>
      <c r="Y85" s="180"/>
      <c r="Z85" s="180"/>
      <c r="AA85" s="180"/>
      <c r="AB85" s="180"/>
      <c r="AC85" s="180"/>
    </row>
    <row r="86" spans="1:37" ht="14.1" customHeight="1">
      <c r="C86" s="181"/>
      <c r="D86" s="181"/>
      <c r="E86" s="181"/>
      <c r="F86" s="181"/>
      <c r="G86" s="181"/>
      <c r="H86" s="182"/>
      <c r="I86" s="182"/>
      <c r="J86" s="182"/>
      <c r="K86" s="182"/>
      <c r="L86" s="182"/>
      <c r="M86" s="182"/>
      <c r="N86" s="300"/>
      <c r="O86" s="301"/>
      <c r="P86" s="301"/>
      <c r="Q86" s="301"/>
      <c r="R86" s="301"/>
      <c r="S86" s="302"/>
      <c r="T86" s="179"/>
      <c r="U86" s="179"/>
      <c r="V86" s="179"/>
      <c r="W86" s="179"/>
      <c r="X86" s="179"/>
      <c r="Y86" s="186"/>
      <c r="Z86" s="186"/>
      <c r="AA86" s="186"/>
      <c r="AB86" s="186"/>
      <c r="AC86" s="186"/>
    </row>
    <row r="87" spans="1:37" ht="14.1" customHeight="1">
      <c r="C87" s="144" t="s">
        <v>20</v>
      </c>
      <c r="D87" s="144"/>
      <c r="E87" s="144"/>
      <c r="F87" s="144"/>
      <c r="G87" s="144"/>
      <c r="H87" s="158">
        <f>SUM(H85:M86)</f>
        <v>0</v>
      </c>
      <c r="I87" s="158"/>
      <c r="J87" s="158"/>
      <c r="K87" s="158"/>
      <c r="L87" s="158"/>
      <c r="M87" s="158"/>
      <c r="N87" s="162">
        <f>SUM(N85:S86)</f>
        <v>0</v>
      </c>
      <c r="O87" s="162"/>
      <c r="P87" s="162"/>
      <c r="Q87" s="162"/>
      <c r="R87" s="162"/>
      <c r="S87" s="162"/>
      <c r="T87" s="144"/>
      <c r="U87" s="144"/>
      <c r="V87" s="144"/>
      <c r="W87" s="144"/>
      <c r="X87" s="144"/>
      <c r="Y87" s="162">
        <f>SUM(Y85:AC86)</f>
        <v>0</v>
      </c>
      <c r="Z87" s="162"/>
      <c r="AA87" s="162"/>
      <c r="AB87" s="162"/>
      <c r="AC87" s="162"/>
    </row>
    <row r="88" spans="1:37" s="2" customFormat="1" ht="14.1" customHeight="1">
      <c r="E88" s="2" t="s">
        <v>131</v>
      </c>
      <c r="H88" s="221" t="s">
        <v>196</v>
      </c>
      <c r="I88" s="221"/>
      <c r="J88" s="221"/>
      <c r="K88" s="221"/>
      <c r="L88" s="221"/>
      <c r="M88" s="221"/>
      <c r="O88" s="27" t="s">
        <v>195</v>
      </c>
      <c r="AG88" s="3"/>
      <c r="AH88" s="3"/>
      <c r="AI88" s="3"/>
      <c r="AJ88" s="3"/>
      <c r="AK88" s="3"/>
    </row>
    <row r="89" spans="1:37" s="2" customFormat="1" ht="15.6" customHeight="1">
      <c r="H89" s="222"/>
      <c r="I89" s="222"/>
      <c r="J89" s="222"/>
      <c r="K89" s="222"/>
      <c r="L89" s="222"/>
      <c r="M89" s="222"/>
      <c r="AG89" s="3"/>
      <c r="AH89" s="3"/>
      <c r="AI89" s="3"/>
      <c r="AJ89" s="3"/>
      <c r="AK89" s="3"/>
    </row>
    <row r="90" spans="1:37" s="2" customFormat="1" ht="39" customHeight="1">
      <c r="A90" s="187" t="s">
        <v>220</v>
      </c>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G90" s="3"/>
      <c r="AH90" s="3"/>
      <c r="AI90" s="3"/>
      <c r="AJ90" s="3"/>
      <c r="AK90" s="3"/>
    </row>
    <row r="91" spans="1:37" s="2" customFormat="1" ht="14.1" customHeight="1">
      <c r="B91" s="2" t="s">
        <v>51</v>
      </c>
      <c r="AG91" s="3"/>
      <c r="AH91" s="3"/>
      <c r="AI91" s="3"/>
      <c r="AJ91" s="3"/>
      <c r="AK91" s="3"/>
    </row>
    <row r="92" spans="1:37" ht="14.1" customHeight="1">
      <c r="C92" s="163" t="s">
        <v>5</v>
      </c>
      <c r="D92" s="163"/>
      <c r="E92" s="163"/>
      <c r="F92" s="163"/>
      <c r="G92" s="163"/>
      <c r="H92" s="163"/>
      <c r="I92" s="163"/>
      <c r="J92" s="165" t="s">
        <v>52</v>
      </c>
      <c r="K92" s="166"/>
      <c r="L92" s="166"/>
      <c r="M92" s="166"/>
      <c r="N92" s="166"/>
      <c r="O92" s="166"/>
      <c r="P92" s="167"/>
      <c r="Q92" s="171" t="s">
        <v>53</v>
      </c>
      <c r="R92" s="172"/>
      <c r="S92" s="172"/>
      <c r="T92" s="172" t="s">
        <v>43</v>
      </c>
      <c r="U92" s="172"/>
      <c r="V92" s="172"/>
      <c r="W92" s="172"/>
      <c r="X92" s="172"/>
      <c r="Y92" s="172" t="s">
        <v>54</v>
      </c>
      <c r="Z92" s="172"/>
      <c r="AA92" s="172"/>
      <c r="AB92" s="172"/>
      <c r="AC92" s="172"/>
    </row>
    <row r="93" spans="1:37" ht="14.1" customHeight="1">
      <c r="C93" s="164"/>
      <c r="D93" s="164"/>
      <c r="E93" s="164"/>
      <c r="F93" s="164"/>
      <c r="G93" s="164"/>
      <c r="H93" s="164"/>
      <c r="I93" s="164"/>
      <c r="J93" s="168"/>
      <c r="K93" s="169"/>
      <c r="L93" s="169"/>
      <c r="M93" s="169"/>
      <c r="N93" s="169"/>
      <c r="O93" s="169"/>
      <c r="P93" s="170"/>
      <c r="Q93" s="173"/>
      <c r="R93" s="144"/>
      <c r="S93" s="144"/>
      <c r="T93" s="144"/>
      <c r="U93" s="144"/>
      <c r="V93" s="144"/>
      <c r="W93" s="144"/>
      <c r="X93" s="144"/>
      <c r="Y93" s="144"/>
      <c r="Z93" s="144"/>
      <c r="AA93" s="144"/>
      <c r="AB93" s="144"/>
      <c r="AC93" s="144"/>
    </row>
    <row r="94" spans="1:37" ht="14.1" customHeight="1">
      <c r="C94" s="188"/>
      <c r="D94" s="188"/>
      <c r="E94" s="188"/>
      <c r="F94" s="188"/>
      <c r="G94" s="188"/>
      <c r="H94" s="188"/>
      <c r="I94" s="188"/>
      <c r="J94" s="189"/>
      <c r="K94" s="190"/>
      <c r="L94" s="190"/>
      <c r="M94" s="190"/>
      <c r="N94" s="190"/>
      <c r="O94" s="190"/>
      <c r="P94" s="191"/>
      <c r="Q94" s="192"/>
      <c r="R94" s="129"/>
      <c r="S94" s="129"/>
      <c r="T94" s="193"/>
      <c r="U94" s="193"/>
      <c r="V94" s="193"/>
      <c r="W94" s="193"/>
      <c r="X94" s="193"/>
      <c r="Y94" s="194">
        <f>T94</f>
        <v>0</v>
      </c>
      <c r="Z94" s="194"/>
      <c r="AA94" s="194"/>
      <c r="AB94" s="194"/>
      <c r="AC94" s="194"/>
    </row>
    <row r="95" spans="1:37" ht="14.1" customHeight="1">
      <c r="C95" s="195"/>
      <c r="D95" s="196"/>
      <c r="E95" s="196"/>
      <c r="F95" s="196"/>
      <c r="G95" s="196"/>
      <c r="H95" s="196"/>
      <c r="I95" s="197"/>
      <c r="J95" s="122"/>
      <c r="K95" s="198"/>
      <c r="L95" s="198"/>
      <c r="M95" s="198"/>
      <c r="N95" s="198"/>
      <c r="O95" s="198"/>
      <c r="P95" s="199"/>
      <c r="Q95" s="200"/>
      <c r="R95" s="198"/>
      <c r="S95" s="201"/>
      <c r="T95" s="183"/>
      <c r="U95" s="184"/>
      <c r="V95" s="184"/>
      <c r="W95" s="184"/>
      <c r="X95" s="185"/>
      <c r="Y95" s="194">
        <f>T95</f>
        <v>0</v>
      </c>
      <c r="Z95" s="194"/>
      <c r="AA95" s="194"/>
      <c r="AB95" s="194"/>
      <c r="AC95" s="194"/>
    </row>
    <row r="96" spans="1:37" ht="14.1" customHeight="1">
      <c r="C96" s="205"/>
      <c r="D96" s="206"/>
      <c r="E96" s="206"/>
      <c r="F96" s="206"/>
      <c r="G96" s="206"/>
      <c r="H96" s="206"/>
      <c r="I96" s="207"/>
      <c r="J96" s="122"/>
      <c r="K96" s="198"/>
      <c r="L96" s="198"/>
      <c r="M96" s="198"/>
      <c r="N96" s="198"/>
      <c r="O96" s="198"/>
      <c r="P96" s="199"/>
      <c r="Q96" s="200"/>
      <c r="R96" s="198"/>
      <c r="S96" s="201"/>
      <c r="T96" s="183"/>
      <c r="U96" s="184"/>
      <c r="V96" s="184"/>
      <c r="W96" s="184"/>
      <c r="X96" s="185"/>
      <c r="Y96" s="194">
        <f>T96</f>
        <v>0</v>
      </c>
      <c r="Z96" s="194"/>
      <c r="AA96" s="194"/>
      <c r="AB96" s="194"/>
      <c r="AC96" s="194"/>
    </row>
    <row r="97" spans="1:37" ht="14.1" customHeight="1">
      <c r="C97" s="208"/>
      <c r="D97" s="208"/>
      <c r="E97" s="208"/>
      <c r="F97" s="208"/>
      <c r="G97" s="208"/>
      <c r="H97" s="208"/>
      <c r="I97" s="208"/>
      <c r="J97" s="122"/>
      <c r="K97" s="198"/>
      <c r="L97" s="198"/>
      <c r="M97" s="198"/>
      <c r="N97" s="198"/>
      <c r="O97" s="198"/>
      <c r="P97" s="199"/>
      <c r="Q97" s="209"/>
      <c r="R97" s="179"/>
      <c r="S97" s="179"/>
      <c r="T97" s="186"/>
      <c r="U97" s="186"/>
      <c r="V97" s="186"/>
      <c r="W97" s="186"/>
      <c r="X97" s="186"/>
      <c r="Y97" s="194">
        <f>T97</f>
        <v>0</v>
      </c>
      <c r="Z97" s="194"/>
      <c r="AA97" s="194"/>
      <c r="AB97" s="194"/>
      <c r="AC97" s="194"/>
    </row>
    <row r="98" spans="1:37" ht="14.1" customHeight="1">
      <c r="C98" s="144" t="s">
        <v>20</v>
      </c>
      <c r="D98" s="144"/>
      <c r="E98" s="144"/>
      <c r="F98" s="144"/>
      <c r="G98" s="144"/>
      <c r="H98" s="144"/>
      <c r="I98" s="144"/>
      <c r="J98" s="202"/>
      <c r="K98" s="203"/>
      <c r="L98" s="203"/>
      <c r="M98" s="203"/>
      <c r="N98" s="203"/>
      <c r="O98" s="203"/>
      <c r="P98" s="204"/>
      <c r="Q98" s="173"/>
      <c r="R98" s="144"/>
      <c r="S98" s="144"/>
      <c r="T98" s="159">
        <f>SUM(T94:X97)</f>
        <v>0</v>
      </c>
      <c r="U98" s="160"/>
      <c r="V98" s="160"/>
      <c r="W98" s="160"/>
      <c r="X98" s="161"/>
      <c r="Y98" s="162">
        <f>SUM(Y94:AC97)</f>
        <v>0</v>
      </c>
      <c r="Z98" s="162"/>
      <c r="AA98" s="162"/>
      <c r="AB98" s="162"/>
      <c r="AC98" s="162"/>
    </row>
    <row r="99" spans="1:37" ht="9" customHeight="1">
      <c r="Z99" s="6" t="s">
        <v>216</v>
      </c>
    </row>
    <row r="100" spans="1:37" s="2" customFormat="1" ht="14.1" customHeight="1">
      <c r="B100" s="2" t="s">
        <v>55</v>
      </c>
      <c r="AG100" s="3"/>
      <c r="AH100" s="3"/>
      <c r="AI100" s="3"/>
      <c r="AJ100" s="3"/>
      <c r="AK100" s="3"/>
    </row>
    <row r="101" spans="1:37" ht="14.1" customHeight="1">
      <c r="C101" s="172" t="s">
        <v>47</v>
      </c>
      <c r="D101" s="172"/>
      <c r="E101" s="172"/>
      <c r="F101" s="172"/>
      <c r="G101" s="172"/>
      <c r="H101" s="172" t="s">
        <v>48</v>
      </c>
      <c r="I101" s="172"/>
      <c r="J101" s="172"/>
      <c r="K101" s="172"/>
      <c r="L101" s="172"/>
      <c r="M101" s="154" t="s">
        <v>49</v>
      </c>
      <c r="N101" s="155"/>
      <c r="O101" s="155"/>
      <c r="P101" s="155"/>
      <c r="Q101" s="156"/>
    </row>
    <row r="102" spans="1:37" ht="14.1" customHeight="1">
      <c r="C102" s="144"/>
      <c r="D102" s="144"/>
      <c r="E102" s="144"/>
      <c r="F102" s="144"/>
      <c r="G102" s="144"/>
      <c r="H102" s="144"/>
      <c r="I102" s="144"/>
      <c r="J102" s="144"/>
      <c r="K102" s="144"/>
      <c r="L102" s="144"/>
      <c r="M102" s="142"/>
      <c r="N102" s="143"/>
      <c r="O102" s="143"/>
      <c r="P102" s="143"/>
      <c r="Q102" s="157"/>
    </row>
    <row r="103" spans="1:37" ht="14.1" customHeight="1">
      <c r="C103" s="211">
        <f>Y98</f>
        <v>0</v>
      </c>
      <c r="D103" s="212"/>
      <c r="E103" s="212"/>
      <c r="F103" s="212"/>
      <c r="G103" s="213"/>
      <c r="H103" s="214" t="s">
        <v>56</v>
      </c>
      <c r="I103" s="149"/>
      <c r="J103" s="149"/>
      <c r="K103" s="149"/>
      <c r="L103" s="149"/>
      <c r="M103" s="176"/>
      <c r="N103" s="177"/>
      <c r="O103" s="177"/>
      <c r="P103" s="177"/>
      <c r="Q103" s="178"/>
    </row>
    <row r="104" spans="1:37" ht="14.1" customHeight="1">
      <c r="C104" s="216"/>
      <c r="D104" s="216"/>
      <c r="E104" s="216"/>
      <c r="F104" s="216"/>
      <c r="G104" s="216"/>
      <c r="H104" s="149"/>
      <c r="I104" s="149"/>
      <c r="J104" s="149"/>
      <c r="K104" s="149"/>
      <c r="L104" s="149"/>
      <c r="M104" s="183"/>
      <c r="N104" s="184"/>
      <c r="O104" s="184"/>
      <c r="P104" s="184"/>
      <c r="Q104" s="185"/>
    </row>
    <row r="105" spans="1:37" ht="14.1" customHeight="1">
      <c r="C105" s="144" t="s">
        <v>20</v>
      </c>
      <c r="D105" s="144"/>
      <c r="E105" s="144"/>
      <c r="F105" s="144"/>
      <c r="G105" s="144"/>
      <c r="H105" s="215"/>
      <c r="I105" s="215"/>
      <c r="J105" s="215"/>
      <c r="K105" s="215"/>
      <c r="L105" s="215"/>
      <c r="M105" s="159">
        <f>SUM(M103:Q104)</f>
        <v>0</v>
      </c>
      <c r="N105" s="160"/>
      <c r="O105" s="160"/>
      <c r="P105" s="160"/>
      <c r="Q105" s="161"/>
    </row>
    <row r="106" spans="1:37" ht="14.1" customHeight="1">
      <c r="E106" s="6" t="s">
        <v>216</v>
      </c>
    </row>
    <row r="107" spans="1:37" ht="14.1" customHeight="1">
      <c r="A107" s="5" t="s">
        <v>186</v>
      </c>
    </row>
    <row r="108" spans="1:37" ht="14.1" customHeight="1">
      <c r="A108" s="5"/>
    </row>
    <row r="109" spans="1:37" ht="15.9" hidden="1" customHeight="1">
      <c r="A109" s="210" t="s">
        <v>57</v>
      </c>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row>
    <row r="110" spans="1:37" ht="15.9" hidden="1" customHeight="1">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row>
    <row r="111" spans="1:37" ht="33" hidden="1" customHeight="1">
      <c r="A111" s="217" t="s">
        <v>208</v>
      </c>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row>
    <row r="112" spans="1:37" ht="15.9" hidden="1" customHeight="1">
      <c r="A112" s="210" t="s">
        <v>59</v>
      </c>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row>
    <row r="113" spans="1:29" ht="34.5" hidden="1" customHeight="1">
      <c r="A113" s="32" t="s">
        <v>205</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row>
    <row r="114" spans="1:29" ht="15.9" hidden="1" customHeight="1">
      <c r="A114" s="210" t="s">
        <v>60</v>
      </c>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row>
    <row r="115" spans="1:29" ht="15.9" hidden="1" customHeight="1">
      <c r="A115" s="210" t="s">
        <v>61</v>
      </c>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row>
    <row r="116" spans="1:29" ht="15.9" hidden="1" customHeight="1">
      <c r="A116" s="210" t="s">
        <v>62</v>
      </c>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row>
    <row r="117" spans="1:29" ht="15.9" hidden="1" customHeight="1">
      <c r="A117" s="210" t="s">
        <v>135</v>
      </c>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row>
    <row r="118" spans="1:29" ht="15.9" hidden="1" customHeight="1"/>
    <row r="119" spans="1:29" ht="15.9" hidden="1" customHeight="1" thickBot="1">
      <c r="A119" s="233" t="s">
        <v>84</v>
      </c>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row>
    <row r="120" spans="1:29" ht="15.9" hidden="1" customHeight="1">
      <c r="A120" s="234" t="s">
        <v>134</v>
      </c>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5"/>
    </row>
    <row r="121" spans="1:29" ht="15.9" hidden="1" customHeight="1">
      <c r="A121" s="236"/>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237"/>
    </row>
    <row r="122" spans="1:29" ht="15.9" hidden="1" customHeight="1">
      <c r="A122" s="2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237"/>
    </row>
    <row r="123" spans="1:29" ht="36" hidden="1" customHeight="1">
      <c r="A123" s="238"/>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239"/>
    </row>
    <row r="124" spans="1:29" ht="15.9" hidden="1" customHeight="1">
      <c r="A124" s="240" t="s">
        <v>183</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241"/>
    </row>
    <row r="125" spans="1:29" ht="18" hidden="1" customHeight="1" thickBot="1">
      <c r="A125" s="242"/>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43"/>
    </row>
    <row r="126" spans="1:29" ht="15.9" hidden="1"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row>
    <row r="127" spans="1:29" ht="15.9" hidden="1" customHeight="1">
      <c r="A127" s="32" t="s">
        <v>64</v>
      </c>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row>
    <row r="128" spans="1:29" ht="15.9" hidden="1" customHeight="1">
      <c r="A128" s="32" t="s">
        <v>65</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row>
    <row r="129" spans="1:29" ht="15.9" hidden="1" customHeight="1">
      <c r="A129" s="42" t="s">
        <v>85</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row>
    <row r="130" spans="1:29" ht="15.9" hidden="1" customHeight="1">
      <c r="A130" s="225" t="s">
        <v>86</v>
      </c>
      <c r="B130" s="226"/>
      <c r="C130" s="226"/>
      <c r="D130" s="226"/>
      <c r="E130" s="226"/>
      <c r="F130" s="226"/>
      <c r="G130" s="226"/>
      <c r="H130" s="226"/>
      <c r="I130" s="227"/>
      <c r="J130" s="225" t="s">
        <v>87</v>
      </c>
      <c r="K130" s="226"/>
      <c r="L130" s="226"/>
      <c r="M130" s="226"/>
      <c r="N130" s="226"/>
      <c r="O130" s="226"/>
      <c r="P130" s="226"/>
      <c r="Q130" s="226"/>
      <c r="R130" s="226"/>
      <c r="S130" s="226"/>
      <c r="T130" s="226"/>
      <c r="U130" s="226"/>
      <c r="V130" s="226"/>
      <c r="W130" s="226"/>
      <c r="X130" s="226"/>
      <c r="Y130" s="226"/>
      <c r="Z130" s="226"/>
      <c r="AA130" s="226"/>
      <c r="AB130" s="226"/>
      <c r="AC130" s="227"/>
    </row>
    <row r="131" spans="1:29" ht="15.9" hidden="1" customHeight="1">
      <c r="A131" s="224" t="s">
        <v>88</v>
      </c>
      <c r="B131" s="224"/>
      <c r="C131" s="224"/>
      <c r="D131" s="224"/>
      <c r="E131" s="224"/>
      <c r="F131" s="224"/>
      <c r="G131" s="224"/>
      <c r="H131" s="224"/>
      <c r="I131" s="224"/>
      <c r="J131" s="225" t="s">
        <v>89</v>
      </c>
      <c r="K131" s="226"/>
      <c r="L131" s="226"/>
      <c r="M131" s="226"/>
      <c r="N131" s="226"/>
      <c r="O131" s="226"/>
      <c r="P131" s="226"/>
      <c r="Q131" s="226"/>
      <c r="R131" s="226"/>
      <c r="S131" s="226"/>
      <c r="T131" s="226"/>
      <c r="U131" s="226"/>
      <c r="V131" s="226"/>
      <c r="W131" s="226"/>
      <c r="X131" s="226"/>
      <c r="Y131" s="226"/>
      <c r="Z131" s="226"/>
      <c r="AA131" s="226"/>
      <c r="AB131" s="226"/>
      <c r="AC131" s="227"/>
    </row>
    <row r="132" spans="1:29" ht="15.9" hidden="1" customHeight="1">
      <c r="A132" s="224" t="s">
        <v>90</v>
      </c>
      <c r="B132" s="224"/>
      <c r="C132" s="224"/>
      <c r="D132" s="224"/>
      <c r="E132" s="224"/>
      <c r="F132" s="224"/>
      <c r="G132" s="224"/>
      <c r="H132" s="224"/>
      <c r="I132" s="224"/>
      <c r="J132" s="225" t="s">
        <v>91</v>
      </c>
      <c r="K132" s="226"/>
      <c r="L132" s="226"/>
      <c r="M132" s="226"/>
      <c r="N132" s="226"/>
      <c r="O132" s="226"/>
      <c r="P132" s="226"/>
      <c r="Q132" s="226"/>
      <c r="R132" s="226"/>
      <c r="S132" s="226"/>
      <c r="T132" s="226"/>
      <c r="U132" s="226"/>
      <c r="V132" s="226"/>
      <c r="W132" s="226"/>
      <c r="X132" s="226"/>
      <c r="Y132" s="226"/>
      <c r="Z132" s="226"/>
      <c r="AA132" s="226"/>
      <c r="AB132" s="226"/>
      <c r="AC132" s="227"/>
    </row>
    <row r="133" spans="1:29" ht="15.9" hidden="1" customHeight="1">
      <c r="A133" s="225" t="s">
        <v>92</v>
      </c>
      <c r="B133" s="226"/>
      <c r="C133" s="226"/>
      <c r="D133" s="226"/>
      <c r="E133" s="226"/>
      <c r="F133" s="226"/>
      <c r="G133" s="226"/>
      <c r="H133" s="226"/>
      <c r="I133" s="227"/>
      <c r="J133" s="225" t="s">
        <v>93</v>
      </c>
      <c r="K133" s="226"/>
      <c r="L133" s="226"/>
      <c r="M133" s="226"/>
      <c r="N133" s="226"/>
      <c r="O133" s="226"/>
      <c r="P133" s="226"/>
      <c r="Q133" s="226"/>
      <c r="R133" s="226"/>
      <c r="S133" s="226"/>
      <c r="T133" s="226"/>
      <c r="U133" s="226"/>
      <c r="V133" s="226"/>
      <c r="W133" s="226"/>
      <c r="X133" s="226"/>
      <c r="Y133" s="226"/>
      <c r="Z133" s="226"/>
      <c r="AA133" s="226"/>
      <c r="AB133" s="226"/>
      <c r="AC133" s="227"/>
    </row>
    <row r="134" spans="1:29" ht="15.9" hidden="1" customHeight="1">
      <c r="A134" s="45" t="s">
        <v>136</v>
      </c>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row>
    <row r="135" spans="1:29" ht="15.75" hidden="1"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row>
    <row r="136" spans="1:29" ht="23.25" hidden="1"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row>
    <row r="137" spans="1:29" ht="15.9" hidden="1"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row>
    <row r="138" spans="1:29" ht="15.9" hidden="1" customHeight="1">
      <c r="A138" s="32" t="s">
        <v>66</v>
      </c>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row>
    <row r="139" spans="1:29" ht="15.9" hidden="1" customHeight="1">
      <c r="A139" s="32" t="s">
        <v>67</v>
      </c>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row>
    <row r="140" spans="1:29" ht="15.9" hidden="1" customHeight="1">
      <c r="A140" s="32" t="s">
        <v>58</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row>
    <row r="141" spans="1:29" ht="15.9" hidden="1" customHeight="1">
      <c r="A141" s="32" t="s">
        <v>207</v>
      </c>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row>
    <row r="142" spans="1:29" ht="15.9" hidden="1" customHeight="1">
      <c r="A142" s="32" t="s">
        <v>69</v>
      </c>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row>
    <row r="143" spans="1:29" ht="15.9" hidden="1" customHeight="1">
      <c r="A143" s="32" t="s">
        <v>70</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row>
    <row r="144" spans="1:29" ht="15.9" hidden="1"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row>
    <row r="145" spans="1:29" ht="15.9" hidden="1" customHeight="1">
      <c r="A145" s="42" t="s">
        <v>94</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row>
    <row r="146" spans="1:29" ht="15.75" hidden="1" customHeight="1">
      <c r="A146" s="33" t="s">
        <v>137</v>
      </c>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5"/>
    </row>
    <row r="147" spans="1:29" ht="15.75" hidden="1" customHeight="1">
      <c r="A147" s="218"/>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20"/>
    </row>
    <row r="148" spans="1:29" ht="15.9" hidden="1" customHeight="1">
      <c r="A148" s="33" t="s">
        <v>138</v>
      </c>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5"/>
    </row>
    <row r="149" spans="1:29" ht="15.9" hidden="1" customHeight="1">
      <c r="A149" s="36"/>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8"/>
    </row>
    <row r="150" spans="1:29" ht="15.9" hidden="1" customHeight="1">
      <c r="A150" s="218"/>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20"/>
    </row>
    <row r="151" spans="1:29" ht="15.9" hidden="1" customHeight="1">
      <c r="A151" s="33" t="s">
        <v>139</v>
      </c>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5"/>
    </row>
    <row r="152" spans="1:29" ht="15.9" hidden="1" customHeight="1">
      <c r="A152" s="36"/>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8"/>
    </row>
    <row r="153" spans="1:29" ht="30" hidden="1" customHeight="1">
      <c r="A153" s="39" t="s">
        <v>143</v>
      </c>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40"/>
    </row>
    <row r="154" spans="1:29" ht="15.9" hidden="1" customHeight="1">
      <c r="A154" s="39" t="s">
        <v>140</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40"/>
    </row>
    <row r="155" spans="1:29" ht="15.9" hidden="1" customHeight="1">
      <c r="A155" s="39" t="s">
        <v>141</v>
      </c>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40"/>
    </row>
    <row r="156" spans="1:29" ht="15.9" hidden="1" customHeight="1">
      <c r="A156" s="39" t="s">
        <v>142</v>
      </c>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40"/>
    </row>
    <row r="157" spans="1:29" ht="28.5" hidden="1" customHeight="1">
      <c r="A157" s="41" t="s">
        <v>144</v>
      </c>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3"/>
    </row>
    <row r="158" spans="1:29" ht="15.9" hidden="1" customHeight="1">
      <c r="A158" s="44" t="s">
        <v>95</v>
      </c>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6"/>
    </row>
    <row r="159" spans="1:29" ht="15.9" hidden="1" customHeight="1">
      <c r="A159" s="39" t="s">
        <v>71</v>
      </c>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40"/>
    </row>
    <row r="160" spans="1:29" ht="15.9" hidden="1" customHeight="1">
      <c r="A160" s="39" t="s">
        <v>72</v>
      </c>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40"/>
    </row>
    <row r="161" spans="1:29" ht="15.9" hidden="1" customHeight="1">
      <c r="A161" s="39" t="s">
        <v>96</v>
      </c>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40"/>
    </row>
    <row r="162" spans="1:29" ht="15.9" hidden="1" customHeight="1">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3"/>
    </row>
    <row r="163" spans="1:29" ht="15.9" hidden="1" customHeight="1">
      <c r="A163" s="44" t="s">
        <v>145</v>
      </c>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6"/>
    </row>
    <row r="164" spans="1:29" ht="15.9" hidden="1" customHeight="1">
      <c r="A164" s="39"/>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40"/>
    </row>
    <row r="165" spans="1:29" ht="15.9" hidden="1" customHeight="1">
      <c r="A165" s="41"/>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3"/>
    </row>
    <row r="166" spans="1:29" ht="15.9" hidden="1"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row>
    <row r="167" spans="1:29" ht="15.9" hidden="1" customHeight="1">
      <c r="A167" s="32" t="s">
        <v>97</v>
      </c>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row>
    <row r="168" spans="1:29" ht="15.9" hidden="1" customHeight="1">
      <c r="A168" s="32" t="s">
        <v>73</v>
      </c>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row>
    <row r="169" spans="1:29" ht="15.9" hidden="1" customHeight="1">
      <c r="A169" s="32" t="s">
        <v>63</v>
      </c>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row>
    <row r="170" spans="1:29" ht="15.9" hidden="1" customHeight="1">
      <c r="A170" s="32" t="s">
        <v>74</v>
      </c>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row>
    <row r="171" spans="1:29" ht="15.9" hidden="1" customHeight="1">
      <c r="A171" s="32" t="s">
        <v>75</v>
      </c>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row>
    <row r="172" spans="1:29" ht="15.9" hidden="1" customHeight="1">
      <c r="A172" s="32" t="s">
        <v>63</v>
      </c>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row>
    <row r="173" spans="1:29" ht="15.9" hidden="1" customHeight="1">
      <c r="A173" s="32" t="s">
        <v>76</v>
      </c>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row>
    <row r="174" spans="1:29" ht="15.9" hidden="1" customHeight="1">
      <c r="A174" s="32" t="s">
        <v>77</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row>
    <row r="175" spans="1:29" ht="15.9" hidden="1" customHeight="1">
      <c r="A175" s="32" t="s">
        <v>63</v>
      </c>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row>
    <row r="176" spans="1:29" ht="15.9" hidden="1" customHeight="1">
      <c r="A176" s="32" t="s">
        <v>78</v>
      </c>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row>
    <row r="177" spans="1:31" ht="15.9" hidden="1" customHeight="1">
      <c r="A177" s="32" t="s">
        <v>79</v>
      </c>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row>
    <row r="178" spans="1:31" ht="15.9" hidden="1" customHeight="1">
      <c r="A178" s="32" t="s">
        <v>80</v>
      </c>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row>
    <row r="179" spans="1:31" ht="15.9" hidden="1" customHeight="1">
      <c r="A179" s="32" t="s">
        <v>63</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row>
    <row r="180" spans="1:31" ht="15.9" hidden="1" customHeight="1">
      <c r="A180" s="32" t="s">
        <v>81</v>
      </c>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row>
    <row r="181" spans="1:31" ht="15.9" hidden="1" customHeight="1">
      <c r="A181" s="32" t="s">
        <v>146</v>
      </c>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row>
    <row r="182" spans="1:31" ht="15.9" hidden="1"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row>
    <row r="183" spans="1:31" ht="15.9" hidden="1" customHeight="1">
      <c r="A183" s="32" t="s">
        <v>63</v>
      </c>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row>
    <row r="184" spans="1:31" ht="15.9" hidden="1" customHeight="1">
      <c r="A184" s="32" t="s">
        <v>63</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row>
    <row r="185" spans="1:31" ht="15.9" hidden="1" customHeight="1">
      <c r="A185" s="223" t="s">
        <v>185</v>
      </c>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row>
    <row r="186" spans="1:31" ht="24" hidden="1" customHeight="1">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row>
    <row r="187" spans="1:31" ht="15.9" hidden="1"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31" ht="15.9" hidden="1" customHeight="1">
      <c r="A188" s="32" t="s">
        <v>184</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row>
    <row r="189" spans="1:31" ht="15.9" hidden="1" customHeight="1">
      <c r="A189" s="32" t="s">
        <v>180</v>
      </c>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row>
    <row r="190" spans="1:31" ht="15.9" hidden="1" customHeight="1">
      <c r="A190" s="32" t="s">
        <v>63</v>
      </c>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row>
    <row r="191" spans="1:31" ht="15.9" hidden="1" customHeight="1">
      <c r="A191" s="32" t="s">
        <v>82</v>
      </c>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row>
    <row r="192" spans="1:31" ht="15.9" hidden="1" customHeight="1">
      <c r="A192" s="32" t="s">
        <v>83</v>
      </c>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row>
  </sheetData>
  <mergeCells count="368">
    <mergeCell ref="H88:M89"/>
    <mergeCell ref="C83:G84"/>
    <mergeCell ref="H83:M84"/>
    <mergeCell ref="N83:S84"/>
    <mergeCell ref="T83:X84"/>
    <mergeCell ref="Y83:AC84"/>
    <mergeCell ref="C85:G85"/>
    <mergeCell ref="H85:M85"/>
    <mergeCell ref="N85:S85"/>
    <mergeCell ref="T85:X87"/>
    <mergeCell ref="Y85:AC85"/>
    <mergeCell ref="C86:G86"/>
    <mergeCell ref="H86:M86"/>
    <mergeCell ref="N86:S86"/>
    <mergeCell ref="Y86:AC86"/>
    <mergeCell ref="C87:G87"/>
    <mergeCell ref="H87:M87"/>
    <mergeCell ref="N87:S87"/>
    <mergeCell ref="Y87:AC87"/>
    <mergeCell ref="C79:G79"/>
    <mergeCell ref="H79:M79"/>
    <mergeCell ref="N79:S79"/>
    <mergeCell ref="T79:X79"/>
    <mergeCell ref="Y79:AC79"/>
    <mergeCell ref="C80:G80"/>
    <mergeCell ref="H80:M80"/>
    <mergeCell ref="N80:S80"/>
    <mergeCell ref="T80:X80"/>
    <mergeCell ref="Y80:AC80"/>
    <mergeCell ref="C74:G74"/>
    <mergeCell ref="H74:M74"/>
    <mergeCell ref="N74:S74"/>
    <mergeCell ref="T74:X74"/>
    <mergeCell ref="Y74:AC74"/>
    <mergeCell ref="C77:G78"/>
    <mergeCell ref="H77:M78"/>
    <mergeCell ref="N77:S78"/>
    <mergeCell ref="T77:X78"/>
    <mergeCell ref="Y77:AC78"/>
    <mergeCell ref="C71:G72"/>
    <mergeCell ref="H71:M72"/>
    <mergeCell ref="N71:S72"/>
    <mergeCell ref="T71:X72"/>
    <mergeCell ref="Y71:AC72"/>
    <mergeCell ref="C73:G73"/>
    <mergeCell ref="H73:M73"/>
    <mergeCell ref="N73:S73"/>
    <mergeCell ref="T73:X73"/>
    <mergeCell ref="Y73:AC73"/>
    <mergeCell ref="C67:G68"/>
    <mergeCell ref="H67:M67"/>
    <mergeCell ref="N67:R67"/>
    <mergeCell ref="T67:W68"/>
    <mergeCell ref="X67:X68"/>
    <mergeCell ref="Y67:AB68"/>
    <mergeCell ref="AC67:AC68"/>
    <mergeCell ref="H68:M68"/>
    <mergeCell ref="N68:R68"/>
    <mergeCell ref="C63:G63"/>
    <mergeCell ref="H63:M63"/>
    <mergeCell ref="N63:S63"/>
    <mergeCell ref="T63:X63"/>
    <mergeCell ref="Y63:AC63"/>
    <mergeCell ref="C64:G66"/>
    <mergeCell ref="H64:M64"/>
    <mergeCell ref="N64:R64"/>
    <mergeCell ref="T64:W66"/>
    <mergeCell ref="X64:X66"/>
    <mergeCell ref="Y64:AB66"/>
    <mergeCell ref="AC64:AC66"/>
    <mergeCell ref="H65:M65"/>
    <mergeCell ref="N65:R65"/>
    <mergeCell ref="H66:M66"/>
    <mergeCell ref="N66:R66"/>
    <mergeCell ref="C59:E59"/>
    <mergeCell ref="F59:H59"/>
    <mergeCell ref="M59:P59"/>
    <mergeCell ref="Q59:S59"/>
    <mergeCell ref="W59:Y59"/>
    <mergeCell ref="Z59:AB59"/>
    <mergeCell ref="C60:E60"/>
    <mergeCell ref="F60:H60"/>
    <mergeCell ref="M60:P60"/>
    <mergeCell ref="Q60:S60"/>
    <mergeCell ref="U53:W53"/>
    <mergeCell ref="X53:AA53"/>
    <mergeCell ref="C57:E57"/>
    <mergeCell ref="F57:I57"/>
    <mergeCell ref="M57:P57"/>
    <mergeCell ref="Q57:T57"/>
    <mergeCell ref="W57:Y57"/>
    <mergeCell ref="Z57:AC57"/>
    <mergeCell ref="C58:E58"/>
    <mergeCell ref="F58:H58"/>
    <mergeCell ref="M58:P58"/>
    <mergeCell ref="Q58:S58"/>
    <mergeCell ref="W58:Y58"/>
    <mergeCell ref="Z58:AB58"/>
    <mergeCell ref="C51:E51"/>
    <mergeCell ref="F51:G51"/>
    <mergeCell ref="H51:J51"/>
    <mergeCell ref="N51:P51"/>
    <mergeCell ref="Q51:T51"/>
    <mergeCell ref="U51:V51"/>
    <mergeCell ref="C52:E52"/>
    <mergeCell ref="F52:G52"/>
    <mergeCell ref="H52:J52"/>
    <mergeCell ref="U52:V52"/>
    <mergeCell ref="C49:E49"/>
    <mergeCell ref="F49:G49"/>
    <mergeCell ref="H49:J49"/>
    <mergeCell ref="N49:P49"/>
    <mergeCell ref="Q49:T49"/>
    <mergeCell ref="U49:V49"/>
    <mergeCell ref="Y49:AA49"/>
    <mergeCell ref="AB49:AC49"/>
    <mergeCell ref="C50:E50"/>
    <mergeCell ref="F50:G50"/>
    <mergeCell ref="H50:J50"/>
    <mergeCell ref="N50:P50"/>
    <mergeCell ref="Q50:T50"/>
    <mergeCell ref="U50:V50"/>
    <mergeCell ref="Y46:AA46"/>
    <mergeCell ref="AB46:AD46"/>
    <mergeCell ref="H47:J47"/>
    <mergeCell ref="Y47:AA47"/>
    <mergeCell ref="AB47:AC47"/>
    <mergeCell ref="C48:E48"/>
    <mergeCell ref="F48:G48"/>
    <mergeCell ref="H48:J48"/>
    <mergeCell ref="N48:P48"/>
    <mergeCell ref="Q48:T48"/>
    <mergeCell ref="U48:V48"/>
    <mergeCell ref="Y48:AA48"/>
    <mergeCell ref="AB48:AC48"/>
    <mergeCell ref="AB10:AC10"/>
    <mergeCell ref="Y7:AA7"/>
    <mergeCell ref="Y8:AA8"/>
    <mergeCell ref="Y9:AA9"/>
    <mergeCell ref="AB7:AD7"/>
    <mergeCell ref="AB8:AC8"/>
    <mergeCell ref="AB9:AC9"/>
    <mergeCell ref="A143:AC143"/>
    <mergeCell ref="A133:I133"/>
    <mergeCell ref="J133:AC133"/>
    <mergeCell ref="A126:AC126"/>
    <mergeCell ref="A127:AC127"/>
    <mergeCell ref="A128:AC128"/>
    <mergeCell ref="A129:AC129"/>
    <mergeCell ref="A130:I130"/>
    <mergeCell ref="J130:AC130"/>
    <mergeCell ref="A114:AC114"/>
    <mergeCell ref="A115:AC115"/>
    <mergeCell ref="A116:AC116"/>
    <mergeCell ref="A117:AC117"/>
    <mergeCell ref="A119:AC119"/>
    <mergeCell ref="A120:AC123"/>
    <mergeCell ref="A124:AC125"/>
    <mergeCell ref="A109:AC109"/>
    <mergeCell ref="A145:AC145"/>
    <mergeCell ref="A148:AC150"/>
    <mergeCell ref="A146:AC147"/>
    <mergeCell ref="A134:AC136"/>
    <mergeCell ref="H2:I2"/>
    <mergeCell ref="H41:M42"/>
    <mergeCell ref="A185:AE186"/>
    <mergeCell ref="A175:AC175"/>
    <mergeCell ref="A160:AC160"/>
    <mergeCell ref="A167:AC167"/>
    <mergeCell ref="A168:AC168"/>
    <mergeCell ref="A169:AC169"/>
    <mergeCell ref="A161:AC162"/>
    <mergeCell ref="A163:AC165"/>
    <mergeCell ref="A138:AC138"/>
    <mergeCell ref="A139:AC139"/>
    <mergeCell ref="A140:AC140"/>
    <mergeCell ref="A141:AC141"/>
    <mergeCell ref="A142:AC142"/>
    <mergeCell ref="A131:I131"/>
    <mergeCell ref="J131:AC131"/>
    <mergeCell ref="A132:I132"/>
    <mergeCell ref="J132:AC132"/>
    <mergeCell ref="Y10:AA10"/>
    <mergeCell ref="A110:AC110"/>
    <mergeCell ref="A112:AC112"/>
    <mergeCell ref="A113:AC113"/>
    <mergeCell ref="C103:G103"/>
    <mergeCell ref="H103:L105"/>
    <mergeCell ref="M103:Q103"/>
    <mergeCell ref="C104:G104"/>
    <mergeCell ref="M104:Q104"/>
    <mergeCell ref="C105:G105"/>
    <mergeCell ref="M105:Q105"/>
    <mergeCell ref="A111:AE111"/>
    <mergeCell ref="C98:I98"/>
    <mergeCell ref="J98:P98"/>
    <mergeCell ref="Q98:S98"/>
    <mergeCell ref="T98:X98"/>
    <mergeCell ref="Y98:AC98"/>
    <mergeCell ref="C101:G102"/>
    <mergeCell ref="H101:L102"/>
    <mergeCell ref="M101:Q102"/>
    <mergeCell ref="C96:I96"/>
    <mergeCell ref="J96:P96"/>
    <mergeCell ref="Q96:S96"/>
    <mergeCell ref="T96:X96"/>
    <mergeCell ref="Y96:AC96"/>
    <mergeCell ref="C97:I97"/>
    <mergeCell ref="J97:P97"/>
    <mergeCell ref="Q97:S97"/>
    <mergeCell ref="T97:X97"/>
    <mergeCell ref="Y97:AC97"/>
    <mergeCell ref="C94:I94"/>
    <mergeCell ref="J94:P94"/>
    <mergeCell ref="Q94:S94"/>
    <mergeCell ref="T94:X94"/>
    <mergeCell ref="Y94:AC94"/>
    <mergeCell ref="C95:I95"/>
    <mergeCell ref="J95:P95"/>
    <mergeCell ref="Q95:S95"/>
    <mergeCell ref="T95:X95"/>
    <mergeCell ref="Y95:AC95"/>
    <mergeCell ref="H40:M40"/>
    <mergeCell ref="N40:S40"/>
    <mergeCell ref="Y40:AC40"/>
    <mergeCell ref="C92:I93"/>
    <mergeCell ref="J92:P93"/>
    <mergeCell ref="Q92:S93"/>
    <mergeCell ref="T92:X93"/>
    <mergeCell ref="Y92:AC93"/>
    <mergeCell ref="C38:G38"/>
    <mergeCell ref="H38:M38"/>
    <mergeCell ref="N38:S38"/>
    <mergeCell ref="T38:X40"/>
    <mergeCell ref="Y38:AC38"/>
    <mergeCell ref="C39:G39"/>
    <mergeCell ref="H39:M39"/>
    <mergeCell ref="N39:S39"/>
    <mergeCell ref="Y39:AC39"/>
    <mergeCell ref="C40:G40"/>
    <mergeCell ref="A90:AE90"/>
    <mergeCell ref="C46:E47"/>
    <mergeCell ref="F46:G47"/>
    <mergeCell ref="H46:J46"/>
    <mergeCell ref="N46:P47"/>
    <mergeCell ref="Q46:W47"/>
    <mergeCell ref="C32:G32"/>
    <mergeCell ref="H32:M32"/>
    <mergeCell ref="N32:S32"/>
    <mergeCell ref="T32:X32"/>
    <mergeCell ref="Y32:AC32"/>
    <mergeCell ref="C36:G37"/>
    <mergeCell ref="H36:M37"/>
    <mergeCell ref="N36:S37"/>
    <mergeCell ref="T36:X37"/>
    <mergeCell ref="Y36:AC37"/>
    <mergeCell ref="C29:G30"/>
    <mergeCell ref="H29:M30"/>
    <mergeCell ref="N29:S30"/>
    <mergeCell ref="T29:X30"/>
    <mergeCell ref="Y29:AC30"/>
    <mergeCell ref="C31:G31"/>
    <mergeCell ref="H31:M31"/>
    <mergeCell ref="N31:S31"/>
    <mergeCell ref="T31:X31"/>
    <mergeCell ref="Y31:AC31"/>
    <mergeCell ref="C25:G26"/>
    <mergeCell ref="H25:M25"/>
    <mergeCell ref="N25:R25"/>
    <mergeCell ref="T24:X24"/>
    <mergeCell ref="Y24:AC24"/>
    <mergeCell ref="T25:W26"/>
    <mergeCell ref="X25:X26"/>
    <mergeCell ref="Y25:AB26"/>
    <mergeCell ref="AC25:AC26"/>
    <mergeCell ref="H26:M26"/>
    <mergeCell ref="N26:R26"/>
    <mergeCell ref="C21:E21"/>
    <mergeCell ref="F21:H21"/>
    <mergeCell ref="M21:P21"/>
    <mergeCell ref="Q21:S21"/>
    <mergeCell ref="C24:G24"/>
    <mergeCell ref="H24:M24"/>
    <mergeCell ref="N24:S24"/>
    <mergeCell ref="C20:E20"/>
    <mergeCell ref="F20:H20"/>
    <mergeCell ref="M20:P20"/>
    <mergeCell ref="Q20:S20"/>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H9:J9"/>
    <mergeCell ref="N9:P9"/>
    <mergeCell ref="Q9:T9"/>
    <mergeCell ref="U9:V9"/>
    <mergeCell ref="C13:E13"/>
    <mergeCell ref="F13:G13"/>
    <mergeCell ref="H13:J13"/>
    <mergeCell ref="U13:V13"/>
    <mergeCell ref="U14:W14"/>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H8:J8"/>
    <mergeCell ref="C10:E10"/>
    <mergeCell ref="F10:G10"/>
    <mergeCell ref="H10:J10"/>
    <mergeCell ref="N10:P10"/>
    <mergeCell ref="Q10:T10"/>
    <mergeCell ref="U10:V10"/>
    <mergeCell ref="C9:E9"/>
    <mergeCell ref="F9:G9"/>
    <mergeCell ref="A192:AC192"/>
    <mergeCell ref="A191:AC191"/>
    <mergeCell ref="A190:AC190"/>
    <mergeCell ref="A189:AC189"/>
    <mergeCell ref="A188:AC188"/>
    <mergeCell ref="A184:AC184"/>
    <mergeCell ref="A183:AC183"/>
    <mergeCell ref="A181:AC182"/>
    <mergeCell ref="A180:AC180"/>
    <mergeCell ref="A179:AC179"/>
    <mergeCell ref="A178:AC178"/>
    <mergeCell ref="A177:AC177"/>
    <mergeCell ref="A176:AC176"/>
    <mergeCell ref="A173:AC173"/>
    <mergeCell ref="A172:AC172"/>
    <mergeCell ref="A171:AC171"/>
    <mergeCell ref="A170:AC170"/>
    <mergeCell ref="A151:AC152"/>
    <mergeCell ref="A153:AC153"/>
    <mergeCell ref="A156:AC156"/>
    <mergeCell ref="A157:AC157"/>
    <mergeCell ref="A158:AC158"/>
    <mergeCell ref="A159:AC159"/>
    <mergeCell ref="A154:AC154"/>
    <mergeCell ref="A155:AC155"/>
    <mergeCell ref="A174:AC174"/>
  </mergeCells>
  <phoneticPr fontId="1"/>
  <dataValidations disablePrompts="1" count="2">
    <dataValidation type="list" allowBlank="1" showInputMessage="1" showErrorMessage="1" sqref="AJ18:AJ21 AJ57:AJ60" xr:uid="{00000000-0002-0000-0100-000000000000}">
      <formula1>"健全,危険"</formula1>
    </dataValidation>
    <dataValidation type="list" allowBlank="1" showInputMessage="1" showErrorMessage="1" sqref="AK18:AK21 AK57:AK60" xr:uid="{00000000-0002-0000-0100-000001000000}">
      <formula1>"○,×"</formula1>
    </dataValidation>
  </dataValidations>
  <pageMargins left="0.25" right="0.25" top="0.75" bottom="0.75" header="0.3" footer="0.3"/>
  <pageSetup paperSize="9" scale="85" fitToHeight="0" orientation="portrait" r:id="rId1"/>
  <headerFooter alignWithMargins="0"/>
  <rowBreaks count="2" manualBreakCount="2">
    <brk id="42" max="30" man="1"/>
    <brk id="156"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pageSetUpPr autoPageBreaks="0" fitToPage="1"/>
  </sheetPr>
  <dimension ref="A1:AK88"/>
  <sheetViews>
    <sheetView view="pageBreakPreview" zoomScaleNormal="100" zoomScaleSheetLayoutView="100" workbookViewId="0">
      <selection activeCell="A81" sqref="A81:AE82"/>
    </sheetView>
  </sheetViews>
  <sheetFormatPr defaultColWidth="3.6640625" defaultRowHeight="15.9" customHeight="1"/>
  <cols>
    <col min="1" max="1" width="4.21875" style="6" customWidth="1"/>
    <col min="2" max="31" width="3.6640625" style="6"/>
    <col min="32" max="32" width="10.44140625" style="2" customWidth="1"/>
    <col min="33" max="37" width="10.44140625" style="3" customWidth="1"/>
    <col min="38" max="16384" width="3.6640625" style="6"/>
  </cols>
  <sheetData>
    <row r="1" spans="1:31" ht="15.9" customHeight="1">
      <c r="A1" s="210" t="s">
        <v>57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row>
    <row r="2" spans="1:31" ht="15.9"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31" ht="33" customHeight="1">
      <c r="A3" s="223" t="s">
        <v>217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ht="15.9" customHeight="1">
      <c r="A4" s="210" t="s">
        <v>59</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row>
    <row r="5" spans="1:31" ht="34.5" customHeight="1">
      <c r="A5" s="309" t="s">
        <v>205</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row>
    <row r="6" spans="1:31" ht="15.9" customHeight="1">
      <c r="A6" s="210" t="s">
        <v>60</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row>
    <row r="7" spans="1:31" ht="15.9" customHeight="1">
      <c r="A7" s="210" t="s">
        <v>61</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row>
    <row r="8" spans="1:31" ht="15.9" customHeight="1">
      <c r="A8" s="210" t="s">
        <v>62</v>
      </c>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row>
    <row r="9" spans="1:31" ht="15.9" customHeight="1">
      <c r="A9" s="210" t="s">
        <v>135</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row>
    <row r="11" spans="1:31" ht="15.9" customHeight="1" thickBot="1">
      <c r="A11" s="32" t="s">
        <v>84</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1:31" ht="15.9" customHeight="1">
      <c r="A12" s="310" t="s">
        <v>134</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2"/>
    </row>
    <row r="13" spans="1:31" ht="15.9" customHeight="1">
      <c r="A13" s="303"/>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5"/>
    </row>
    <row r="14" spans="1:31" ht="15.9" customHeight="1">
      <c r="A14" s="303"/>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5"/>
    </row>
    <row r="15" spans="1:31" ht="36" customHeight="1">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5"/>
    </row>
    <row r="16" spans="1:31" ht="15.9" customHeight="1">
      <c r="A16" s="303" t="s">
        <v>183</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5"/>
    </row>
    <row r="17" spans="1:29" ht="18" customHeight="1" thickBot="1">
      <c r="A17" s="306"/>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8"/>
    </row>
    <row r="18" spans="1:29" ht="15.9"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row>
    <row r="19" spans="1:29" ht="15.9" customHeight="1">
      <c r="A19" s="32" t="s">
        <v>64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ht="15.9" customHeight="1">
      <c r="A20" s="32" t="s">
        <v>65</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ht="15.9" customHeight="1">
      <c r="A21" s="32" t="s">
        <v>85</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row>
    <row r="22" spans="1:29" ht="15.9" customHeight="1">
      <c r="A22" s="225" t="s">
        <v>86</v>
      </c>
      <c r="B22" s="226"/>
      <c r="C22" s="226"/>
      <c r="D22" s="226"/>
      <c r="E22" s="226"/>
      <c r="F22" s="226"/>
      <c r="G22" s="226"/>
      <c r="H22" s="226"/>
      <c r="I22" s="227"/>
      <c r="J22" s="224" t="s">
        <v>87</v>
      </c>
      <c r="K22" s="224"/>
      <c r="L22" s="224"/>
      <c r="M22" s="224"/>
      <c r="N22" s="224"/>
      <c r="O22" s="224"/>
      <c r="P22" s="224"/>
      <c r="Q22" s="224"/>
      <c r="R22" s="224"/>
      <c r="S22" s="224"/>
      <c r="T22" s="224"/>
      <c r="U22" s="224"/>
      <c r="V22" s="224"/>
      <c r="W22" s="224"/>
      <c r="X22" s="224"/>
      <c r="Y22" s="224"/>
      <c r="Z22" s="224"/>
      <c r="AA22" s="224"/>
      <c r="AB22" s="224"/>
      <c r="AC22" s="224"/>
    </row>
    <row r="23" spans="1:29" ht="15.9" customHeight="1">
      <c r="A23" s="224" t="s">
        <v>88</v>
      </c>
      <c r="B23" s="224"/>
      <c r="C23" s="224"/>
      <c r="D23" s="224"/>
      <c r="E23" s="224"/>
      <c r="F23" s="224"/>
      <c r="G23" s="224"/>
      <c r="H23" s="224"/>
      <c r="I23" s="224"/>
      <c r="J23" s="224" t="s">
        <v>89</v>
      </c>
      <c r="K23" s="224"/>
      <c r="L23" s="224"/>
      <c r="M23" s="224"/>
      <c r="N23" s="224"/>
      <c r="O23" s="224"/>
      <c r="P23" s="224"/>
      <c r="Q23" s="224"/>
      <c r="R23" s="224"/>
      <c r="S23" s="224"/>
      <c r="T23" s="224"/>
      <c r="U23" s="224"/>
      <c r="V23" s="224"/>
      <c r="W23" s="224"/>
      <c r="X23" s="224"/>
      <c r="Y23" s="224"/>
      <c r="Z23" s="224"/>
      <c r="AA23" s="224"/>
      <c r="AB23" s="224"/>
      <c r="AC23" s="224"/>
    </row>
    <row r="24" spans="1:29" ht="15.9" customHeight="1">
      <c r="A24" s="224" t="s">
        <v>90</v>
      </c>
      <c r="B24" s="224"/>
      <c r="C24" s="224"/>
      <c r="D24" s="224"/>
      <c r="E24" s="224"/>
      <c r="F24" s="224"/>
      <c r="G24" s="224"/>
      <c r="H24" s="224"/>
      <c r="I24" s="224"/>
      <c r="J24" s="224" t="s">
        <v>91</v>
      </c>
      <c r="K24" s="224"/>
      <c r="L24" s="224"/>
      <c r="M24" s="224"/>
      <c r="N24" s="224"/>
      <c r="O24" s="224"/>
      <c r="P24" s="224"/>
      <c r="Q24" s="224"/>
      <c r="R24" s="224"/>
      <c r="S24" s="224"/>
      <c r="T24" s="224"/>
      <c r="U24" s="224"/>
      <c r="V24" s="224"/>
      <c r="W24" s="224"/>
      <c r="X24" s="224"/>
      <c r="Y24" s="224"/>
      <c r="Z24" s="224"/>
      <c r="AA24" s="224"/>
      <c r="AB24" s="224"/>
      <c r="AC24" s="224"/>
    </row>
    <row r="25" spans="1:29" ht="15.9" customHeight="1">
      <c r="A25" s="225" t="s">
        <v>92</v>
      </c>
      <c r="B25" s="226"/>
      <c r="C25" s="226"/>
      <c r="D25" s="226"/>
      <c r="E25" s="226"/>
      <c r="F25" s="226"/>
      <c r="G25" s="226"/>
      <c r="H25" s="226"/>
      <c r="I25" s="227"/>
      <c r="J25" s="224" t="s">
        <v>93</v>
      </c>
      <c r="K25" s="224"/>
      <c r="L25" s="224"/>
      <c r="M25" s="224"/>
      <c r="N25" s="224"/>
      <c r="O25" s="224"/>
      <c r="P25" s="224"/>
      <c r="Q25" s="224"/>
      <c r="R25" s="224"/>
      <c r="S25" s="224"/>
      <c r="T25" s="224"/>
      <c r="U25" s="224"/>
      <c r="V25" s="224"/>
      <c r="W25" s="224"/>
      <c r="X25" s="224"/>
      <c r="Y25" s="224"/>
      <c r="Z25" s="224"/>
      <c r="AA25" s="224"/>
      <c r="AB25" s="224"/>
      <c r="AC25" s="224"/>
    </row>
    <row r="26" spans="1:29" ht="15.9" customHeight="1">
      <c r="A26" s="45" t="s">
        <v>136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row>
    <row r="28" spans="1:29" ht="23.2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1:29" ht="15.9"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ht="15.9" customHeight="1">
      <c r="A30" s="32" t="s">
        <v>66</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15.9" customHeight="1">
      <c r="A31" s="32" t="s">
        <v>67</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15.9" customHeight="1">
      <c r="A32" s="32" t="s">
        <v>58</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ht="15.9" customHeight="1">
      <c r="A33" s="32" t="s">
        <v>68</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15.9" customHeight="1">
      <c r="A34" s="32" t="s">
        <v>69</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15.9" customHeight="1">
      <c r="A35" s="32" t="s">
        <v>70</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ht="15.9"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ht="15.9" customHeight="1">
      <c r="A37" s="32" t="s">
        <v>94</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15.75" customHeight="1">
      <c r="A38" s="33" t="s">
        <v>137</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5"/>
    </row>
    <row r="39" spans="1:29" ht="15.75" customHeight="1">
      <c r="A39" s="218"/>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20"/>
    </row>
    <row r="40" spans="1:29" ht="15.9" customHeight="1">
      <c r="A40" s="33" t="s">
        <v>138</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5"/>
    </row>
    <row r="41" spans="1:29" ht="15.9" customHeight="1">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8"/>
    </row>
    <row r="42" spans="1:29" ht="15.9" customHeight="1">
      <c r="A42" s="218"/>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20"/>
    </row>
    <row r="43" spans="1:29" ht="15.9" customHeight="1">
      <c r="A43" s="33" t="s">
        <v>139</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5"/>
    </row>
    <row r="44" spans="1:29" ht="15.9" customHeight="1">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8"/>
    </row>
    <row r="45" spans="1:29" ht="30" customHeight="1">
      <c r="A45" s="39" t="s">
        <v>143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40"/>
    </row>
    <row r="46" spans="1:29" ht="15.9" customHeight="1">
      <c r="A46" s="39" t="s">
        <v>140</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40"/>
    </row>
    <row r="47" spans="1:29" ht="15.9" customHeight="1">
      <c r="A47" s="39" t="s">
        <v>141</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40"/>
    </row>
    <row r="48" spans="1:29" ht="15.9" customHeight="1">
      <c r="A48" s="39" t="s">
        <v>142</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40"/>
    </row>
    <row r="49" spans="1:29" ht="28.5" customHeight="1">
      <c r="A49" s="41" t="s">
        <v>144</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3"/>
    </row>
    <row r="50" spans="1:29" ht="15.9" customHeight="1">
      <c r="A50" s="44" t="s">
        <v>95</v>
      </c>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6"/>
    </row>
    <row r="51" spans="1:29" ht="15.9" customHeight="1">
      <c r="A51" s="39" t="s">
        <v>71</v>
      </c>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40"/>
    </row>
    <row r="52" spans="1:29" ht="15.9" customHeight="1">
      <c r="A52" s="39" t="s">
        <v>72</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40"/>
    </row>
    <row r="53" spans="1:29" ht="15.9" customHeight="1">
      <c r="A53" s="39" t="s">
        <v>96</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40"/>
    </row>
    <row r="54" spans="1:29" ht="15.9" customHeight="1">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3"/>
    </row>
    <row r="55" spans="1:29" ht="15.9" customHeight="1">
      <c r="A55" s="44" t="s">
        <v>145</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6"/>
    </row>
    <row r="56" spans="1:29" ht="15.9" customHeight="1">
      <c r="A56" s="39"/>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40"/>
    </row>
    <row r="57" spans="1:29" ht="15.9" customHeight="1">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3"/>
    </row>
    <row r="58" spans="1:29" ht="15.9"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ht="15.9" customHeight="1">
      <c r="A59" s="32" t="s">
        <v>97</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spans="1:29" ht="15.9" customHeight="1">
      <c r="A60" s="32" t="s">
        <v>73</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spans="1:29" ht="15.9" customHeight="1">
      <c r="A61" s="32" t="s">
        <v>63</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row>
    <row r="62" spans="1:29" ht="15.9" customHeight="1">
      <c r="A62" s="32" t="s">
        <v>191</v>
      </c>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spans="1:29" ht="15.9" customHeight="1">
      <c r="A63" s="32" t="s">
        <v>75</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spans="1:29" ht="15.9" customHeight="1">
      <c r="A64" s="32" t="s">
        <v>63</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spans="1:29" ht="15.9" customHeight="1">
      <c r="A65" s="309" t="s">
        <v>206</v>
      </c>
      <c r="B65" s="30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row>
    <row r="66" spans="1:29" ht="14.4" customHeight="1">
      <c r="A66" s="309" t="s">
        <v>203</v>
      </c>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row>
    <row r="67" spans="1:29" ht="17.399999999999999" customHeight="1">
      <c r="A67" s="309" t="s">
        <v>201</v>
      </c>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row>
    <row r="68" spans="1:29" ht="15.9" customHeight="1">
      <c r="A68" s="32" t="s">
        <v>63</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spans="1:29" ht="15.9" customHeight="1">
      <c r="A69" s="32" t="s">
        <v>192</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row>
    <row r="70" spans="1:29" ht="15.9" customHeight="1">
      <c r="A70" s="32" t="s">
        <v>77</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row>
    <row r="71" spans="1:29" ht="15.9" customHeight="1">
      <c r="A71" s="32" t="s">
        <v>63</v>
      </c>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row>
    <row r="72" spans="1:29" ht="15.9" customHeight="1">
      <c r="A72" s="32" t="s">
        <v>193</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spans="1:29" ht="15.9" customHeight="1">
      <c r="A73" s="32" t="s">
        <v>79</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row>
    <row r="74" spans="1:29" ht="15.9" customHeight="1">
      <c r="A74" s="32" t="s">
        <v>80</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row>
    <row r="75" spans="1:29" ht="15.9" customHeight="1">
      <c r="A75" s="32" t="s">
        <v>63</v>
      </c>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spans="1:29" ht="15.9" customHeight="1">
      <c r="A76" s="32" t="s">
        <v>194</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row>
    <row r="77" spans="1:29" ht="15.9" customHeight="1">
      <c r="A77" s="32" t="s">
        <v>146</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row>
    <row r="78" spans="1:29" ht="15.9"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row>
    <row r="79" spans="1:29" ht="15.9" customHeight="1">
      <c r="A79" s="32" t="s">
        <v>63</v>
      </c>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row>
    <row r="80" spans="1:29" ht="15.9" customHeight="1">
      <c r="A80" s="32" t="s">
        <v>63</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row>
    <row r="81" spans="1:31" ht="15.9" customHeight="1">
      <c r="A81" s="223" t="s">
        <v>218</v>
      </c>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row>
    <row r="82" spans="1:31" ht="24" customHeight="1">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row>
    <row r="83" spans="1:31" ht="15.9"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31" ht="15.9" customHeight="1">
      <c r="A84" s="32" t="s">
        <v>184</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spans="1:31" ht="15.9" customHeight="1">
      <c r="A85" s="32" t="s">
        <v>180</v>
      </c>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spans="1:31" ht="15.9" customHeight="1">
      <c r="A86" s="32" t="s">
        <v>63</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row>
    <row r="87" spans="1:31" ht="15.9" customHeight="1">
      <c r="A87" s="32" t="s">
        <v>82</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row>
    <row r="88" spans="1:31" ht="15.9" customHeight="1">
      <c r="A88" s="32" t="s">
        <v>83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row>
  </sheetData>
  <mergeCells count="72">
    <mergeCell ref="A77:AC78"/>
    <mergeCell ref="A71:AC71"/>
    <mergeCell ref="A72:AC72"/>
    <mergeCell ref="A73:AC73"/>
    <mergeCell ref="A74:AC74"/>
    <mergeCell ref="A75:AC75"/>
    <mergeCell ref="A76:AC76"/>
    <mergeCell ref="A87:AC87"/>
    <mergeCell ref="A88:AC88"/>
    <mergeCell ref="A79:AC79"/>
    <mergeCell ref="A80:AC80"/>
    <mergeCell ref="A81:AE82"/>
    <mergeCell ref="A84:AC84"/>
    <mergeCell ref="A85:AC85"/>
    <mergeCell ref="A86:AC86"/>
    <mergeCell ref="A62:AC62"/>
    <mergeCell ref="A63:AC63"/>
    <mergeCell ref="A64:AC64"/>
    <mergeCell ref="A69:AC69"/>
    <mergeCell ref="A70:AC70"/>
    <mergeCell ref="A65:AC65"/>
    <mergeCell ref="A66:AC66"/>
    <mergeCell ref="A67:AC67"/>
    <mergeCell ref="A68:AC68"/>
    <mergeCell ref="A61:AC61"/>
    <mergeCell ref="A46:AC46"/>
    <mergeCell ref="A47:AC47"/>
    <mergeCell ref="A48:AC48"/>
    <mergeCell ref="A49:AC49"/>
    <mergeCell ref="A50:AC50"/>
    <mergeCell ref="A51:AC51"/>
    <mergeCell ref="A52:AC52"/>
    <mergeCell ref="A53:AC54"/>
    <mergeCell ref="A55:AC57"/>
    <mergeCell ref="A59:AC59"/>
    <mergeCell ref="A60:AC60"/>
    <mergeCell ref="A45:AC45"/>
    <mergeCell ref="A26:AC28"/>
    <mergeCell ref="A30:AC30"/>
    <mergeCell ref="A31:AC31"/>
    <mergeCell ref="A32:AC32"/>
    <mergeCell ref="A33:AC33"/>
    <mergeCell ref="A34:AC34"/>
    <mergeCell ref="A35:AC35"/>
    <mergeCell ref="A37:AC37"/>
    <mergeCell ref="A38:AC39"/>
    <mergeCell ref="A40:AC42"/>
    <mergeCell ref="A43:AC44"/>
    <mergeCell ref="A23:I23"/>
    <mergeCell ref="J23:AC23"/>
    <mergeCell ref="A24:I24"/>
    <mergeCell ref="J24:AC24"/>
    <mergeCell ref="A25:I25"/>
    <mergeCell ref="J25:AC25"/>
    <mergeCell ref="A18:AC18"/>
    <mergeCell ref="A19:AC19"/>
    <mergeCell ref="A20:AC20"/>
    <mergeCell ref="A21:AC21"/>
    <mergeCell ref="A22:I22"/>
    <mergeCell ref="J22:AC22"/>
    <mergeCell ref="A16:AC17"/>
    <mergeCell ref="A1:AC1"/>
    <mergeCell ref="A2:AC2"/>
    <mergeCell ref="A3:AE3"/>
    <mergeCell ref="A4:AC4"/>
    <mergeCell ref="A5:AC5"/>
    <mergeCell ref="A6:AC6"/>
    <mergeCell ref="A7:AC7"/>
    <mergeCell ref="A8:AC8"/>
    <mergeCell ref="A9:AC9"/>
    <mergeCell ref="A11:AC11"/>
    <mergeCell ref="A12:AC15"/>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様式２(記入要領)</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下山　颯大</cp:lastModifiedBy>
  <cp:lastPrinted>2025-01-09T12:23:18Z</cp:lastPrinted>
  <dcterms:created xsi:type="dcterms:W3CDTF">2011-06-14T05:32:50Z</dcterms:created>
  <dcterms:modified xsi:type="dcterms:W3CDTF">2025-02-04T09:45:36Z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