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F8E48F4F-2182-4A3B-8372-A2FF1D154F68}" xr6:coauthVersionLast="47" xr6:coauthVersionMax="47" xr10:uidLastSave="{00000000-0000-0000-0000-000000000000}"/>
  <bookViews>
    <workbookView xWindow="-108" yWindow="-108" windowWidth="23256" windowHeight="13896" tabRatio="1000" firstSheet="1" activeTab="1" xr2:uid="{00000000-000D-0000-FFFF-FFFF00000000}"/>
  </bookViews>
  <sheets>
    <sheet name="旧申請書（別紙２）" sheetId="7" state="hidden" r:id="rId1"/>
    <sheet name="★ 送付状（様式１）" sheetId="22" r:id="rId2"/>
    <sheet name="◆計画書（別紙１）" sheetId="17" r:id="rId3"/>
    <sheet name="旧申請書（別紙２－２）" sheetId="9" state="hidden" r:id="rId4"/>
    <sheet name="（別紙１）記入例" sheetId="24" r:id="rId5"/>
    <sheet name="旧申請書（別紙２）記入例" sheetId="8" state="hidden" r:id="rId6"/>
    <sheet name="◆計画書　（別紙２）" sheetId="18" r:id="rId7"/>
    <sheet name="（別紙２）記入例" sheetId="21" r:id="rId8"/>
    <sheet name="旧申請書（別紙２－２）記入例" sheetId="10" state="hidden" r:id="rId9"/>
  </sheets>
  <definedNames>
    <definedName name="_xlnm.Print_Area" localSheetId="4">'（別紙１）記入例'!$A$1:$Y$73</definedName>
    <definedName name="_xlnm.Print_Area" localSheetId="7">'（別紙２）記入例'!$A$1:$L$54</definedName>
    <definedName name="_xlnm.Print_Area" localSheetId="6">'◆計画書　（別紙２）'!$A$1:$J$223</definedName>
    <definedName name="_xlnm.Print_Area" localSheetId="2">'◆計画書（別紙１）'!$A$1:$Y$73</definedName>
    <definedName name="_xlnm.Print_Area" localSheetId="1">'★ 送付状（様式１）'!$A$1:$I$54</definedName>
    <definedName name="_xlnm.Print_Area" localSheetId="0">'旧申請書（別紙２）'!$A$1:$Y$61</definedName>
    <definedName name="_xlnm.Print_Area" localSheetId="5">'旧申請書（別紙２）記入例'!$A$1:$Y$61</definedName>
    <definedName name="_xlnm.Print_Area" localSheetId="3">'旧申請書（別紙２－２）'!$A$2:$J$106</definedName>
    <definedName name="_xlnm.Print_Area" localSheetId="8">'旧申請書（別紙２－２）記入例'!$A$1:$J$36</definedName>
    <definedName name="_xlnm.Print_Titles" localSheetId="3">'旧申請書（別紙２－２）'!$2:$16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6" i="18" l="1"/>
  <c r="AB62" i="17"/>
  <c r="AB49" i="17"/>
  <c r="L24" i="18"/>
  <c r="L9" i="18"/>
  <c r="L7" i="18"/>
  <c r="AB64" i="17"/>
  <c r="AB51" i="17"/>
  <c r="AB47" i="17"/>
  <c r="F2" i="18"/>
  <c r="Q2" i="17"/>
  <c r="K10" i="22"/>
  <c r="K9" i="22"/>
  <c r="K8" i="22"/>
  <c r="K7" i="22"/>
  <c r="H41" i="24"/>
  <c r="K12" i="24" s="1"/>
  <c r="S7" i="24" s="1"/>
  <c r="S9" i="24" s="1"/>
  <c r="K9" i="24"/>
  <c r="K7" i="24" l="1"/>
  <c r="F3" i="9"/>
  <c r="I43" i="21"/>
  <c r="D43" i="21"/>
  <c r="I42" i="21"/>
  <c r="D42" i="21"/>
  <c r="I41" i="21"/>
  <c r="D41" i="21"/>
  <c r="I40" i="21"/>
  <c r="D40" i="21"/>
  <c r="I39" i="21"/>
  <c r="D39" i="21"/>
  <c r="I38" i="21"/>
  <c r="D38" i="21"/>
  <c r="I37" i="21"/>
  <c r="D37" i="21"/>
  <c r="I36" i="21"/>
  <c r="D36" i="21"/>
  <c r="I35" i="21"/>
  <c r="D35" i="21"/>
  <c r="I34" i="21"/>
  <c r="D34" i="21"/>
  <c r="I33" i="21"/>
  <c r="D33" i="21"/>
  <c r="I32" i="21"/>
  <c r="D32" i="21"/>
  <c r="I31" i="21"/>
  <c r="D31" i="21"/>
  <c r="I30" i="21"/>
  <c r="D30" i="21"/>
  <c r="D15" i="21"/>
  <c r="D14" i="21"/>
  <c r="D13" i="21"/>
  <c r="D18" i="18"/>
  <c r="D17" i="18"/>
  <c r="D16" i="18"/>
  <c r="D15" i="18"/>
  <c r="D14" i="18"/>
  <c r="D13" i="18"/>
  <c r="D12" i="18"/>
  <c r="D10" i="18"/>
  <c r="D11" i="18"/>
  <c r="I223" i="18"/>
  <c r="D223" i="18"/>
  <c r="I222" i="18"/>
  <c r="D222" i="18"/>
  <c r="I221" i="18"/>
  <c r="D221" i="18"/>
  <c r="I220" i="18"/>
  <c r="D220" i="18"/>
  <c r="I219" i="18"/>
  <c r="D219" i="18"/>
  <c r="I218" i="18"/>
  <c r="D218" i="18"/>
  <c r="I217" i="18"/>
  <c r="D217" i="18"/>
  <c r="I216" i="18"/>
  <c r="D216" i="18"/>
  <c r="I215" i="18"/>
  <c r="D215" i="18"/>
  <c r="I214" i="18"/>
  <c r="D214" i="18"/>
  <c r="I213" i="18"/>
  <c r="D213" i="18"/>
  <c r="I212" i="18"/>
  <c r="D212" i="18"/>
  <c r="I211" i="18"/>
  <c r="D211" i="18"/>
  <c r="I210" i="18"/>
  <c r="D210" i="18"/>
  <c r="I209" i="18"/>
  <c r="D209" i="18"/>
  <c r="I208" i="18"/>
  <c r="D208" i="18"/>
  <c r="I207" i="18"/>
  <c r="D207" i="18"/>
  <c r="I206" i="18"/>
  <c r="D206" i="18"/>
  <c r="I205" i="18"/>
  <c r="D205" i="18"/>
  <c r="I204" i="18"/>
  <c r="D204" i="18"/>
  <c r="I203" i="18"/>
  <c r="D203" i="18"/>
  <c r="I202" i="18"/>
  <c r="D202" i="18"/>
  <c r="I201" i="18"/>
  <c r="D201" i="18"/>
  <c r="I200" i="18"/>
  <c r="D200" i="18"/>
  <c r="I199" i="18"/>
  <c r="D199" i="18"/>
  <c r="I198" i="18"/>
  <c r="D198" i="18"/>
  <c r="I197" i="18"/>
  <c r="D197" i="18"/>
  <c r="I196" i="18"/>
  <c r="D196" i="18"/>
  <c r="I195" i="18"/>
  <c r="D195" i="18"/>
  <c r="I194" i="18"/>
  <c r="D194" i="18"/>
  <c r="I193" i="18"/>
  <c r="D193" i="18"/>
  <c r="I192" i="18"/>
  <c r="D192" i="18"/>
  <c r="I191" i="18"/>
  <c r="D191" i="18"/>
  <c r="I190" i="18"/>
  <c r="D190" i="18"/>
  <c r="I189" i="18"/>
  <c r="D189" i="18"/>
  <c r="I188" i="18"/>
  <c r="D188" i="18"/>
  <c r="I187" i="18"/>
  <c r="D187" i="18"/>
  <c r="I186" i="18"/>
  <c r="D186" i="18"/>
  <c r="I185" i="18"/>
  <c r="D185" i="18"/>
  <c r="I184" i="18"/>
  <c r="D184" i="18"/>
  <c r="I183" i="18"/>
  <c r="D183" i="18"/>
  <c r="I182" i="18"/>
  <c r="D182" i="18"/>
  <c r="I181" i="18"/>
  <c r="D181" i="18"/>
  <c r="I180" i="18"/>
  <c r="D180" i="18"/>
  <c r="I179" i="18"/>
  <c r="D179" i="18"/>
  <c r="I178" i="18"/>
  <c r="D178" i="18"/>
  <c r="I177" i="18"/>
  <c r="D177" i="18"/>
  <c r="I176" i="18"/>
  <c r="D176" i="18"/>
  <c r="I175" i="18"/>
  <c r="D175" i="18"/>
  <c r="I174" i="18"/>
  <c r="D174" i="18"/>
  <c r="I173" i="18"/>
  <c r="D173" i="18"/>
  <c r="I172" i="18"/>
  <c r="D172" i="18"/>
  <c r="I171" i="18"/>
  <c r="D171" i="18"/>
  <c r="I170" i="18"/>
  <c r="D170" i="18"/>
  <c r="I169" i="18"/>
  <c r="D169" i="18"/>
  <c r="I168" i="18"/>
  <c r="D168" i="18"/>
  <c r="I167" i="18"/>
  <c r="D167" i="18"/>
  <c r="I166" i="18"/>
  <c r="D166" i="18"/>
  <c r="I165" i="18"/>
  <c r="D165" i="18"/>
  <c r="I164" i="18"/>
  <c r="D164" i="18"/>
  <c r="I163" i="18"/>
  <c r="D163" i="18"/>
  <c r="I162" i="18"/>
  <c r="D162" i="18"/>
  <c r="I161" i="18"/>
  <c r="D161" i="18"/>
  <c r="I160" i="18"/>
  <c r="D160" i="18"/>
  <c r="I159" i="18"/>
  <c r="D159" i="18"/>
  <c r="I158" i="18"/>
  <c r="D158" i="18"/>
  <c r="I157" i="18"/>
  <c r="D157" i="18"/>
  <c r="I156" i="18"/>
  <c r="D156" i="18"/>
  <c r="I155" i="18"/>
  <c r="D155" i="18"/>
  <c r="I154" i="18"/>
  <c r="D154" i="18"/>
  <c r="I153" i="18"/>
  <c r="D153" i="18"/>
  <c r="I152" i="18"/>
  <c r="D152" i="18"/>
  <c r="I151" i="18"/>
  <c r="D151" i="18"/>
  <c r="I150" i="18"/>
  <c r="D150" i="18"/>
  <c r="I149" i="18"/>
  <c r="D149" i="18"/>
  <c r="I148" i="18"/>
  <c r="D148" i="18"/>
  <c r="I147" i="18"/>
  <c r="D147" i="18"/>
  <c r="I146" i="18"/>
  <c r="D146" i="18"/>
  <c r="I145" i="18"/>
  <c r="D145" i="18"/>
  <c r="I144" i="18"/>
  <c r="D144" i="18"/>
  <c r="I143" i="18"/>
  <c r="D143" i="18"/>
  <c r="I142" i="18"/>
  <c r="D142" i="18"/>
  <c r="I141" i="18"/>
  <c r="D141" i="18"/>
  <c r="I140" i="18"/>
  <c r="D140" i="18"/>
  <c r="I139" i="18"/>
  <c r="D139" i="18"/>
  <c r="I138" i="18"/>
  <c r="D138" i="18"/>
  <c r="I137" i="18"/>
  <c r="D137" i="18"/>
  <c r="I136" i="18"/>
  <c r="D136" i="18"/>
  <c r="I135" i="18"/>
  <c r="D135" i="18"/>
  <c r="I134" i="18"/>
  <c r="D134" i="18"/>
  <c r="I133" i="18"/>
  <c r="D133" i="18"/>
  <c r="I132" i="18"/>
  <c r="D132" i="18"/>
  <c r="I131" i="18"/>
  <c r="D131" i="18"/>
  <c r="I130" i="18"/>
  <c r="D130" i="18"/>
  <c r="I129" i="18"/>
  <c r="D129" i="18"/>
  <c r="I128" i="18"/>
  <c r="D128" i="18"/>
  <c r="I127" i="18"/>
  <c r="D127" i="18"/>
  <c r="I126" i="18"/>
  <c r="D126" i="18"/>
  <c r="I125" i="18"/>
  <c r="D125" i="18"/>
  <c r="I124" i="18"/>
  <c r="D124" i="18"/>
  <c r="I123" i="18"/>
  <c r="D123" i="18"/>
  <c r="I122" i="18"/>
  <c r="D122" i="18"/>
  <c r="I121" i="18"/>
  <c r="D121" i="18"/>
  <c r="I120" i="18"/>
  <c r="D120" i="18"/>
  <c r="I119" i="18"/>
  <c r="D119" i="18"/>
  <c r="I118" i="18"/>
  <c r="D118" i="18"/>
  <c r="I117" i="18"/>
  <c r="D117" i="18"/>
  <c r="I116" i="18"/>
  <c r="D116" i="18"/>
  <c r="I115" i="18"/>
  <c r="D115" i="18"/>
  <c r="I114" i="18"/>
  <c r="D114" i="18"/>
  <c r="I113" i="18"/>
  <c r="D113" i="18"/>
  <c r="I112" i="18"/>
  <c r="D112" i="18"/>
  <c r="I111" i="18"/>
  <c r="D111" i="18"/>
  <c r="I110" i="18"/>
  <c r="D110" i="18"/>
  <c r="I109" i="18"/>
  <c r="D109" i="18"/>
  <c r="I108" i="18"/>
  <c r="D108" i="18"/>
  <c r="I107" i="18"/>
  <c r="D107" i="18"/>
  <c r="I106" i="18"/>
  <c r="D106" i="18"/>
  <c r="I105" i="18"/>
  <c r="D105" i="18"/>
  <c r="I104" i="18"/>
  <c r="D104" i="18"/>
  <c r="I103" i="18"/>
  <c r="D103" i="18"/>
  <c r="I102" i="18"/>
  <c r="D102" i="18"/>
  <c r="I101" i="18"/>
  <c r="D101" i="18"/>
  <c r="I100" i="18"/>
  <c r="D100" i="18"/>
  <c r="I99" i="18"/>
  <c r="D99" i="18"/>
  <c r="I98" i="18"/>
  <c r="D98" i="18"/>
  <c r="I97" i="18"/>
  <c r="D97" i="18"/>
  <c r="I96" i="18"/>
  <c r="D96" i="18"/>
  <c r="I95" i="18"/>
  <c r="D95" i="18"/>
  <c r="I94" i="18"/>
  <c r="D94" i="18"/>
  <c r="I93" i="18"/>
  <c r="D93" i="18"/>
  <c r="I92" i="18"/>
  <c r="D92" i="18"/>
  <c r="I91" i="18"/>
  <c r="D91" i="18"/>
  <c r="I90" i="18"/>
  <c r="D90" i="18"/>
  <c r="I89" i="18"/>
  <c r="D89" i="18"/>
  <c r="I88" i="18"/>
  <c r="D88" i="18"/>
  <c r="I87" i="18"/>
  <c r="D87" i="18"/>
  <c r="I86" i="18"/>
  <c r="D86" i="18"/>
  <c r="I85" i="18"/>
  <c r="D85" i="18"/>
  <c r="I84" i="18"/>
  <c r="D84" i="18"/>
  <c r="I83" i="18"/>
  <c r="D83" i="18"/>
  <c r="I82" i="18"/>
  <c r="D82" i="18"/>
  <c r="I81" i="18"/>
  <c r="D81" i="18"/>
  <c r="I80" i="18"/>
  <c r="D80" i="18"/>
  <c r="I79" i="18"/>
  <c r="D79" i="18"/>
  <c r="I78" i="18"/>
  <c r="D78" i="18"/>
  <c r="I77" i="18"/>
  <c r="D77" i="18"/>
  <c r="I76" i="18"/>
  <c r="D76" i="18"/>
  <c r="I75" i="18"/>
  <c r="D75" i="18"/>
  <c r="I74" i="18"/>
  <c r="D74" i="18"/>
  <c r="I73" i="18"/>
  <c r="D73" i="18"/>
  <c r="I72" i="18"/>
  <c r="D72" i="18"/>
  <c r="I71" i="18"/>
  <c r="D71" i="18"/>
  <c r="I70" i="18"/>
  <c r="D70" i="18"/>
  <c r="I69" i="18"/>
  <c r="D69" i="18"/>
  <c r="I68" i="18"/>
  <c r="D68" i="18"/>
  <c r="I67" i="18"/>
  <c r="D67" i="18"/>
  <c r="I66" i="18"/>
  <c r="D66" i="18"/>
  <c r="I65" i="18"/>
  <c r="D65" i="18"/>
  <c r="I64" i="18"/>
  <c r="D64" i="18"/>
  <c r="I63" i="18"/>
  <c r="D63" i="18"/>
  <c r="I62" i="18"/>
  <c r="D62" i="18"/>
  <c r="I61" i="18"/>
  <c r="D61" i="18"/>
  <c r="I60" i="18"/>
  <c r="D60" i="18"/>
  <c r="I59" i="18"/>
  <c r="D59" i="18"/>
  <c r="I58" i="18"/>
  <c r="D58" i="18"/>
  <c r="I57" i="18"/>
  <c r="D57" i="18"/>
  <c r="I56" i="18"/>
  <c r="D56" i="18"/>
  <c r="I55" i="18"/>
  <c r="D55" i="18"/>
  <c r="I54" i="18"/>
  <c r="D54" i="18"/>
  <c r="I53" i="18"/>
  <c r="D53" i="18"/>
  <c r="I52" i="18"/>
  <c r="D52" i="18"/>
  <c r="I51" i="18"/>
  <c r="D51" i="18"/>
  <c r="I50" i="18"/>
  <c r="D50" i="18"/>
  <c r="I49" i="18"/>
  <c r="D49" i="18"/>
  <c r="I48" i="18"/>
  <c r="D48" i="18"/>
  <c r="I47" i="18"/>
  <c r="D47" i="18"/>
  <c r="I46" i="18"/>
  <c r="D46" i="18"/>
  <c r="I45" i="18"/>
  <c r="D45" i="18"/>
  <c r="I44" i="18"/>
  <c r="D44" i="18"/>
  <c r="I43" i="18"/>
  <c r="D43" i="18"/>
  <c r="I42" i="18"/>
  <c r="D42" i="18"/>
  <c r="I41" i="18"/>
  <c r="D41" i="18"/>
  <c r="I40" i="18"/>
  <c r="D40" i="18"/>
  <c r="I39" i="18"/>
  <c r="D39" i="18"/>
  <c r="I38" i="18"/>
  <c r="D38" i="18"/>
  <c r="I37" i="18"/>
  <c r="D37" i="18"/>
  <c r="I36" i="18"/>
  <c r="D36" i="18"/>
  <c r="I35" i="18"/>
  <c r="D35" i="18"/>
  <c r="I34" i="18"/>
  <c r="D34" i="18"/>
  <c r="I33" i="18"/>
  <c r="D33" i="18"/>
  <c r="I32" i="18"/>
  <c r="D32" i="18"/>
  <c r="I31" i="18"/>
  <c r="D31" i="18"/>
  <c r="I30" i="18"/>
  <c r="D30" i="18"/>
  <c r="I29" i="18"/>
  <c r="D29" i="18"/>
  <c r="I28" i="18"/>
  <c r="D28" i="18"/>
  <c r="I27" i="18"/>
  <c r="D27" i="18"/>
  <c r="I26" i="18"/>
  <c r="D26" i="18"/>
  <c r="I25" i="18"/>
  <c r="D25" i="18"/>
  <c r="I24" i="18"/>
  <c r="D24" i="18"/>
  <c r="D9" i="18"/>
  <c r="D8" i="18"/>
  <c r="D7" i="18"/>
  <c r="H41" i="17"/>
  <c r="K12" i="17" s="1"/>
  <c r="K9" i="17"/>
  <c r="K9" i="7"/>
  <c r="D21" i="10"/>
  <c r="C4" i="10"/>
  <c r="H41" i="7"/>
  <c r="K12" i="7" s="1"/>
  <c r="H41" i="8"/>
  <c r="K12" i="8" s="1"/>
  <c r="K7" i="8" s="1"/>
  <c r="K9" i="8"/>
  <c r="D17" i="9"/>
  <c r="I17" i="9"/>
  <c r="D18" i="9"/>
  <c r="I18" i="9"/>
  <c r="D19" i="9"/>
  <c r="I19" i="9"/>
  <c r="D20" i="9"/>
  <c r="I20" i="9"/>
  <c r="D21" i="9"/>
  <c r="I21" i="9"/>
  <c r="D22" i="9"/>
  <c r="I22" i="9"/>
  <c r="D23" i="9"/>
  <c r="I23" i="9"/>
  <c r="D24" i="9"/>
  <c r="I24" i="9"/>
  <c r="D25" i="9"/>
  <c r="I25" i="9"/>
  <c r="D26" i="9"/>
  <c r="I26" i="9"/>
  <c r="D27" i="9"/>
  <c r="I27" i="9"/>
  <c r="D28" i="9"/>
  <c r="I28" i="9"/>
  <c r="D29" i="9"/>
  <c r="I29" i="9"/>
  <c r="D30" i="9"/>
  <c r="I30" i="9"/>
  <c r="D31" i="9"/>
  <c r="I31" i="9"/>
  <c r="D32" i="9"/>
  <c r="I32" i="9"/>
  <c r="D33" i="9"/>
  <c r="I33" i="9"/>
  <c r="D34" i="9"/>
  <c r="I34" i="9"/>
  <c r="D35" i="9"/>
  <c r="I35" i="9"/>
  <c r="D36" i="9"/>
  <c r="I36" i="9"/>
  <c r="D37" i="9"/>
  <c r="I37" i="9"/>
  <c r="D38" i="9"/>
  <c r="I38" i="9"/>
  <c r="D39" i="9"/>
  <c r="I39" i="9"/>
  <c r="D40" i="9"/>
  <c r="I40" i="9"/>
  <c r="D41" i="9"/>
  <c r="I41" i="9"/>
  <c r="D42" i="9"/>
  <c r="I42" i="9"/>
  <c r="D43" i="9"/>
  <c r="I43" i="9"/>
  <c r="D44" i="9"/>
  <c r="I44" i="9"/>
  <c r="D45" i="9"/>
  <c r="I45" i="9"/>
  <c r="D46" i="9"/>
  <c r="I46" i="9"/>
  <c r="D47" i="9"/>
  <c r="I47" i="9"/>
  <c r="D48" i="9"/>
  <c r="I48" i="9"/>
  <c r="D49" i="9"/>
  <c r="I49" i="9"/>
  <c r="D50" i="9"/>
  <c r="I50" i="9"/>
  <c r="D51" i="9"/>
  <c r="I51" i="9"/>
  <c r="D52" i="9"/>
  <c r="I52" i="9"/>
  <c r="D53" i="9"/>
  <c r="I53" i="9"/>
  <c r="D54" i="9"/>
  <c r="I54" i="9"/>
  <c r="D55" i="9"/>
  <c r="I55" i="9"/>
  <c r="D56" i="9"/>
  <c r="I56" i="9"/>
  <c r="D57" i="9"/>
  <c r="I57" i="9"/>
  <c r="D58" i="9"/>
  <c r="I58" i="9"/>
  <c r="D59" i="9"/>
  <c r="I59" i="9"/>
  <c r="D60" i="9"/>
  <c r="I60" i="9"/>
  <c r="D61" i="9"/>
  <c r="I61" i="9"/>
  <c r="D62" i="9"/>
  <c r="I62" i="9"/>
  <c r="D63" i="9"/>
  <c r="I63" i="9"/>
  <c r="D64" i="9"/>
  <c r="I64" i="9"/>
  <c r="D65" i="9"/>
  <c r="I65" i="9"/>
  <c r="D66" i="9"/>
  <c r="I66" i="9"/>
  <c r="D67" i="9"/>
  <c r="I67" i="9"/>
  <c r="D68" i="9"/>
  <c r="I68" i="9"/>
  <c r="D69" i="9"/>
  <c r="I69" i="9"/>
  <c r="D70" i="9"/>
  <c r="I70" i="9"/>
  <c r="D71" i="9"/>
  <c r="I71" i="9"/>
  <c r="D72" i="9"/>
  <c r="I72" i="9"/>
  <c r="D73" i="9"/>
  <c r="I73" i="9"/>
  <c r="D74" i="9"/>
  <c r="I74" i="9"/>
  <c r="D75" i="9"/>
  <c r="I75" i="9"/>
  <c r="D76" i="9"/>
  <c r="I76" i="9"/>
  <c r="D77" i="9"/>
  <c r="I77" i="9"/>
  <c r="D78" i="9"/>
  <c r="I78" i="9"/>
  <c r="D79" i="9"/>
  <c r="I79" i="9"/>
  <c r="D80" i="9"/>
  <c r="I80" i="9"/>
  <c r="D81" i="9"/>
  <c r="I81" i="9"/>
  <c r="D82" i="9"/>
  <c r="I82" i="9"/>
  <c r="D83" i="9"/>
  <c r="I83" i="9"/>
  <c r="D84" i="9"/>
  <c r="I84" i="9"/>
  <c r="D85" i="9"/>
  <c r="I85" i="9"/>
  <c r="D86" i="9"/>
  <c r="I86" i="9"/>
  <c r="D87" i="9"/>
  <c r="I87" i="9"/>
  <c r="D88" i="9"/>
  <c r="I88" i="9"/>
  <c r="D89" i="9"/>
  <c r="I89" i="9"/>
  <c r="D90" i="9"/>
  <c r="I90" i="9"/>
  <c r="D91" i="9"/>
  <c r="I91" i="9"/>
  <c r="D92" i="9"/>
  <c r="I92" i="9"/>
  <c r="D93" i="9"/>
  <c r="I93" i="9"/>
  <c r="D94" i="9"/>
  <c r="I94" i="9"/>
  <c r="D95" i="9"/>
  <c r="I95" i="9"/>
  <c r="D96" i="9"/>
  <c r="I96" i="9"/>
  <c r="D97" i="9"/>
  <c r="I97" i="9"/>
  <c r="D98" i="9"/>
  <c r="I98" i="9"/>
  <c r="D99" i="9"/>
  <c r="I99" i="9"/>
  <c r="D100" i="9"/>
  <c r="I100" i="9"/>
  <c r="D101" i="9"/>
  <c r="I101" i="9"/>
  <c r="D102" i="9"/>
  <c r="I102" i="9"/>
  <c r="D103" i="9"/>
  <c r="I103" i="9"/>
  <c r="D104" i="9"/>
  <c r="I104" i="9"/>
  <c r="D105" i="9"/>
  <c r="I105" i="9"/>
  <c r="D106" i="9"/>
  <c r="I106" i="9"/>
  <c r="F15" i="10"/>
  <c r="I21" i="10"/>
  <c r="D22" i="10"/>
  <c r="I22" i="10"/>
  <c r="D23" i="10"/>
  <c r="I23" i="10"/>
  <c r="D24" i="10"/>
  <c r="I24" i="10"/>
  <c r="D25" i="10"/>
  <c r="I25" i="10"/>
  <c r="D26" i="10"/>
  <c r="I26" i="10"/>
  <c r="D27" i="10"/>
  <c r="I27" i="10"/>
  <c r="D28" i="10"/>
  <c r="I28" i="10"/>
  <c r="D29" i="10"/>
  <c r="I29" i="10"/>
  <c r="D30" i="10"/>
  <c r="I30" i="10"/>
  <c r="D31" i="10"/>
  <c r="I31" i="10"/>
  <c r="D32" i="10"/>
  <c r="I32" i="10"/>
  <c r="D33" i="10"/>
  <c r="I33" i="10"/>
  <c r="D34" i="10"/>
  <c r="I34" i="10"/>
  <c r="D35" i="10"/>
  <c r="I35" i="10"/>
  <c r="D36" i="10"/>
  <c r="I36" i="10"/>
  <c r="S7" i="17" l="1"/>
  <c r="S9" i="17" s="1"/>
  <c r="K7" i="7"/>
  <c r="C3" i="9"/>
  <c r="C4" i="9" s="1"/>
  <c r="K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6" authorId="0" shapeId="0" xr:uid="{7E81650A-79F5-4CE0-922E-CF8C004C5396}">
      <text>
        <r>
          <rPr>
            <sz val="9"/>
            <color indexed="81"/>
            <rFont val="MS P ゴシック"/>
            <family val="3"/>
            <charset val="128"/>
          </rPr>
          <t>例年誤りや記入漏れが多い項目について、
確認欄を設定しております。
すべての記入が終了した後、確認のためにご利用ください。
※例年と比べ、記載方法に変更はございません。</t>
        </r>
      </text>
    </comment>
  </commentList>
</comments>
</file>

<file path=xl/sharedStrings.xml><?xml version="1.0" encoding="utf-8"?>
<sst xmlns="http://schemas.openxmlformats.org/spreadsheetml/2006/main" count="346" uniqueCount="180">
  <si>
    <t>円</t>
    <rPh sb="0" eb="1">
      <t>エン</t>
    </rPh>
    <phoneticPr fontId="4"/>
  </si>
  <si>
    <t>金額</t>
    <rPh sb="0" eb="2">
      <t>キンガク</t>
    </rPh>
    <phoneticPr fontId="4"/>
  </si>
  <si>
    <t>〕</t>
    <phoneticPr fontId="2"/>
  </si>
  <si>
    <t>補助対象経費内訳書</t>
    <phoneticPr fontId="4"/>
  </si>
  <si>
    <t>〔幼稚園名：</t>
    <phoneticPr fontId="4"/>
  </si>
  <si>
    <t>〕</t>
    <phoneticPr fontId="4"/>
  </si>
  <si>
    <t>【収入の部】</t>
    <phoneticPr fontId="4"/>
  </si>
  <si>
    <t>科目</t>
    <rPh sb="0" eb="2">
      <t>カモク</t>
    </rPh>
    <phoneticPr fontId="4"/>
  </si>
  <si>
    <t>設置者負担金　　　（Ａ）</t>
    <rPh sb="0" eb="2">
      <t>セッチ</t>
    </rPh>
    <rPh sb="2" eb="3">
      <t>シャ</t>
    </rPh>
    <rPh sb="3" eb="6">
      <t>フタンキン</t>
    </rPh>
    <phoneticPr fontId="4"/>
  </si>
  <si>
    <t>うち利用者負担金【相談料等】（Ｂ）</t>
    <phoneticPr fontId="4"/>
  </si>
  <si>
    <t>大阪府補助金　　　（Ｃ）</t>
    <rPh sb="0" eb="3">
      <t>オオサカフ</t>
    </rPh>
    <rPh sb="3" eb="6">
      <t>ホジョキン</t>
    </rPh>
    <phoneticPr fontId="4"/>
  </si>
  <si>
    <t>合計（Ｄ）＝（Ａ）＋（Ｃ）</t>
    <rPh sb="0" eb="2">
      <t>ゴウケイ</t>
    </rPh>
    <phoneticPr fontId="4"/>
  </si>
  <si>
    <t>【支出の部】</t>
    <phoneticPr fontId="4"/>
  </si>
  <si>
    <t>科　　　目</t>
    <rPh sb="0" eb="1">
      <t>カ</t>
    </rPh>
    <rPh sb="4" eb="5">
      <t>メ</t>
    </rPh>
    <phoneticPr fontId="4"/>
  </si>
  <si>
    <t>金　額</t>
    <rPh sb="0" eb="1">
      <t>キン</t>
    </rPh>
    <rPh sb="2" eb="3">
      <t>ガク</t>
    </rPh>
    <phoneticPr fontId="4"/>
  </si>
  <si>
    <t>摘要（積算内訳）</t>
    <rPh sb="0" eb="2">
      <t>テキヨウ</t>
    </rPh>
    <rPh sb="3" eb="5">
      <t>セキサン</t>
    </rPh>
    <rPh sb="5" eb="7">
      <t>ウチワケ</t>
    </rPh>
    <phoneticPr fontId="4"/>
  </si>
  <si>
    <t>合　計（D）</t>
    <phoneticPr fontId="4"/>
  </si>
  <si>
    <t>実　施　回　数</t>
    <phoneticPr fontId="4"/>
  </si>
  <si>
    <t>月</t>
    <rPh sb="0" eb="1">
      <t>ツキ</t>
    </rPh>
    <phoneticPr fontId="4"/>
  </si>
  <si>
    <t>回</t>
    <rPh sb="0" eb="1">
      <t>カイ</t>
    </rPh>
    <phoneticPr fontId="4"/>
  </si>
  <si>
    <t>／</t>
    <phoneticPr fontId="4"/>
  </si>
  <si>
    <t>年</t>
    <rPh sb="0" eb="1">
      <t>ネン</t>
    </rPh>
    <phoneticPr fontId="4"/>
  </si>
  <si>
    <t>実　施　時　間</t>
    <phoneticPr fontId="4"/>
  </si>
  <si>
    <t>１回</t>
    <rPh sb="1" eb="2">
      <t>カイ</t>
    </rPh>
    <phoneticPr fontId="4"/>
  </si>
  <si>
    <t>時間以上</t>
    <rPh sb="0" eb="2">
      <t>ジカン</t>
    </rPh>
    <rPh sb="2" eb="4">
      <t>イジョウ</t>
    </rPh>
    <phoneticPr fontId="4"/>
  </si>
  <si>
    <t>補助対象要件である
保護者及び地域への
明示について</t>
    <rPh sb="0" eb="2">
      <t>ホジョ</t>
    </rPh>
    <rPh sb="2" eb="4">
      <t>タイショウ</t>
    </rPh>
    <rPh sb="4" eb="6">
      <t>ヨウケン</t>
    </rPh>
    <rPh sb="10" eb="13">
      <t>ホゴシャ</t>
    </rPh>
    <phoneticPr fontId="4"/>
  </si>
  <si>
    <t>ア</t>
    <phoneticPr fontId="4"/>
  </si>
  <si>
    <t>在園児以外の地域の保護者等を対象として周知しているか。</t>
    <phoneticPr fontId="4"/>
  </si>
  <si>
    <t>イ</t>
    <phoneticPr fontId="4"/>
  </si>
  <si>
    <t>希望があれば園外にも出向く旨を明示しているか。</t>
    <phoneticPr fontId="4"/>
  </si>
  <si>
    <t>相談料等の
徴収</t>
    <rPh sb="3" eb="4">
      <t>トウ</t>
    </rPh>
    <phoneticPr fontId="4"/>
  </si>
  <si>
    <t>有の場合</t>
    <phoneticPr fontId="4"/>
  </si>
  <si>
    <t>[相談料]</t>
    <phoneticPr fontId="4"/>
  </si>
  <si>
    <t>1回あたり</t>
    <rPh sb="1" eb="2">
      <t>カイ</t>
    </rPh>
    <phoneticPr fontId="4"/>
  </si>
  <si>
    <t>年間見込</t>
    <rPh sb="0" eb="2">
      <t>ネンカン</t>
    </rPh>
    <rPh sb="2" eb="4">
      <t>ミコミ</t>
    </rPh>
    <phoneticPr fontId="4"/>
  </si>
  <si>
    <t>（Ｂ）</t>
    <phoneticPr fontId="4"/>
  </si>
  <si>
    <t>大阪幼稚園</t>
    <rPh sb="0" eb="2">
      <t>オオサカ</t>
    </rPh>
    <rPh sb="2" eb="5">
      <t>ヨウチエン</t>
    </rPh>
    <phoneticPr fontId="4"/>
  </si>
  <si>
    <t>〕</t>
    <phoneticPr fontId="4"/>
  </si>
  <si>
    <t>報酬委託手数料</t>
    <rPh sb="0" eb="2">
      <t>ホウシュウ</t>
    </rPh>
    <rPh sb="2" eb="4">
      <t>イタク</t>
    </rPh>
    <rPh sb="4" eb="6">
      <t>テスウ</t>
    </rPh>
    <rPh sb="6" eb="7">
      <t>リョウ</t>
    </rPh>
    <phoneticPr fontId="4"/>
  </si>
  <si>
    <t>キンダーカウンセラー人件費</t>
    <rPh sb="10" eb="13">
      <t>ジンケンヒ</t>
    </rPh>
    <phoneticPr fontId="4"/>
  </si>
  <si>
    <t>＠5,200円×６時間×１２回</t>
    <rPh sb="6" eb="7">
      <t>エン</t>
    </rPh>
    <rPh sb="9" eb="11">
      <t>ジカン</t>
    </rPh>
    <rPh sb="14" eb="15">
      <t>カイ</t>
    </rPh>
    <phoneticPr fontId="4"/>
  </si>
  <si>
    <t>消耗品費</t>
    <rPh sb="0" eb="2">
      <t>ショウモウ</t>
    </rPh>
    <rPh sb="2" eb="3">
      <t>ヒン</t>
    </rPh>
    <rPh sb="3" eb="4">
      <t>ヒ</t>
    </rPh>
    <phoneticPr fontId="4"/>
  </si>
  <si>
    <t>チラシ作成費用</t>
    <rPh sb="3" eb="5">
      <t>サクセイ</t>
    </rPh>
    <rPh sb="5" eb="7">
      <t>ヒヨウ</t>
    </rPh>
    <phoneticPr fontId="4"/>
  </si>
  <si>
    <t>研究費</t>
    <rPh sb="0" eb="3">
      <t>ケンキュウヒ</t>
    </rPh>
    <phoneticPr fontId="4"/>
  </si>
  <si>
    <t>キンダーカウンセラーに関する</t>
    <rPh sb="11" eb="12">
      <t>カン</t>
    </rPh>
    <phoneticPr fontId="4"/>
  </si>
  <si>
    <t>研修会参加費用（大阪府教育センター５月１０日参加分）</t>
    <rPh sb="0" eb="3">
      <t>ケンシュウカイ</t>
    </rPh>
    <rPh sb="3" eb="5">
      <t>サンカ</t>
    </rPh>
    <rPh sb="5" eb="7">
      <t>ヒヨウ</t>
    </rPh>
    <rPh sb="8" eb="11">
      <t>オオサカフ</t>
    </rPh>
    <rPh sb="11" eb="13">
      <t>キョウイク</t>
    </rPh>
    <rPh sb="18" eb="19">
      <t>ガツ</t>
    </rPh>
    <rPh sb="21" eb="22">
      <t>ヒ</t>
    </rPh>
    <rPh sb="22" eb="24">
      <t>サンカ</t>
    </rPh>
    <rPh sb="24" eb="25">
      <t>ブン</t>
    </rPh>
    <phoneticPr fontId="4"/>
  </si>
  <si>
    <t>合　計（D）</t>
    <phoneticPr fontId="4"/>
  </si>
  <si>
    <t>【キンダーカウンセラー事業概要】</t>
    <phoneticPr fontId="4"/>
  </si>
  <si>
    <t>カウンセラー氏名(資格等)</t>
    <phoneticPr fontId="4"/>
  </si>
  <si>
    <t>実　施　回　数</t>
    <phoneticPr fontId="4"/>
  </si>
  <si>
    <t>有の場合</t>
    <phoneticPr fontId="4"/>
  </si>
  <si>
    <t>[相談料]</t>
    <phoneticPr fontId="4"/>
  </si>
  <si>
    <t>（様式－３）</t>
    <rPh sb="1" eb="3">
      <t>ヨウシキ</t>
    </rPh>
    <phoneticPr fontId="2"/>
  </si>
  <si>
    <t>〔幼稚園名：</t>
    <phoneticPr fontId="2"/>
  </si>
  <si>
    <t>〕</t>
    <phoneticPr fontId="2"/>
  </si>
  <si>
    <t>【キンダーカウンセラー事業年間実施計画】</t>
    <rPh sb="11" eb="13">
      <t>ジギョウ</t>
    </rPh>
    <rPh sb="13" eb="15">
      <t>ネンカン</t>
    </rPh>
    <rPh sb="15" eb="17">
      <t>ジッシ</t>
    </rPh>
    <rPh sb="17" eb="19">
      <t>ケイカク</t>
    </rPh>
    <phoneticPr fontId="2"/>
  </si>
  <si>
    <t>実施
回数</t>
    <rPh sb="0" eb="2">
      <t>ジッシ</t>
    </rPh>
    <rPh sb="3" eb="5">
      <t>カイスウ</t>
    </rPh>
    <phoneticPr fontId="2"/>
  </si>
  <si>
    <t>実施&lt;開設&gt;年月日</t>
    <rPh sb="0" eb="2">
      <t>ジッシ</t>
    </rPh>
    <rPh sb="3" eb="5">
      <t>カイセツ</t>
    </rPh>
    <rPh sb="6" eb="9">
      <t>ネンガッピ</t>
    </rPh>
    <phoneticPr fontId="2"/>
  </si>
  <si>
    <t>実施&lt;開設&gt;
時間 (a)</t>
    <rPh sb="0" eb="2">
      <t>ジッシ</t>
    </rPh>
    <rPh sb="3" eb="5">
      <t>カイセツ</t>
    </rPh>
    <rPh sb="7" eb="9">
      <t>ジカン</t>
    </rPh>
    <phoneticPr fontId="2"/>
  </si>
  <si>
    <t>(a)の内、
未実施&lt;未開設&gt;
時間 (b)1</t>
    <rPh sb="4" eb="5">
      <t>ウチ</t>
    </rPh>
    <rPh sb="7" eb="10">
      <t>ミジッシ</t>
    </rPh>
    <rPh sb="11" eb="12">
      <t>ミ</t>
    </rPh>
    <rPh sb="12" eb="14">
      <t>カイセツ</t>
    </rPh>
    <rPh sb="16" eb="18">
      <t>ジカン</t>
    </rPh>
    <phoneticPr fontId="2"/>
  </si>
  <si>
    <t>実質的な
実施&lt;開設&gt;
時間
 (a)-(b)</t>
    <rPh sb="0" eb="3">
      <t>ジッシツテキ</t>
    </rPh>
    <rPh sb="5" eb="7">
      <t>ジッシ</t>
    </rPh>
    <rPh sb="8" eb="10">
      <t>カイセツ</t>
    </rPh>
    <rPh sb="12" eb="14">
      <t>ジカン</t>
    </rPh>
    <phoneticPr fontId="2"/>
  </si>
  <si>
    <t>開始時刻</t>
    <rPh sb="0" eb="2">
      <t>カイシ</t>
    </rPh>
    <rPh sb="2" eb="4">
      <t>ジコク</t>
    </rPh>
    <phoneticPr fontId="2"/>
  </si>
  <si>
    <t>終了時刻</t>
    <rPh sb="0" eb="2">
      <t>シュウリョウ</t>
    </rPh>
    <rPh sb="2" eb="4">
      <t>ジコク</t>
    </rPh>
    <phoneticPr fontId="2"/>
  </si>
  <si>
    <t>〔幼稚園名：</t>
    <phoneticPr fontId="2"/>
  </si>
  <si>
    <t>年１２回以上</t>
    <rPh sb="0" eb="1">
      <t>ネン</t>
    </rPh>
    <rPh sb="3" eb="4">
      <t>カイ</t>
    </rPh>
    <rPh sb="4" eb="6">
      <t>イジョウ</t>
    </rPh>
    <phoneticPr fontId="4"/>
  </si>
  <si>
    <t>年２４回以上</t>
    <rPh sb="0" eb="1">
      <t>ネン</t>
    </rPh>
    <rPh sb="3" eb="4">
      <t>カイ</t>
    </rPh>
    <rPh sb="4" eb="6">
      <t>イジョウ</t>
    </rPh>
    <phoneticPr fontId="4"/>
  </si>
  <si>
    <t>年３６回以上</t>
    <rPh sb="0" eb="1">
      <t>ネン</t>
    </rPh>
    <rPh sb="3" eb="4">
      <t>カイ</t>
    </rPh>
    <rPh sb="4" eb="6">
      <t>イジョウ</t>
    </rPh>
    <phoneticPr fontId="4"/>
  </si>
  <si>
    <t>年４８回以上</t>
    <rPh sb="0" eb="1">
      <t>ネン</t>
    </rPh>
    <rPh sb="3" eb="4">
      <t>カイ</t>
    </rPh>
    <rPh sb="4" eb="6">
      <t>イジョウ</t>
    </rPh>
    <phoneticPr fontId="4"/>
  </si>
  <si>
    <t>【キンダーカウンセラー事業概要】</t>
    <phoneticPr fontId="4"/>
  </si>
  <si>
    <t>（別紙２）</t>
    <rPh sb="1" eb="3">
      <t>ベッシ</t>
    </rPh>
    <phoneticPr fontId="4"/>
  </si>
  <si>
    <t>補助率</t>
    <rPh sb="0" eb="3">
      <t>ホジョリツ</t>
    </rPh>
    <phoneticPr fontId="2"/>
  </si>
  <si>
    <t>（別紙２－２）</t>
    <rPh sb="1" eb="3">
      <t>ベッシ</t>
    </rPh>
    <phoneticPr fontId="2"/>
  </si>
  <si>
    <t>＠10,000円×２名</t>
    <rPh sb="7" eb="8">
      <t>エン</t>
    </rPh>
    <rPh sb="10" eb="11">
      <t>メイ</t>
    </rPh>
    <phoneticPr fontId="4"/>
  </si>
  <si>
    <t>Ａ４コピー用紙500枚　＠200円×10</t>
    <rPh sb="5" eb="7">
      <t>ヨウシ</t>
    </rPh>
    <rPh sb="10" eb="11">
      <t>マイ</t>
    </rPh>
    <rPh sb="16" eb="17">
      <t>エン</t>
    </rPh>
    <phoneticPr fontId="4"/>
  </si>
  <si>
    <t>大阪幼稚園</t>
    <rPh sb="0" eb="2">
      <t>オオサカ</t>
    </rPh>
    <rPh sb="2" eb="5">
      <t>ヨウチエン</t>
    </rPh>
    <phoneticPr fontId="2"/>
  </si>
  <si>
    <t>＜記入上の注意＞
※年１２回以上の実施&lt;開設&gt; 及び １回６時間以上実施&lt;開設&gt;していただく必要があります。
（補助対象基準を参照してください）</t>
    <rPh sb="10" eb="11">
      <t>ネン</t>
    </rPh>
    <rPh sb="13" eb="14">
      <t>カイ</t>
    </rPh>
    <phoneticPr fontId="2"/>
  </si>
  <si>
    <r>
      <t>(a)の内、
未実施・</t>
    </r>
    <r>
      <rPr>
        <sz val="11"/>
        <color indexed="10"/>
        <rFont val="ＭＳ Ｐゴシック"/>
        <family val="3"/>
        <charset val="128"/>
      </rPr>
      <t>休憩</t>
    </r>
    <r>
      <rPr>
        <sz val="11"/>
        <rFont val="ＭＳ Ｐゴシック"/>
        <family val="3"/>
        <charset val="128"/>
      </rPr>
      <t>&lt;未開設&gt;
時間 (b)</t>
    </r>
    <rPh sb="4" eb="5">
      <t>ウチ</t>
    </rPh>
    <rPh sb="7" eb="10">
      <t>ミジッシ</t>
    </rPh>
    <rPh sb="11" eb="13">
      <t>キュウケイ</t>
    </rPh>
    <rPh sb="14" eb="15">
      <t>ミ</t>
    </rPh>
    <rPh sb="15" eb="17">
      <t>カイセツ</t>
    </rPh>
    <rPh sb="19" eb="21">
      <t>ジカン</t>
    </rPh>
    <phoneticPr fontId="2"/>
  </si>
  <si>
    <t>２６年度　補助単価表</t>
    <rPh sb="2" eb="4">
      <t>ネンド</t>
    </rPh>
    <rPh sb="5" eb="7">
      <t>ホジョ</t>
    </rPh>
    <rPh sb="7" eb="9">
      <t>タンカ</t>
    </rPh>
    <rPh sb="9" eb="10">
      <t>ヒョウ</t>
    </rPh>
    <phoneticPr fontId="4"/>
  </si>
  <si>
    <t>（氏名）</t>
    <rPh sb="1" eb="3">
      <t>シメイ</t>
    </rPh>
    <phoneticPr fontId="4"/>
  </si>
  <si>
    <t>（資格等）</t>
    <rPh sb="1" eb="3">
      <t>シカク</t>
    </rPh>
    <rPh sb="3" eb="4">
      <t>トウ</t>
    </rPh>
    <phoneticPr fontId="4"/>
  </si>
  <si>
    <t>カウンセラー氏名・資格等</t>
    <phoneticPr fontId="4"/>
  </si>
  <si>
    <t>臨床心理士</t>
    <rPh sb="0" eb="2">
      <t>リンショウ</t>
    </rPh>
    <rPh sb="2" eb="5">
      <t>シンリシ</t>
    </rPh>
    <phoneticPr fontId="4"/>
  </si>
  <si>
    <t>　　　　大阪　太郎</t>
    <rPh sb="4" eb="6">
      <t>オオサカ</t>
    </rPh>
    <rPh sb="7" eb="9">
      <t>タロウ</t>
    </rPh>
    <phoneticPr fontId="4"/>
  </si>
  <si>
    <t>補助対象経費内訳書</t>
    <phoneticPr fontId="4"/>
  </si>
  <si>
    <t>〕</t>
    <phoneticPr fontId="4"/>
  </si>
  <si>
    <t>【収入の部】</t>
    <phoneticPr fontId="4"/>
  </si>
  <si>
    <t>うち利用者負担金【相談料等】（Ｂ）</t>
    <phoneticPr fontId="4"/>
  </si>
  <si>
    <t>【支出の部】</t>
    <phoneticPr fontId="4"/>
  </si>
  <si>
    <t>合　計（D）</t>
    <phoneticPr fontId="4"/>
  </si>
  <si>
    <t>【キンダーカウンセラー事業概要】</t>
    <phoneticPr fontId="4"/>
  </si>
  <si>
    <t>／</t>
    <phoneticPr fontId="4"/>
  </si>
  <si>
    <t>実　施　時　間</t>
    <phoneticPr fontId="4"/>
  </si>
  <si>
    <t>ア</t>
    <phoneticPr fontId="4"/>
  </si>
  <si>
    <t>イ</t>
    <phoneticPr fontId="4"/>
  </si>
  <si>
    <t>希望があれば園外にも出向く旨を明示しているか。</t>
    <phoneticPr fontId="4"/>
  </si>
  <si>
    <t>ウ</t>
    <phoneticPr fontId="2"/>
  </si>
  <si>
    <t>ホームページへの掲載、もしくは案内看板（案内紙の園外掲示を含む）の設置を実施しているか。</t>
    <rPh sb="8" eb="10">
      <t>ケイサイ</t>
    </rPh>
    <rPh sb="15" eb="17">
      <t>アンナイ</t>
    </rPh>
    <rPh sb="17" eb="19">
      <t>カンバン</t>
    </rPh>
    <rPh sb="20" eb="22">
      <t>アンナイ</t>
    </rPh>
    <rPh sb="22" eb="23">
      <t>シ</t>
    </rPh>
    <rPh sb="24" eb="25">
      <t>エン</t>
    </rPh>
    <rPh sb="25" eb="26">
      <t>ガイ</t>
    </rPh>
    <rPh sb="26" eb="28">
      <t>ケイジ</t>
    </rPh>
    <rPh sb="29" eb="30">
      <t>フク</t>
    </rPh>
    <rPh sb="33" eb="35">
      <t>セッチ</t>
    </rPh>
    <rPh sb="36" eb="38">
      <t>ジッシ</t>
    </rPh>
    <phoneticPr fontId="2"/>
  </si>
  <si>
    <t>教職員研修の実施回数・時間</t>
    <rPh sb="0" eb="3">
      <t>キョウショクイン</t>
    </rPh>
    <rPh sb="3" eb="5">
      <t>ケンシュウ</t>
    </rPh>
    <rPh sb="6" eb="8">
      <t>ジッシ</t>
    </rPh>
    <rPh sb="8" eb="10">
      <t>カイスウ</t>
    </rPh>
    <rPh sb="11" eb="13">
      <t>ジカン</t>
    </rPh>
    <phoneticPr fontId="2"/>
  </si>
  <si>
    <t>年</t>
    <rPh sb="0" eb="1">
      <t>ネン</t>
    </rPh>
    <phoneticPr fontId="2"/>
  </si>
  <si>
    <t>回</t>
    <rPh sb="0" eb="1">
      <t>カイ</t>
    </rPh>
    <phoneticPr fontId="2"/>
  </si>
  <si>
    <t>１回</t>
    <rPh sb="1" eb="2">
      <t>カイ</t>
    </rPh>
    <phoneticPr fontId="2"/>
  </si>
  <si>
    <t>時間以上</t>
    <rPh sb="0" eb="2">
      <t>ジカン</t>
    </rPh>
    <rPh sb="2" eb="4">
      <t>イジョウ</t>
    </rPh>
    <phoneticPr fontId="2"/>
  </si>
  <si>
    <t>有の場合</t>
    <phoneticPr fontId="4"/>
  </si>
  <si>
    <t>[相談料]</t>
    <phoneticPr fontId="4"/>
  </si>
  <si>
    <t>（Ｂ）</t>
    <phoneticPr fontId="4"/>
  </si>
  <si>
    <t>ア</t>
    <phoneticPr fontId="4"/>
  </si>
  <si>
    <t>地域子育て支援拠点事業として、キンダーカウンセラー事業を実施していないか。</t>
    <rPh sb="0" eb="2">
      <t>チイキ</t>
    </rPh>
    <rPh sb="2" eb="4">
      <t>コソダ</t>
    </rPh>
    <rPh sb="5" eb="7">
      <t>シエン</t>
    </rPh>
    <rPh sb="7" eb="9">
      <t>キョテン</t>
    </rPh>
    <rPh sb="9" eb="11">
      <t>ジギョウ</t>
    </rPh>
    <rPh sb="25" eb="27">
      <t>ジギョウ</t>
    </rPh>
    <rPh sb="28" eb="30">
      <t>ジッシ</t>
    </rPh>
    <phoneticPr fontId="2"/>
  </si>
  <si>
    <t>イ</t>
    <phoneticPr fontId="4"/>
  </si>
  <si>
    <t>認定こども園が実施する子育て支援事業として、キンダーカウンセラー事業のみを実施していないか。</t>
    <rPh sb="0" eb="2">
      <t>ニンテイ</t>
    </rPh>
    <rPh sb="5" eb="6">
      <t>エン</t>
    </rPh>
    <rPh sb="7" eb="9">
      <t>ジッシ</t>
    </rPh>
    <rPh sb="11" eb="13">
      <t>コソダ</t>
    </rPh>
    <rPh sb="14" eb="16">
      <t>シエン</t>
    </rPh>
    <rPh sb="16" eb="18">
      <t>ジギョウ</t>
    </rPh>
    <rPh sb="32" eb="34">
      <t>ジギョウ</t>
    </rPh>
    <rPh sb="37" eb="39">
      <t>ジッシ</t>
    </rPh>
    <phoneticPr fontId="2"/>
  </si>
  <si>
    <t>実　施　回　数</t>
    <phoneticPr fontId="4"/>
  </si>
  <si>
    <t>＜記入上の注意＞
※年３回以上の実施&lt;開設&gt; 及び １回１時間以上実施&lt;開設&gt;していただく必要があります。
（補助対象基準を参照してください）</t>
    <rPh sb="10" eb="11">
      <t>ネン</t>
    </rPh>
    <phoneticPr fontId="2"/>
  </si>
  <si>
    <t>実施年月日</t>
    <rPh sb="0" eb="2">
      <t>ジッシ</t>
    </rPh>
    <rPh sb="2" eb="5">
      <t>ネンガッピ</t>
    </rPh>
    <phoneticPr fontId="2"/>
  </si>
  <si>
    <t>実施時間
（時間）</t>
    <rPh sb="0" eb="2">
      <t>ジッシ</t>
    </rPh>
    <rPh sb="2" eb="4">
      <t>ジカン</t>
    </rPh>
    <rPh sb="6" eb="8">
      <t>ジカン</t>
    </rPh>
    <phoneticPr fontId="2"/>
  </si>
  <si>
    <t>報酬委託手数料</t>
    <rPh sb="0" eb="2">
      <t>ホウシュウ</t>
    </rPh>
    <rPh sb="2" eb="4">
      <t>イタク</t>
    </rPh>
    <rPh sb="4" eb="6">
      <t>テスウ</t>
    </rPh>
    <rPh sb="6" eb="7">
      <t>リョウ</t>
    </rPh>
    <phoneticPr fontId="2"/>
  </si>
  <si>
    <t>キンダーカウンセラー人件費</t>
    <rPh sb="10" eb="13">
      <t>ジンケンヒ</t>
    </rPh>
    <phoneticPr fontId="2"/>
  </si>
  <si>
    <t>＠5,200×６時間×12回</t>
    <rPh sb="8" eb="10">
      <t>ジカン</t>
    </rPh>
    <rPh sb="13" eb="14">
      <t>カイ</t>
    </rPh>
    <phoneticPr fontId="2"/>
  </si>
  <si>
    <t>消耗品費</t>
    <rPh sb="0" eb="2">
      <t>ショウモウ</t>
    </rPh>
    <rPh sb="2" eb="3">
      <t>ヒン</t>
    </rPh>
    <rPh sb="3" eb="4">
      <t>ヒ</t>
    </rPh>
    <phoneticPr fontId="2"/>
  </si>
  <si>
    <t>チラシ作成費用</t>
    <rPh sb="3" eb="5">
      <t>サクセイ</t>
    </rPh>
    <rPh sb="5" eb="7">
      <t>ヒヨウ</t>
    </rPh>
    <phoneticPr fontId="2"/>
  </si>
  <si>
    <t>A4コピー用紙500枚　＠200円×10</t>
    <rPh sb="5" eb="7">
      <t>ヨウシ</t>
    </rPh>
    <rPh sb="10" eb="11">
      <t>マイ</t>
    </rPh>
    <rPh sb="16" eb="17">
      <t>エン</t>
    </rPh>
    <phoneticPr fontId="2"/>
  </si>
  <si>
    <t>研究費</t>
    <rPh sb="0" eb="3">
      <t>ケンキュウヒ</t>
    </rPh>
    <phoneticPr fontId="2"/>
  </si>
  <si>
    <t>キンダーカウンセラーに関する</t>
    <rPh sb="11" eb="12">
      <t>カン</t>
    </rPh>
    <phoneticPr fontId="2"/>
  </si>
  <si>
    <t>研修会参加費用（大阪府教育センター５月１０月参加分）</t>
    <rPh sb="0" eb="3">
      <t>ケンシュウカイ</t>
    </rPh>
    <rPh sb="3" eb="5">
      <t>サンカ</t>
    </rPh>
    <rPh sb="5" eb="7">
      <t>ヒヨウ</t>
    </rPh>
    <rPh sb="8" eb="11">
      <t>オオサカフ</t>
    </rPh>
    <rPh sb="11" eb="13">
      <t>キョウイク</t>
    </rPh>
    <rPh sb="18" eb="19">
      <t>ガツ</t>
    </rPh>
    <rPh sb="21" eb="22">
      <t>ガツ</t>
    </rPh>
    <rPh sb="22" eb="24">
      <t>サンカ</t>
    </rPh>
    <rPh sb="24" eb="25">
      <t>ブン</t>
    </rPh>
    <phoneticPr fontId="2"/>
  </si>
  <si>
    <t>＠10,000円×２名</t>
    <rPh sb="7" eb="8">
      <t>エン</t>
    </rPh>
    <rPh sb="10" eb="11">
      <t>メイ</t>
    </rPh>
    <phoneticPr fontId="2"/>
  </si>
  <si>
    <t>名：</t>
    <phoneticPr fontId="4"/>
  </si>
  <si>
    <t>○○○幼稚園</t>
    <rPh sb="3" eb="6">
      <t>ヨウチエン</t>
    </rPh>
    <phoneticPr fontId="2"/>
  </si>
  <si>
    <t>○○幼稚園</t>
    <rPh sb="2" eb="5">
      <t>ヨウチエン</t>
    </rPh>
    <phoneticPr fontId="2"/>
  </si>
  <si>
    <t>〔施設名：</t>
    <rPh sb="1" eb="3">
      <t>シセツ</t>
    </rPh>
    <phoneticPr fontId="4"/>
  </si>
  <si>
    <r>
      <rPr>
        <b/>
        <sz val="11"/>
        <rFont val="ＭＳ Ｐゴシック"/>
        <family val="3"/>
        <charset val="128"/>
      </rPr>
      <t>【施設型給付を受ける施設
のみチェック】</t>
    </r>
    <r>
      <rPr>
        <sz val="11"/>
        <rFont val="ＭＳ Ｐゴシック"/>
        <family val="3"/>
        <charset val="128"/>
      </rPr>
      <t xml:space="preserve">
</t>
    </r>
    <r>
      <rPr>
        <sz val="8"/>
        <rFont val="ＭＳ Ｐゴシック"/>
        <family val="3"/>
        <charset val="128"/>
      </rPr>
      <t>市町村の地域子育て支援拠点事業・
公定価格上の子育て支援活動費
との重複について</t>
    </r>
    <rPh sb="21" eb="24">
      <t>シチョウソン</t>
    </rPh>
    <rPh sb="25" eb="27">
      <t>チイキ</t>
    </rPh>
    <rPh sb="27" eb="29">
      <t>コソダ</t>
    </rPh>
    <rPh sb="30" eb="32">
      <t>シエン</t>
    </rPh>
    <rPh sb="32" eb="34">
      <t>キョテン</t>
    </rPh>
    <rPh sb="34" eb="36">
      <t>ジギョウ</t>
    </rPh>
    <rPh sb="38" eb="40">
      <t>コウテイ</t>
    </rPh>
    <rPh sb="40" eb="42">
      <t>カカク</t>
    </rPh>
    <rPh sb="42" eb="43">
      <t>ジョウ</t>
    </rPh>
    <rPh sb="44" eb="46">
      <t>コソダ</t>
    </rPh>
    <rPh sb="47" eb="49">
      <t>シエン</t>
    </rPh>
    <rPh sb="49" eb="51">
      <t>カツドウ</t>
    </rPh>
    <rPh sb="51" eb="52">
      <t>ヒ</t>
    </rPh>
    <rPh sb="55" eb="57">
      <t>ジュウフク</t>
    </rPh>
    <phoneticPr fontId="2"/>
  </si>
  <si>
    <t>〔施設名：</t>
    <rPh sb="1" eb="3">
      <t>シセツ</t>
    </rPh>
    <phoneticPr fontId="2"/>
  </si>
  <si>
    <r>
      <t>【キンダーカウンセラー事業</t>
    </r>
    <r>
      <rPr>
        <b/>
        <u/>
        <sz val="14"/>
        <rFont val="ＭＳ Ｐゴシック"/>
        <family val="3"/>
        <charset val="128"/>
      </rPr>
      <t>（教職員研修）</t>
    </r>
    <r>
      <rPr>
        <b/>
        <sz val="14"/>
        <rFont val="ＭＳ Ｐゴシック"/>
        <family val="3"/>
        <charset val="128"/>
      </rPr>
      <t>年間実施計画】</t>
    </r>
    <rPh sb="11" eb="13">
      <t>ジギョウ</t>
    </rPh>
    <rPh sb="14" eb="17">
      <t>キョウショクイン</t>
    </rPh>
    <rPh sb="17" eb="19">
      <t>ケンシュウ</t>
    </rPh>
    <rPh sb="20" eb="22">
      <t>ネンカン</t>
    </rPh>
    <rPh sb="22" eb="24">
      <t>ジッシ</t>
    </rPh>
    <rPh sb="24" eb="26">
      <t>ケイカク</t>
    </rPh>
    <phoneticPr fontId="2"/>
  </si>
  <si>
    <r>
      <t>【キンダーカウンセラー事業</t>
    </r>
    <r>
      <rPr>
        <b/>
        <u/>
        <sz val="14"/>
        <rFont val="ＭＳ Ｐゴシック"/>
        <family val="3"/>
        <charset val="128"/>
      </rPr>
      <t>（通常）</t>
    </r>
    <r>
      <rPr>
        <b/>
        <sz val="14"/>
        <rFont val="ＭＳ Ｐゴシック"/>
        <family val="3"/>
        <charset val="128"/>
      </rPr>
      <t>年間実施計画】</t>
    </r>
    <rPh sb="11" eb="13">
      <t>ジギョウ</t>
    </rPh>
    <rPh sb="14" eb="16">
      <t>ツウジョウ</t>
    </rPh>
    <rPh sb="17" eb="19">
      <t>ネンカン</t>
    </rPh>
    <rPh sb="19" eb="21">
      <t>ジッシ</t>
    </rPh>
    <rPh sb="21" eb="23">
      <t>ケイカク</t>
    </rPh>
    <phoneticPr fontId="2"/>
  </si>
  <si>
    <t>幼稚園番号</t>
    <phoneticPr fontId="2"/>
  </si>
  <si>
    <t>設置者名</t>
  </si>
  <si>
    <t>代表者名　　　　　　　　　　　　</t>
  </si>
  <si>
    <t>記</t>
  </si>
  <si>
    <t>２　提出資料</t>
    <phoneticPr fontId="2"/>
  </si>
  <si>
    <t>保護者や地域へ事業実施を周知するチラシ等</t>
    <phoneticPr fontId="2"/>
  </si>
  <si>
    <t>カウンセラーの氏名、資格、取得及び有効年月が確認できる資料</t>
    <phoneticPr fontId="2"/>
  </si>
  <si>
    <t>事業実施を周知するホームページを印刷したもの、又は、事業案内看板（案内紙の園外掲示を含む）の写真</t>
    <rPh sb="0" eb="2">
      <t>ジギョウ</t>
    </rPh>
    <rPh sb="2" eb="4">
      <t>ジッシ</t>
    </rPh>
    <rPh sb="5" eb="7">
      <t>シュウチ</t>
    </rPh>
    <rPh sb="16" eb="18">
      <t>インサツ</t>
    </rPh>
    <rPh sb="33" eb="35">
      <t>アンナイ</t>
    </rPh>
    <rPh sb="35" eb="36">
      <t>カミ</t>
    </rPh>
    <rPh sb="37" eb="38">
      <t>エン</t>
    </rPh>
    <rPh sb="38" eb="39">
      <t>ガイ</t>
    </rPh>
    <rPh sb="39" eb="41">
      <t>ケイジ</t>
    </rPh>
    <rPh sb="42" eb="43">
      <t>フク</t>
    </rPh>
    <phoneticPr fontId="2"/>
  </si>
  <si>
    <t>施設名</t>
    <rPh sb="0" eb="2">
      <t>シセツ</t>
    </rPh>
    <phoneticPr fontId="2"/>
  </si>
  <si>
    <t>（別紙１）</t>
    <rPh sb="1" eb="3">
      <t>ベッシ</t>
    </rPh>
    <phoneticPr fontId="4"/>
  </si>
  <si>
    <t>（別紙２）</t>
    <rPh sb="1" eb="3">
      <t>ベッシ</t>
    </rPh>
    <phoneticPr fontId="2"/>
  </si>
  <si>
    <r>
      <t>補助対象経費内訳書（別紙１）</t>
    </r>
    <r>
      <rPr>
        <sz val="11"/>
        <color indexed="9"/>
        <rFont val="ＭＳ 明朝"/>
        <family val="1"/>
        <charset val="128"/>
      </rPr>
      <t/>
    </r>
    <rPh sb="0" eb="2">
      <t>ホジョ</t>
    </rPh>
    <rPh sb="2" eb="4">
      <t>タイショウ</t>
    </rPh>
    <rPh sb="4" eb="6">
      <t>ケイヒ</t>
    </rPh>
    <rPh sb="6" eb="8">
      <t>ウチワケ</t>
    </rPh>
    <rPh sb="10" eb="12">
      <t>ベッシ</t>
    </rPh>
    <phoneticPr fontId="2"/>
  </si>
  <si>
    <r>
      <t>年間実施計画（別紙２）</t>
    </r>
    <r>
      <rPr>
        <sz val="11"/>
        <color indexed="9"/>
        <rFont val="ＭＳ 明朝"/>
        <family val="1"/>
        <charset val="128"/>
      </rPr>
      <t/>
    </r>
    <rPh sb="0" eb="2">
      <t>ネンカン</t>
    </rPh>
    <rPh sb="2" eb="4">
      <t>ジッシ</t>
    </rPh>
    <rPh sb="4" eb="6">
      <t>ケイカク</t>
    </rPh>
    <rPh sb="7" eb="9">
      <t>ベッシ</t>
    </rPh>
    <phoneticPr fontId="2"/>
  </si>
  <si>
    <t>（様式１）</t>
    <phoneticPr fontId="2"/>
  </si>
  <si>
    <t>カウンセラー氏名・資格</t>
    <phoneticPr fontId="4"/>
  </si>
  <si>
    <t>氏名：</t>
    <rPh sb="0" eb="2">
      <t>シメイ</t>
    </rPh>
    <phoneticPr fontId="2"/>
  </si>
  <si>
    <t>資格：</t>
    <rPh sb="0" eb="2">
      <t>シカク</t>
    </rPh>
    <phoneticPr fontId="2"/>
  </si>
  <si>
    <t>(a)の内、
未実施・休憩&lt;未開設&gt;
時間 (b)</t>
    <rPh sb="4" eb="5">
      <t>ウチ</t>
    </rPh>
    <rPh sb="7" eb="10">
      <t>ミジッシ</t>
    </rPh>
    <rPh sb="11" eb="13">
      <t>キュウケイ</t>
    </rPh>
    <rPh sb="14" eb="15">
      <t>ミ</t>
    </rPh>
    <rPh sb="15" eb="17">
      <t>カイセツ</t>
    </rPh>
    <rPh sb="19" eb="21">
      <t>ジカン</t>
    </rPh>
    <phoneticPr fontId="2"/>
  </si>
  <si>
    <t>実施している</t>
    <rPh sb="0" eb="2">
      <t>ジッシ</t>
    </rPh>
    <phoneticPr fontId="2"/>
  </si>
  <si>
    <t>実施していない</t>
    <rPh sb="0" eb="2">
      <t>ジッシ</t>
    </rPh>
    <phoneticPr fontId="2"/>
  </si>
  <si>
    <t>大阪　太郎</t>
    <rPh sb="0" eb="2">
      <t>オオサカ</t>
    </rPh>
    <rPh sb="3" eb="5">
      <t>タロウ</t>
    </rPh>
    <phoneticPr fontId="2"/>
  </si>
  <si>
    <t>臨床心理士</t>
    <rPh sb="0" eb="2">
      <t>リンショウ</t>
    </rPh>
    <rPh sb="2" eb="5">
      <t>シンリシ</t>
    </rPh>
    <phoneticPr fontId="2"/>
  </si>
  <si>
    <t>補助率</t>
    <rPh sb="0" eb="3">
      <t>ホジョリツ</t>
    </rPh>
    <phoneticPr fontId="2"/>
  </si>
  <si>
    <r>
      <t>【 キンダーカウンセラー事業</t>
    </r>
    <r>
      <rPr>
        <b/>
        <u/>
        <sz val="12"/>
        <rFont val="ＭＳ Ｐゴシック"/>
        <family val="3"/>
        <charset val="128"/>
      </rPr>
      <t>（教職員研修）</t>
    </r>
    <r>
      <rPr>
        <b/>
        <sz val="12"/>
        <rFont val="ＭＳ Ｐゴシック"/>
        <family val="3"/>
        <charset val="128"/>
      </rPr>
      <t>年間実施計画 】</t>
    </r>
    <rPh sb="12" eb="14">
      <t>ジギョウ</t>
    </rPh>
    <rPh sb="15" eb="18">
      <t>キョウショクイン</t>
    </rPh>
    <rPh sb="18" eb="20">
      <t>ケンシュウ</t>
    </rPh>
    <rPh sb="21" eb="23">
      <t>ネンカン</t>
    </rPh>
    <rPh sb="23" eb="25">
      <t>ジッシ</t>
    </rPh>
    <rPh sb="25" eb="27">
      <t>ケイカク</t>
    </rPh>
    <phoneticPr fontId="2"/>
  </si>
  <si>
    <r>
      <t>【 キンダーカウンセラー事業</t>
    </r>
    <r>
      <rPr>
        <b/>
        <u/>
        <sz val="12"/>
        <rFont val="ＭＳ Ｐゴシック"/>
        <family val="3"/>
        <charset val="128"/>
      </rPr>
      <t>（通常）</t>
    </r>
    <r>
      <rPr>
        <b/>
        <sz val="12"/>
        <rFont val="ＭＳ Ｐゴシック"/>
        <family val="3"/>
        <charset val="128"/>
      </rPr>
      <t>年間実施計画 】</t>
    </r>
    <rPh sb="12" eb="14">
      <t>ジギョウ</t>
    </rPh>
    <rPh sb="15" eb="17">
      <t>ツウジョウ</t>
    </rPh>
    <rPh sb="18" eb="20">
      <t>ネンカン</t>
    </rPh>
    <rPh sb="20" eb="22">
      <t>ジッシ</t>
    </rPh>
    <rPh sb="22" eb="24">
      <t>ケイカク</t>
    </rPh>
    <phoneticPr fontId="2"/>
  </si>
  <si>
    <t>R２年度　補助単価表（案）</t>
    <rPh sb="2" eb="4">
      <t>ネンド</t>
    </rPh>
    <rPh sb="5" eb="7">
      <t>ホジョ</t>
    </rPh>
    <rPh sb="7" eb="9">
      <t>タンカ</t>
    </rPh>
    <rPh sb="9" eb="10">
      <t>ヒョウ</t>
    </rPh>
    <rPh sb="11" eb="12">
      <t>アン</t>
    </rPh>
    <phoneticPr fontId="4"/>
  </si>
  <si>
    <t>地域の保護者（在園児の保護者以外も含む）を対象として周知しているか。</t>
    <rPh sb="0" eb="2">
      <t>チイキ</t>
    </rPh>
    <rPh sb="3" eb="6">
      <t>ホゴシャ</t>
    </rPh>
    <rPh sb="11" eb="14">
      <t>ホゴシャ</t>
    </rPh>
    <rPh sb="14" eb="16">
      <t>イガイ</t>
    </rPh>
    <rPh sb="17" eb="18">
      <t>フク</t>
    </rPh>
    <phoneticPr fontId="4"/>
  </si>
  <si>
    <t>地域の保護者（在園児の保護者以外も含む）を対象として周知しているか。</t>
    <phoneticPr fontId="4"/>
  </si>
  <si>
    <t>希望があれば園外にも出向く旨を明示しているか。</t>
    <phoneticPr fontId="4"/>
  </si>
  <si>
    <t>【キンダーカウンセラー事業計画概要】</t>
    <rPh sb="13" eb="15">
      <t>ケイカク</t>
    </rPh>
    <phoneticPr fontId="4"/>
  </si>
  <si>
    <t>年</t>
    <rPh sb="0" eb="1">
      <t>ネン</t>
    </rPh>
    <phoneticPr fontId="2"/>
  </si>
  <si>
    <t>回</t>
    <rPh sb="0" eb="1">
      <t>カイ</t>
    </rPh>
    <phoneticPr fontId="2"/>
  </si>
  <si>
    <t>　標記について下記のとおり提出します。</t>
    <rPh sb="1" eb="3">
      <t>ヒョウキ</t>
    </rPh>
    <rPh sb="7" eb="9">
      <t>カキ</t>
    </rPh>
    <rPh sb="13" eb="15">
      <t>テイシュツ</t>
    </rPh>
    <phoneticPr fontId="2"/>
  </si>
  <si>
    <t>１　事業計画書</t>
    <phoneticPr fontId="2"/>
  </si>
  <si>
    <t>※提出資料は、必ずＡ４サイズにコピーしてください。</t>
    <rPh sb="1" eb="3">
      <t>テイシュツ</t>
    </rPh>
    <rPh sb="3" eb="5">
      <t>シリョウ</t>
    </rPh>
    <phoneticPr fontId="2"/>
  </si>
  <si>
    <t>　　　　大阪府教育庁私学課長　　様</t>
    <rPh sb="7" eb="10">
      <t>キョウイクチョウ</t>
    </rPh>
    <phoneticPr fontId="2"/>
  </si>
  <si>
    <r>
      <t>　　 該当する計画回数に「</t>
    </r>
    <r>
      <rPr>
        <b/>
        <sz val="11"/>
        <rFont val="ＭＳ Ｐゴシック"/>
        <family val="3"/>
        <charset val="128"/>
      </rPr>
      <t>レ</t>
    </r>
    <r>
      <rPr>
        <sz val="11"/>
        <rFont val="ＭＳ Ｐゴシック"/>
        <family val="3"/>
        <charset val="128"/>
      </rPr>
      <t>」印を付けてください。</t>
    </r>
    <rPh sb="7" eb="9">
      <t>ケイカク</t>
    </rPh>
    <rPh sb="9" eb="11">
      <t>カイスウ</t>
    </rPh>
    <rPh sb="15" eb="16">
      <t>シルシ</t>
    </rPh>
    <phoneticPr fontId="2"/>
  </si>
  <si>
    <t>　 年１２回以上</t>
    <rPh sb="2" eb="3">
      <t>ネン</t>
    </rPh>
    <rPh sb="5" eb="6">
      <t>カイ</t>
    </rPh>
    <rPh sb="6" eb="8">
      <t>イジョウ</t>
    </rPh>
    <phoneticPr fontId="2"/>
  </si>
  <si>
    <t xml:space="preserve">   年２４回以上</t>
    <rPh sb="3" eb="4">
      <t>ネン</t>
    </rPh>
    <rPh sb="6" eb="7">
      <t>カイ</t>
    </rPh>
    <rPh sb="7" eb="9">
      <t>イジョウ</t>
    </rPh>
    <phoneticPr fontId="2"/>
  </si>
  <si>
    <t xml:space="preserve">   年３６回以上</t>
    <rPh sb="3" eb="4">
      <t>ネン</t>
    </rPh>
    <rPh sb="6" eb="7">
      <t>カイ</t>
    </rPh>
    <rPh sb="7" eb="9">
      <t>イジョウ</t>
    </rPh>
    <phoneticPr fontId="2"/>
  </si>
  <si>
    <t xml:space="preserve">   年４８回以上</t>
    <rPh sb="3" eb="4">
      <t>ネン</t>
    </rPh>
    <rPh sb="6" eb="7">
      <t>カイ</t>
    </rPh>
    <rPh sb="7" eb="9">
      <t>イジョウ</t>
    </rPh>
    <phoneticPr fontId="2"/>
  </si>
  <si>
    <t>（実施予定日・回数、開設時間、料金徴収の有無がわかるもの）</t>
    <phoneticPr fontId="2"/>
  </si>
  <si>
    <t>（資格証、免許状の写し等、資格名と有効期限が確認できるもの）</t>
    <rPh sb="15" eb="16">
      <t>メイ</t>
    </rPh>
    <phoneticPr fontId="2"/>
  </si>
  <si>
    <t>※キンダーカウンセラー事業としてカウントされる研修は、カウンセラーの先生によるレジュメ等を用いた講義に限られます。単に教員からの相談をカウンセラーが受けた等の場合は研修としての実施に該当しませんので、記入しないでください。</t>
    <rPh sb="23" eb="25">
      <t>ケンシュウ</t>
    </rPh>
    <rPh sb="51" eb="52">
      <t>カギ</t>
    </rPh>
    <rPh sb="57" eb="58">
      <t>タン</t>
    </rPh>
    <rPh sb="59" eb="61">
      <t>キョウイン</t>
    </rPh>
    <rPh sb="64" eb="66">
      <t>ソウダン</t>
    </rPh>
    <rPh sb="74" eb="75">
      <t>ウ</t>
    </rPh>
    <rPh sb="77" eb="78">
      <t>ナド</t>
    </rPh>
    <rPh sb="79" eb="81">
      <t>バアイ</t>
    </rPh>
    <rPh sb="82" eb="84">
      <t>ケンシュウ</t>
    </rPh>
    <rPh sb="88" eb="90">
      <t>ジッシ</t>
    </rPh>
    <rPh sb="91" eb="93">
      <t>ガイトウ</t>
    </rPh>
    <rPh sb="100" eb="102">
      <t>キニュウ</t>
    </rPh>
    <phoneticPr fontId="2"/>
  </si>
  <si>
    <t>※「地域の保護者（在園児保護者以外も含む）を対象とすること」「園外に出向いて相談や
　アドバイスを行う体制を整備していること」が確認できるものをご提出ください。</t>
    <rPh sb="64" eb="66">
      <t>カクニン</t>
    </rPh>
    <rPh sb="73" eb="75">
      <t>テイシュツ</t>
    </rPh>
    <phoneticPr fontId="2"/>
  </si>
  <si>
    <t>令和７年  月  日</t>
    <rPh sb="0" eb="1">
      <t>レイ</t>
    </rPh>
    <rPh sb="1" eb="2">
      <t>ワ</t>
    </rPh>
    <rPh sb="3" eb="4">
      <t>ネン</t>
    </rPh>
    <rPh sb="4" eb="5">
      <t>ヘイネン</t>
    </rPh>
    <rPh sb="6" eb="7">
      <t>ガツ</t>
    </rPh>
    <rPh sb="9" eb="10">
      <t>ニチ</t>
    </rPh>
    <phoneticPr fontId="2"/>
  </si>
  <si>
    <t>（確認欄）</t>
    <rPh sb="1" eb="4">
      <t>カクニンラン</t>
    </rPh>
    <phoneticPr fontId="2"/>
  </si>
  <si>
    <t>　　令和７年度大阪府私立幼稚園等キンダーカウンセラー事業補助金に係る
　　事業計画書等の送付状</t>
    <rPh sb="2" eb="4">
      <t>レイワ</t>
    </rPh>
    <rPh sb="5" eb="7">
      <t>ネンド</t>
    </rPh>
    <rPh sb="7" eb="10">
      <t>オオサカフ</t>
    </rPh>
    <rPh sb="10" eb="12">
      <t>シリツ</t>
    </rPh>
    <rPh sb="12" eb="16">
      <t>ヨウチエントウ</t>
    </rPh>
    <rPh sb="26" eb="28">
      <t>ジギョウ</t>
    </rPh>
    <rPh sb="28" eb="30">
      <t>ホジョ</t>
    </rPh>
    <rPh sb="30" eb="31">
      <t>キン</t>
    </rPh>
    <phoneticPr fontId="2"/>
  </si>
  <si>
    <t>R7年度　補助単価表（案）</t>
    <rPh sb="2" eb="4">
      <t>ネンド</t>
    </rPh>
    <rPh sb="5" eb="7">
      <t>ホジョ</t>
    </rPh>
    <rPh sb="7" eb="9">
      <t>タンカ</t>
    </rPh>
    <rPh sb="9" eb="10">
      <t>ヒョウ</t>
    </rPh>
    <rPh sb="11" eb="12">
      <t>アン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</si>
</sst>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quot;円&quot;"/>
    <numFmt numFmtId="178" formatCode="#,##0&quot;円&quot;&quot;以&quot;&quot;内&quot;"/>
    <numFmt numFmtId="179" formatCode="0.0%"/>
    <numFmt numFmtId="180" formatCode="\(aaa\)"/>
    <numFmt numFmtId="181" formatCode="\※#,##0&quot;円&quot;"/>
    <numFmt numFmtId="182" formatCode="#,##0&quot;円&quot;&quot;&quot;"/>
  </numFmts>
  <fonts count="4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9"/>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u/>
      <sz val="11"/>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
      <color indexed="10"/>
      <name val="ＭＳ Ｐゴシック"/>
      <family val="3"/>
      <charset val="128"/>
    </font>
    <font>
      <b/>
      <sz val="10"/>
      <color indexed="10"/>
      <name val="ＭＳ Ｐゴシック"/>
      <family val="3"/>
      <charset val="128"/>
    </font>
    <font>
      <b/>
      <i/>
      <u/>
      <sz val="11"/>
      <color indexed="10"/>
      <name val="ＭＳ Ｐゴシック"/>
      <family val="3"/>
      <charset val="128"/>
    </font>
    <font>
      <b/>
      <sz val="20"/>
      <name val="ＭＳ Ｐゴシック"/>
      <family val="3"/>
      <charset val="128"/>
    </font>
    <font>
      <b/>
      <sz val="14"/>
      <name val="ＭＳ Ｐゴシック"/>
      <family val="3"/>
      <charset val="128"/>
    </font>
    <font>
      <i/>
      <sz val="14"/>
      <name val="ＭＳ Ｐゴシック"/>
      <family val="3"/>
      <charset val="128"/>
    </font>
    <font>
      <sz val="8"/>
      <name val="ＭＳ Ｐゴシック"/>
      <family val="3"/>
      <charset val="128"/>
    </font>
    <font>
      <sz val="8"/>
      <color indexed="10"/>
      <name val="ＭＳ Ｐゴシック"/>
      <family val="3"/>
      <charset val="128"/>
    </font>
    <font>
      <b/>
      <i/>
      <u/>
      <sz val="11"/>
      <name val="ＭＳ Ｐゴシック"/>
      <family val="3"/>
      <charset val="128"/>
    </font>
    <font>
      <b/>
      <u/>
      <sz val="14"/>
      <name val="ＭＳ Ｐゴシック"/>
      <family val="3"/>
      <charset val="128"/>
    </font>
    <font>
      <sz val="11"/>
      <color indexed="9"/>
      <name val="ＭＳ 明朝"/>
      <family val="1"/>
      <charset val="128"/>
    </font>
    <font>
      <sz val="9"/>
      <color rgb="FFFF0000"/>
      <name val="ＭＳ Ｐゴシック"/>
      <family val="3"/>
      <charset val="128"/>
    </font>
    <font>
      <sz val="11"/>
      <color rgb="FFFF0000"/>
      <name val="ＭＳ Ｐゴシック"/>
      <family val="3"/>
      <charset val="128"/>
    </font>
    <font>
      <sz val="11"/>
      <color rgb="FF0070C0"/>
      <name val="ＭＳ Ｐゴシック"/>
      <family val="3"/>
      <charset val="128"/>
    </font>
    <font>
      <b/>
      <sz val="11"/>
      <color rgb="FF0070C0"/>
      <name val="ＭＳ Ｐゴシック"/>
      <family val="3"/>
      <charset val="128"/>
    </font>
    <font>
      <sz val="10.5"/>
      <color rgb="FF0070C0"/>
      <name val="ＭＳ Ｐゴシック"/>
      <family val="3"/>
      <charset val="128"/>
    </font>
    <font>
      <b/>
      <sz val="10.5"/>
      <color rgb="FF0070C0"/>
      <name val="ＭＳ Ｐゴシック"/>
      <family val="3"/>
      <charset val="128"/>
    </font>
    <font>
      <b/>
      <sz val="12"/>
      <color rgb="FF0070C0"/>
      <name val="ＭＳ Ｐゴシック"/>
      <family val="3"/>
      <charset val="128"/>
    </font>
    <font>
      <sz val="10"/>
      <color rgb="FF0070C0"/>
      <name val="ＭＳ Ｐゴシック"/>
      <family val="3"/>
      <charset val="128"/>
    </font>
    <font>
      <sz val="9"/>
      <color rgb="FF000000"/>
      <name val="MS UI Gothic"/>
      <family val="3"/>
      <charset val="128"/>
    </font>
    <font>
      <sz val="11"/>
      <color theme="4"/>
      <name val="ＭＳ Ｐゴシック"/>
      <family val="3"/>
      <charset val="128"/>
    </font>
    <font>
      <b/>
      <sz val="12"/>
      <color theme="4"/>
      <name val="ＭＳ Ｐゴシック"/>
      <family val="3"/>
      <charset val="128"/>
    </font>
    <font>
      <sz val="10"/>
      <color theme="4"/>
      <name val="ＭＳ Ｐゴシック"/>
      <family val="3"/>
      <charset val="128"/>
    </font>
    <font>
      <b/>
      <sz val="10"/>
      <color rgb="FFFF0000"/>
      <name val="ＭＳ Ｐゴシック"/>
      <family val="3"/>
      <charset val="128"/>
    </font>
    <font>
      <b/>
      <u/>
      <sz val="12"/>
      <name val="ＭＳ Ｐゴシック"/>
      <family val="3"/>
      <charset val="128"/>
    </font>
    <font>
      <b/>
      <sz val="9"/>
      <color rgb="FFFF0000"/>
      <name val="ＭＳ Ｐゴシック"/>
      <family val="3"/>
      <charset val="128"/>
    </font>
    <font>
      <sz val="12"/>
      <color theme="4"/>
      <name val="ＭＳ Ｐゴシック"/>
      <family val="3"/>
      <charset val="128"/>
    </font>
    <font>
      <sz val="9"/>
      <color indexed="81"/>
      <name val="MS P ゴシック"/>
      <family val="3"/>
      <charset val="128"/>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bgColor indexed="64"/>
      </patternFill>
    </fill>
    <fill>
      <patternFill patternType="solid">
        <fgColor rgb="FF99FF99"/>
        <bgColor indexed="64"/>
      </patternFill>
    </fill>
  </fills>
  <borders count="5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1" fillId="0" borderId="0">
      <alignment vertical="center"/>
    </xf>
  </cellStyleXfs>
  <cellXfs count="522">
    <xf numFmtId="0" fontId="0" fillId="0" borderId="0" xfId="0">
      <alignment vertical="center"/>
    </xf>
    <xf numFmtId="0" fontId="1" fillId="2" borderId="0" xfId="4" applyFont="1" applyFill="1" applyProtection="1">
      <alignment vertical="center"/>
    </xf>
    <xf numFmtId="0" fontId="1" fillId="2" borderId="0" xfId="4" applyFont="1" applyFill="1" applyAlignment="1" applyProtection="1">
      <alignment vertical="center"/>
    </xf>
    <xf numFmtId="38" fontId="1" fillId="2" borderId="0" xfId="2" applyFont="1" applyFill="1" applyProtection="1">
      <alignment vertical="center"/>
    </xf>
    <xf numFmtId="0" fontId="1" fillId="2" borderId="1" xfId="4" applyFont="1" applyFill="1" applyBorder="1" applyAlignment="1" applyProtection="1">
      <alignment horizontal="center" vertical="center"/>
    </xf>
    <xf numFmtId="0" fontId="1" fillId="2" borderId="2" xfId="4" applyFont="1" applyFill="1" applyBorder="1" applyAlignment="1" applyProtection="1">
      <alignment horizontal="center" vertical="center"/>
    </xf>
    <xf numFmtId="0" fontId="1" fillId="2" borderId="3" xfId="4" applyFont="1" applyFill="1" applyBorder="1" applyAlignment="1" applyProtection="1">
      <alignment horizontal="center" vertical="center"/>
    </xf>
    <xf numFmtId="0" fontId="1" fillId="2" borderId="4" xfId="4" applyFont="1" applyFill="1" applyBorder="1" applyAlignment="1" applyProtection="1">
      <alignment horizontal="center" vertical="center"/>
    </xf>
    <xf numFmtId="10" fontId="6" fillId="2" borderId="0" xfId="1" applyNumberFormat="1" applyFont="1" applyFill="1" applyBorder="1" applyAlignment="1" applyProtection="1">
      <alignment vertical="center"/>
    </xf>
    <xf numFmtId="0" fontId="1" fillId="2" borderId="5" xfId="4" applyFont="1" applyFill="1" applyBorder="1" applyAlignment="1" applyProtection="1">
      <alignment vertical="center"/>
    </xf>
    <xf numFmtId="0" fontId="1" fillId="2" borderId="6" xfId="4" applyFont="1" applyFill="1" applyBorder="1" applyAlignment="1" applyProtection="1">
      <alignment vertical="center"/>
    </xf>
    <xf numFmtId="0" fontId="1" fillId="2" borderId="7" xfId="4" applyFont="1" applyFill="1" applyBorder="1" applyAlignment="1" applyProtection="1">
      <alignment vertical="center"/>
    </xf>
    <xf numFmtId="0" fontId="1" fillId="2" borderId="1" xfId="4" applyFont="1" applyFill="1" applyBorder="1" applyAlignment="1" applyProtection="1">
      <alignment vertical="center"/>
    </xf>
    <xf numFmtId="0" fontId="1" fillId="2" borderId="2" xfId="4" applyFont="1" applyFill="1" applyBorder="1" applyAlignment="1" applyProtection="1">
      <alignment vertical="center"/>
    </xf>
    <xf numFmtId="0" fontId="1" fillId="2" borderId="3" xfId="4" applyFont="1" applyFill="1" applyBorder="1" applyAlignment="1" applyProtection="1">
      <alignment vertical="center"/>
    </xf>
    <xf numFmtId="0" fontId="9" fillId="3" borderId="6" xfId="4" applyFont="1" applyFill="1" applyBorder="1" applyAlignment="1" applyProtection="1">
      <alignment vertical="center"/>
      <protection locked="0"/>
    </xf>
    <xf numFmtId="0" fontId="9" fillId="3" borderId="7" xfId="4" applyFont="1" applyFill="1" applyBorder="1" applyAlignment="1" applyProtection="1">
      <alignment vertical="center"/>
      <protection locked="0"/>
    </xf>
    <xf numFmtId="0" fontId="9" fillId="3" borderId="0" xfId="4" applyFont="1" applyFill="1" applyBorder="1" applyAlignment="1" applyProtection="1">
      <alignment vertical="center"/>
      <protection locked="0"/>
    </xf>
    <xf numFmtId="0" fontId="1" fillId="3" borderId="8" xfId="4" applyFont="1" applyFill="1" applyBorder="1" applyProtection="1">
      <alignment vertical="center"/>
      <protection locked="0"/>
    </xf>
    <xf numFmtId="0" fontId="9" fillId="3" borderId="2" xfId="4" applyFont="1" applyFill="1" applyBorder="1" applyAlignment="1" applyProtection="1">
      <alignment vertical="center"/>
      <protection locked="0"/>
    </xf>
    <xf numFmtId="0" fontId="1" fillId="3" borderId="3" xfId="4" applyFont="1" applyFill="1" applyBorder="1" applyProtection="1">
      <alignment vertical="center"/>
      <protection locked="0"/>
    </xf>
    <xf numFmtId="0" fontId="1" fillId="2" borderId="0" xfId="4" applyFont="1" applyFill="1" applyBorder="1" applyAlignment="1" applyProtection="1">
      <alignment horizontal="right" vertical="center"/>
    </xf>
    <xf numFmtId="38" fontId="11" fillId="2" borderId="0" xfId="2" applyFont="1" applyFill="1" applyBorder="1" applyAlignment="1" applyProtection="1">
      <alignment vertical="center"/>
    </xf>
    <xf numFmtId="0" fontId="1" fillId="2" borderId="0" xfId="4" applyFont="1" applyFill="1" applyBorder="1" applyProtection="1">
      <alignment vertical="center"/>
    </xf>
    <xf numFmtId="0" fontId="1" fillId="2" borderId="8" xfId="4" applyFont="1" applyFill="1" applyBorder="1" applyAlignment="1" applyProtection="1">
      <alignment vertical="center"/>
    </xf>
    <xf numFmtId="0" fontId="1" fillId="2" borderId="9" xfId="4" applyFont="1" applyFill="1" applyBorder="1" applyAlignment="1" applyProtection="1">
      <alignment vertical="center"/>
    </xf>
    <xf numFmtId="0" fontId="1" fillId="2" borderId="0" xfId="4" applyFont="1" applyFill="1" applyBorder="1" applyAlignment="1" applyProtection="1">
      <alignment vertical="center"/>
    </xf>
    <xf numFmtId="0" fontId="1" fillId="2" borderId="2" xfId="4" applyFont="1" applyFill="1" applyBorder="1" applyAlignment="1" applyProtection="1">
      <alignment horizontal="right" vertical="center"/>
    </xf>
    <xf numFmtId="38" fontId="11" fillId="2" borderId="2" xfId="2" applyFont="1" applyFill="1" applyBorder="1" applyAlignment="1" applyProtection="1">
      <alignment vertical="center"/>
    </xf>
    <xf numFmtId="0" fontId="1" fillId="2" borderId="2" xfId="4" applyFont="1" applyFill="1" applyBorder="1" applyProtection="1">
      <alignment vertical="center"/>
    </xf>
    <xf numFmtId="0" fontId="1" fillId="2" borderId="9" xfId="4" applyFont="1" applyFill="1" applyBorder="1" applyAlignment="1" applyProtection="1">
      <alignment horizontal="center" vertical="center" shrinkToFit="1"/>
      <protection locked="0"/>
    </xf>
    <xf numFmtId="0" fontId="1" fillId="2" borderId="0" xfId="4" applyFont="1" applyFill="1" applyBorder="1" applyAlignment="1" applyProtection="1">
      <alignment horizontal="center" vertical="center" shrinkToFit="1"/>
      <protection locked="0"/>
    </xf>
    <xf numFmtId="0" fontId="1" fillId="2" borderId="8" xfId="4" applyFont="1" applyFill="1" applyBorder="1" applyAlignment="1" applyProtection="1">
      <alignment horizontal="center" vertical="center" shrinkToFit="1"/>
      <protection locked="0"/>
    </xf>
    <xf numFmtId="0" fontId="9" fillId="2" borderId="6" xfId="4" applyFont="1" applyFill="1" applyBorder="1" applyAlignment="1" applyProtection="1">
      <alignment vertical="center"/>
    </xf>
    <xf numFmtId="0" fontId="9" fillId="2" borderId="7" xfId="4" applyFont="1" applyFill="1" applyBorder="1" applyAlignment="1" applyProtection="1">
      <alignment vertical="center"/>
    </xf>
    <xf numFmtId="0" fontId="9" fillId="2" borderId="0" xfId="4" applyFont="1" applyFill="1" applyBorder="1" applyAlignment="1" applyProtection="1">
      <alignment vertical="center"/>
    </xf>
    <xf numFmtId="0" fontId="1" fillId="2" borderId="8" xfId="4" applyFont="1" applyFill="1" applyBorder="1" applyProtection="1">
      <alignment vertical="center"/>
      <protection locked="0"/>
    </xf>
    <xf numFmtId="0" fontId="9" fillId="2" borderId="2" xfId="4" applyFont="1" applyFill="1" applyBorder="1" applyAlignment="1" applyProtection="1">
      <alignment vertical="center"/>
    </xf>
    <xf numFmtId="0" fontId="1" fillId="2" borderId="3" xfId="4" applyFont="1" applyFill="1" applyBorder="1" applyProtection="1">
      <alignment vertical="center"/>
      <protection locked="0"/>
    </xf>
    <xf numFmtId="38" fontId="11" fillId="2" borderId="0" xfId="2" applyFont="1" applyFill="1" applyBorder="1" applyAlignment="1" applyProtection="1">
      <alignment vertical="center"/>
      <protection locked="0"/>
    </xf>
    <xf numFmtId="38" fontId="11" fillId="2" borderId="2" xfId="2" applyFont="1" applyFill="1" applyBorder="1" applyAlignment="1" applyProtection="1">
      <alignment vertical="center"/>
      <protection locked="0"/>
    </xf>
    <xf numFmtId="0" fontId="1" fillId="2" borderId="0" xfId="5" applyFont="1" applyFill="1" applyProtection="1">
      <alignment vertical="center"/>
    </xf>
    <xf numFmtId="0" fontId="1" fillId="2" borderId="0" xfId="5" applyFont="1" applyFill="1" applyBorder="1" applyProtection="1">
      <alignment vertical="center"/>
    </xf>
    <xf numFmtId="0" fontId="1" fillId="2" borderId="0" xfId="5" applyFont="1" applyFill="1" applyAlignment="1" applyProtection="1">
      <alignment horizontal="left" vertical="center"/>
    </xf>
    <xf numFmtId="0" fontId="1" fillId="2" borderId="0" xfId="5" applyFont="1" applyFill="1" applyAlignment="1" applyProtection="1">
      <alignment horizontal="right" vertical="center"/>
    </xf>
    <xf numFmtId="0" fontId="1" fillId="0" borderId="0" xfId="5" applyFont="1" applyProtection="1">
      <alignment vertical="center"/>
    </xf>
    <xf numFmtId="0" fontId="11" fillId="2" borderId="0" xfId="5" applyFont="1" applyFill="1" applyProtection="1">
      <alignment vertical="center"/>
    </xf>
    <xf numFmtId="0" fontId="11" fillId="2" borderId="0" xfId="5" applyFont="1" applyFill="1" applyAlignment="1" applyProtection="1">
      <alignment horizontal="left" vertical="center"/>
    </xf>
    <xf numFmtId="0" fontId="11" fillId="0" borderId="0" xfId="5" applyFont="1" applyProtection="1">
      <alignment vertical="center"/>
    </xf>
    <xf numFmtId="20" fontId="11" fillId="0" borderId="0" xfId="5" applyNumberFormat="1" applyFont="1" applyProtection="1">
      <alignment vertical="center"/>
    </xf>
    <xf numFmtId="0" fontId="1" fillId="2" borderId="0" xfId="5" applyFont="1" applyFill="1" applyAlignment="1" applyProtection="1">
      <alignment horizontal="center" vertical="center"/>
    </xf>
    <xf numFmtId="20" fontId="1" fillId="0" borderId="0" xfId="5" applyNumberFormat="1" applyFont="1" applyProtection="1">
      <alignment vertical="center"/>
    </xf>
    <xf numFmtId="0" fontId="1" fillId="0" borderId="10" xfId="5" applyFont="1" applyBorder="1" applyAlignment="1" applyProtection="1">
      <alignment horizontal="center" vertical="center"/>
    </xf>
    <xf numFmtId="0" fontId="7" fillId="0" borderId="10" xfId="5" applyFont="1" applyFill="1" applyBorder="1" applyAlignment="1" applyProtection="1">
      <alignment horizontal="center" vertical="center"/>
    </xf>
    <xf numFmtId="176" fontId="7" fillId="3" borderId="11" xfId="5" applyNumberFormat="1" applyFont="1" applyFill="1" applyBorder="1" applyAlignment="1" applyProtection="1">
      <alignment horizontal="center" vertical="center"/>
      <protection locked="0"/>
    </xf>
    <xf numFmtId="180" fontId="7" fillId="0" borderId="12" xfId="5" applyNumberFormat="1" applyFont="1" applyFill="1" applyBorder="1" applyAlignment="1" applyProtection="1">
      <alignment horizontal="left" vertical="center"/>
    </xf>
    <xf numFmtId="20" fontId="12" fillId="3" borderId="10" xfId="5" applyNumberFormat="1" applyFont="1" applyFill="1" applyBorder="1" applyAlignment="1" applyProtection="1">
      <alignment horizontal="center" vertical="center"/>
      <protection locked="0"/>
    </xf>
    <xf numFmtId="20" fontId="13" fillId="0" borderId="10" xfId="5" applyNumberFormat="1" applyFont="1" applyBorder="1" applyAlignment="1" applyProtection="1">
      <alignment horizontal="center" vertical="center"/>
    </xf>
    <xf numFmtId="20" fontId="1" fillId="2" borderId="0" xfId="5" applyNumberFormat="1" applyFont="1" applyFill="1" applyProtection="1">
      <alignment vertical="center"/>
    </xf>
    <xf numFmtId="0" fontId="1" fillId="0" borderId="0" xfId="5" applyFont="1" applyAlignment="1" applyProtection="1">
      <alignment horizontal="left" vertical="center"/>
    </xf>
    <xf numFmtId="0" fontId="13" fillId="4" borderId="0" xfId="3" applyFont="1" applyFill="1" applyAlignment="1" applyProtection="1">
      <alignment horizontal="center" vertical="center"/>
    </xf>
    <xf numFmtId="0" fontId="1" fillId="2" borderId="0" xfId="5" applyFont="1" applyFill="1" applyAlignment="1" applyProtection="1">
      <alignment vertical="center"/>
    </xf>
    <xf numFmtId="0" fontId="7" fillId="3" borderId="13" xfId="5" applyFont="1" applyFill="1" applyBorder="1" applyAlignment="1" applyProtection="1">
      <alignment horizontal="center" vertical="center"/>
      <protection locked="0"/>
    </xf>
    <xf numFmtId="176" fontId="7" fillId="3" borderId="14" xfId="5" applyNumberFormat="1" applyFont="1" applyFill="1" applyBorder="1" applyAlignment="1" applyProtection="1">
      <alignment horizontal="center" vertical="center"/>
      <protection locked="0"/>
    </xf>
    <xf numFmtId="180" fontId="7" fillId="0" borderId="15" xfId="5" applyNumberFormat="1" applyFont="1" applyBorder="1" applyAlignment="1" applyProtection="1">
      <alignment horizontal="left" vertical="center"/>
      <protection locked="0"/>
    </xf>
    <xf numFmtId="20" fontId="12" fillId="3" borderId="13" xfId="5" applyNumberFormat="1" applyFont="1" applyFill="1" applyBorder="1" applyAlignment="1" applyProtection="1">
      <alignment horizontal="center" vertical="center"/>
      <protection locked="0"/>
    </xf>
    <xf numFmtId="20" fontId="12" fillId="3" borderId="16" xfId="5" applyNumberFormat="1" applyFont="1" applyFill="1" applyBorder="1" applyAlignment="1" applyProtection="1">
      <alignment horizontal="center" vertical="center"/>
      <protection locked="0"/>
    </xf>
    <xf numFmtId="20" fontId="12" fillId="3" borderId="17" xfId="5" applyNumberFormat="1" applyFont="1" applyFill="1" applyBorder="1" applyAlignment="1" applyProtection="1">
      <alignment horizontal="center" vertical="center"/>
      <protection locked="0"/>
    </xf>
    <xf numFmtId="20" fontId="13" fillId="0" borderId="18" xfId="5" applyNumberFormat="1" applyFont="1" applyBorder="1" applyAlignment="1" applyProtection="1">
      <alignment horizontal="center" vertical="center"/>
    </xf>
    <xf numFmtId="0" fontId="7" fillId="3" borderId="19" xfId="5" applyFont="1" applyFill="1" applyBorder="1" applyAlignment="1" applyProtection="1">
      <alignment horizontal="center" vertical="center"/>
      <protection locked="0"/>
    </xf>
    <xf numFmtId="176" fontId="7" fillId="3" borderId="19" xfId="5" applyNumberFormat="1" applyFont="1" applyFill="1" applyBorder="1" applyAlignment="1" applyProtection="1">
      <alignment horizontal="center" vertical="center"/>
      <protection locked="0"/>
    </xf>
    <xf numFmtId="180" fontId="7" fillId="0" borderId="20" xfId="5" applyNumberFormat="1" applyFont="1" applyBorder="1" applyAlignment="1" applyProtection="1">
      <alignment horizontal="left" vertical="center"/>
      <protection locked="0"/>
    </xf>
    <xf numFmtId="20" fontId="13" fillId="0" borderId="21" xfId="5" applyNumberFormat="1" applyFont="1" applyBorder="1" applyAlignment="1" applyProtection="1">
      <alignment horizontal="center" vertical="center"/>
    </xf>
    <xf numFmtId="0" fontId="7" fillId="0" borderId="19" xfId="5" applyFont="1" applyBorder="1" applyProtection="1">
      <alignment vertical="center"/>
      <protection locked="0"/>
    </xf>
    <xf numFmtId="176" fontId="7" fillId="0" borderId="19" xfId="5" applyNumberFormat="1" applyFont="1" applyBorder="1" applyAlignment="1" applyProtection="1">
      <alignment horizontal="center" vertical="center"/>
      <protection locked="0"/>
    </xf>
    <xf numFmtId="20" fontId="12" fillId="0" borderId="19" xfId="5" applyNumberFormat="1" applyFont="1" applyBorder="1" applyAlignment="1" applyProtection="1">
      <alignment horizontal="center" vertical="center"/>
      <protection locked="0"/>
    </xf>
    <xf numFmtId="20" fontId="12" fillId="0" borderId="22" xfId="5" applyNumberFormat="1" applyFont="1" applyBorder="1" applyAlignment="1" applyProtection="1">
      <alignment horizontal="center" vertical="center"/>
      <protection locked="0"/>
    </xf>
    <xf numFmtId="20" fontId="12" fillId="0" borderId="23" xfId="5" applyNumberFormat="1" applyFont="1" applyBorder="1" applyAlignment="1" applyProtection="1">
      <alignment horizontal="center" vertical="center"/>
      <protection locked="0"/>
    </xf>
    <xf numFmtId="176" fontId="7" fillId="0" borderId="13" xfId="5" applyNumberFormat="1" applyFont="1" applyBorder="1" applyAlignment="1" applyProtection="1">
      <alignment horizontal="center" vertical="center"/>
      <protection locked="0"/>
    </xf>
    <xf numFmtId="20" fontId="12" fillId="0" borderId="13" xfId="5" applyNumberFormat="1" applyFont="1" applyBorder="1" applyAlignment="1" applyProtection="1">
      <alignment horizontal="center" vertical="center"/>
      <protection locked="0"/>
    </xf>
    <xf numFmtId="0" fontId="7" fillId="0" borderId="24" xfId="5" applyFont="1" applyBorder="1" applyProtection="1">
      <alignment vertical="center"/>
      <protection locked="0"/>
    </xf>
    <xf numFmtId="20" fontId="12" fillId="0" borderId="24" xfId="5" applyNumberFormat="1" applyFont="1" applyBorder="1" applyAlignment="1" applyProtection="1">
      <alignment horizontal="center" vertical="center"/>
      <protection locked="0"/>
    </xf>
    <xf numFmtId="20" fontId="12" fillId="0" borderId="25" xfId="5" applyNumberFormat="1" applyFont="1" applyBorder="1" applyAlignment="1" applyProtection="1">
      <alignment horizontal="center" vertical="center"/>
      <protection locked="0"/>
    </xf>
    <xf numFmtId="20" fontId="12" fillId="0" borderId="26" xfId="5" applyNumberFormat="1" applyFont="1" applyBorder="1" applyAlignment="1" applyProtection="1">
      <alignment horizontal="center" vertical="center"/>
      <protection locked="0"/>
    </xf>
    <xf numFmtId="20" fontId="13" fillId="0" borderId="27" xfId="5" applyNumberFormat="1" applyFont="1" applyBorder="1" applyAlignment="1" applyProtection="1">
      <alignment horizontal="center" vertical="center"/>
    </xf>
    <xf numFmtId="0" fontId="1" fillId="0" borderId="0" xfId="5" applyFont="1" applyBorder="1" applyProtection="1">
      <alignment vertical="center"/>
    </xf>
    <xf numFmtId="20" fontId="1" fillId="0" borderId="0" xfId="5" applyNumberFormat="1" applyFont="1" applyBorder="1" applyProtection="1">
      <alignment vertical="center"/>
    </xf>
    <xf numFmtId="0" fontId="1" fillId="2" borderId="2" xfId="5" applyFont="1" applyFill="1" applyBorder="1" applyAlignment="1" applyProtection="1">
      <alignment vertical="top" wrapText="1"/>
    </xf>
    <xf numFmtId="0" fontId="1" fillId="4" borderId="0" xfId="3" applyFont="1" applyFill="1" applyAlignment="1" applyProtection="1">
      <alignment horizontal="center" vertical="center"/>
    </xf>
    <xf numFmtId="0" fontId="1" fillId="2" borderId="28" xfId="5" applyFont="1" applyFill="1" applyBorder="1" applyAlignment="1" applyProtection="1">
      <alignment horizontal="center" vertical="center"/>
    </xf>
    <xf numFmtId="179" fontId="17" fillId="2" borderId="29" xfId="1" applyNumberFormat="1" applyFont="1" applyFill="1" applyBorder="1" applyAlignment="1" applyProtection="1">
      <alignment horizontal="center" vertical="center"/>
    </xf>
    <xf numFmtId="0" fontId="1" fillId="2" borderId="0" xfId="4" applyFont="1" applyFill="1" applyAlignment="1" applyProtection="1">
      <alignment horizontal="center" vertical="center"/>
    </xf>
    <xf numFmtId="0" fontId="1" fillId="0" borderId="0" xfId="5" applyFont="1" applyAlignment="1" applyProtection="1">
      <alignment horizontal="center" vertical="center"/>
    </xf>
    <xf numFmtId="38" fontId="1" fillId="2" borderId="0" xfId="2" applyFont="1" applyFill="1" applyAlignment="1" applyProtection="1">
      <alignment horizontal="center" vertical="center"/>
    </xf>
    <xf numFmtId="180" fontId="7" fillId="0" borderId="20" xfId="5" applyNumberFormat="1" applyFont="1" applyBorder="1" applyAlignment="1" applyProtection="1">
      <alignment horizontal="center" vertical="center"/>
      <protection locked="0"/>
    </xf>
    <xf numFmtId="20" fontId="1" fillId="2" borderId="0" xfId="5" applyNumberFormat="1" applyFont="1" applyFill="1" applyAlignment="1" applyProtection="1">
      <alignment horizontal="center" vertical="center"/>
    </xf>
    <xf numFmtId="20" fontId="1" fillId="0" borderId="0" xfId="5" applyNumberFormat="1" applyFont="1" applyAlignment="1" applyProtection="1">
      <alignment horizontal="center" vertical="center"/>
    </xf>
    <xf numFmtId="0" fontId="1" fillId="0" borderId="0" xfId="5" applyFont="1" applyFill="1" applyBorder="1" applyAlignment="1" applyProtection="1">
      <alignment horizontal="right" vertical="top" wrapText="1"/>
    </xf>
    <xf numFmtId="0" fontId="1" fillId="0" borderId="0" xfId="5" applyFont="1" applyFill="1" applyBorder="1" applyAlignment="1" applyProtection="1">
      <alignment vertical="top" wrapText="1"/>
    </xf>
    <xf numFmtId="0" fontId="5" fillId="0" borderId="0" xfId="5" applyFont="1" applyFill="1" applyBorder="1" applyAlignment="1" applyProtection="1">
      <alignment horizontal="right" vertical="top" wrapText="1"/>
    </xf>
    <xf numFmtId="0" fontId="25" fillId="2" borderId="10" xfId="4" applyFont="1" applyFill="1" applyBorder="1" applyProtection="1">
      <alignment vertical="center"/>
    </xf>
    <xf numFmtId="178" fontId="25" fillId="2" borderId="10" xfId="2" applyNumberFormat="1" applyFont="1" applyFill="1" applyBorder="1" applyProtection="1">
      <alignment vertical="center"/>
    </xf>
    <xf numFmtId="0" fontId="26" fillId="2" borderId="10" xfId="4" applyFont="1" applyFill="1" applyBorder="1" applyProtection="1">
      <alignment vertical="center"/>
    </xf>
    <xf numFmtId="178" fontId="26" fillId="2" borderId="10" xfId="2" applyNumberFormat="1" applyFont="1" applyFill="1" applyBorder="1" applyProtection="1">
      <alignment vertical="center"/>
    </xf>
    <xf numFmtId="0" fontId="14" fillId="2" borderId="1" xfId="4" applyFont="1" applyFill="1" applyBorder="1" applyAlignment="1" applyProtection="1">
      <alignment vertical="center" shrinkToFit="1"/>
      <protection locked="0"/>
    </xf>
    <xf numFmtId="0" fontId="14" fillId="2" borderId="2" xfId="4" applyFont="1" applyFill="1" applyBorder="1" applyAlignment="1" applyProtection="1">
      <alignment vertical="center" shrinkToFit="1"/>
      <protection locked="0"/>
    </xf>
    <xf numFmtId="0" fontId="16" fillId="2" borderId="0" xfId="5" applyFont="1" applyFill="1" applyAlignment="1" applyProtection="1">
      <alignment horizontal="left" vertical="center"/>
    </xf>
    <xf numFmtId="0" fontId="5" fillId="2" borderId="10" xfId="4" applyFont="1" applyFill="1" applyBorder="1" applyProtection="1">
      <alignment vertical="center"/>
    </xf>
    <xf numFmtId="0" fontId="1" fillId="2" borderId="0" xfId="5" applyFont="1" applyFill="1" applyBorder="1" applyAlignment="1" applyProtection="1">
      <alignment vertical="top" wrapText="1"/>
    </xf>
    <xf numFmtId="0" fontId="1" fillId="2" borderId="9" xfId="5" applyFont="1" applyFill="1" applyBorder="1" applyProtection="1">
      <alignment vertical="center"/>
    </xf>
    <xf numFmtId="0" fontId="13" fillId="5" borderId="10" xfId="5" applyNumberFormat="1" applyFont="1" applyFill="1" applyBorder="1" applyAlignment="1" applyProtection="1">
      <alignment horizontal="center" vertical="center"/>
      <protection locked="0"/>
    </xf>
    <xf numFmtId="0" fontId="7" fillId="0" borderId="0" xfId="5" applyFont="1" applyFill="1" applyBorder="1" applyAlignment="1" applyProtection="1">
      <alignment horizontal="center" vertical="center"/>
    </xf>
    <xf numFmtId="180" fontId="7" fillId="0" borderId="0" xfId="5" applyNumberFormat="1" applyFont="1" applyFill="1" applyBorder="1" applyAlignment="1" applyProtection="1">
      <alignment horizontal="left" vertical="center"/>
    </xf>
    <xf numFmtId="176" fontId="28" fillId="3" borderId="11" xfId="5" applyNumberFormat="1" applyFont="1" applyFill="1" applyBorder="1" applyAlignment="1" applyProtection="1">
      <alignment horizontal="center" vertical="center"/>
      <protection locked="0"/>
    </xf>
    <xf numFmtId="180" fontId="28" fillId="0" borderId="12" xfId="5" applyNumberFormat="1" applyFont="1" applyFill="1" applyBorder="1" applyAlignment="1" applyProtection="1">
      <alignment horizontal="left" vertical="center"/>
    </xf>
    <xf numFmtId="0" fontId="29" fillId="5" borderId="10" xfId="5" applyNumberFormat="1" applyFont="1" applyFill="1" applyBorder="1" applyAlignment="1" applyProtection="1">
      <alignment horizontal="center" vertical="center"/>
    </xf>
    <xf numFmtId="20" fontId="13" fillId="0" borderId="0" xfId="5" applyNumberFormat="1" applyFont="1" applyFill="1" applyBorder="1" applyAlignment="1" applyProtection="1">
      <alignment horizontal="center" vertical="center"/>
    </xf>
    <xf numFmtId="20" fontId="30" fillId="3" borderId="10" xfId="5" applyNumberFormat="1" applyFont="1" applyFill="1" applyBorder="1" applyAlignment="1" applyProtection="1">
      <alignment horizontal="center" vertical="center"/>
      <protection locked="0"/>
    </xf>
    <xf numFmtId="20" fontId="29" fillId="0" borderId="10" xfId="5" applyNumberFormat="1" applyFont="1" applyBorder="1" applyAlignment="1" applyProtection="1">
      <alignment horizontal="center" vertical="center"/>
    </xf>
    <xf numFmtId="0" fontId="0" fillId="2" borderId="0" xfId="5" applyFont="1" applyFill="1" applyAlignment="1" applyProtection="1">
      <alignment horizontal="right" vertical="center"/>
    </xf>
    <xf numFmtId="178" fontId="5" fillId="2" borderId="10" xfId="2" applyNumberFormat="1" applyFont="1" applyFill="1" applyBorder="1" applyProtection="1">
      <alignment vertical="center"/>
    </xf>
    <xf numFmtId="0" fontId="9" fillId="2" borderId="5" xfId="4" applyFont="1" applyFill="1" applyBorder="1" applyAlignment="1" applyProtection="1">
      <alignment vertical="center"/>
    </xf>
    <xf numFmtId="0" fontId="9" fillId="2" borderId="9" xfId="4" applyFont="1" applyFill="1" applyBorder="1" applyAlignment="1" applyProtection="1">
      <alignment vertical="center"/>
    </xf>
    <xf numFmtId="0" fontId="22" fillId="2" borderId="0" xfId="5" applyFont="1" applyFill="1" applyAlignment="1" applyProtection="1">
      <alignment horizontal="left" vertical="center"/>
    </xf>
    <xf numFmtId="0" fontId="1" fillId="0" borderId="0" xfId="0" applyFont="1">
      <alignment vertical="center"/>
    </xf>
    <xf numFmtId="0" fontId="0" fillId="0" borderId="0" xfId="0" applyFont="1" applyFill="1" applyAlignment="1">
      <alignment horizontal="center" vertical="center" shrinkToFit="1"/>
    </xf>
    <xf numFmtId="0" fontId="0" fillId="0" borderId="0" xfId="0" applyFont="1">
      <alignment vertical="center"/>
    </xf>
    <xf numFmtId="0" fontId="1" fillId="2" borderId="1" xfId="4" applyFont="1" applyFill="1" applyBorder="1" applyAlignment="1" applyProtection="1">
      <alignment horizontal="center" vertical="center"/>
    </xf>
    <xf numFmtId="0" fontId="1" fillId="2" borderId="2" xfId="4" applyFont="1" applyFill="1" applyBorder="1" applyAlignment="1" applyProtection="1">
      <alignment horizontal="center" vertical="center"/>
    </xf>
    <xf numFmtId="0" fontId="1" fillId="2" borderId="3" xfId="4" applyFont="1" applyFill="1" applyBorder="1" applyAlignment="1" applyProtection="1">
      <alignment horizontal="center" vertical="center"/>
    </xf>
    <xf numFmtId="0" fontId="1" fillId="3" borderId="0" xfId="4" applyFont="1" applyFill="1" applyBorder="1" applyAlignment="1" applyProtection="1">
      <alignment horizontal="center" vertical="center" shrinkToFit="1"/>
      <protection locked="0"/>
    </xf>
    <xf numFmtId="0" fontId="1" fillId="3" borderId="8" xfId="4" applyFont="1" applyFill="1" applyBorder="1" applyAlignment="1" applyProtection="1">
      <alignment horizontal="center" vertical="center" shrinkToFit="1"/>
      <protection locked="0"/>
    </xf>
    <xf numFmtId="0" fontId="1" fillId="3" borderId="9" xfId="4" applyFont="1" applyFill="1" applyBorder="1" applyAlignment="1" applyProtection="1">
      <alignment horizontal="center" vertical="center" shrinkToFit="1"/>
      <protection locked="0"/>
    </xf>
    <xf numFmtId="0" fontId="27" fillId="3" borderId="9" xfId="4" applyFont="1" applyFill="1" applyBorder="1" applyAlignment="1" applyProtection="1">
      <alignment horizontal="center" vertical="center" shrinkToFit="1"/>
      <protection locked="0"/>
    </xf>
    <xf numFmtId="0" fontId="27" fillId="3" borderId="0" xfId="4" applyFont="1" applyFill="1" applyBorder="1" applyAlignment="1" applyProtection="1">
      <alignment horizontal="center" vertical="center" shrinkToFit="1"/>
      <protection locked="0"/>
    </xf>
    <xf numFmtId="0" fontId="27" fillId="3" borderId="8" xfId="4" applyFont="1" applyFill="1" applyBorder="1" applyAlignment="1" applyProtection="1">
      <alignment horizontal="center" vertical="center" shrinkToFit="1"/>
      <protection locked="0"/>
    </xf>
    <xf numFmtId="0" fontId="0" fillId="0" borderId="0" xfId="5" applyFont="1" applyProtection="1">
      <alignment vertical="center"/>
    </xf>
    <xf numFmtId="0" fontId="0" fillId="0" borderId="0" xfId="5" applyFont="1" applyAlignment="1" applyProtection="1">
      <alignment vertical="center"/>
    </xf>
    <xf numFmtId="180" fontId="28" fillId="0" borderId="0" xfId="5" applyNumberFormat="1" applyFont="1" applyFill="1" applyBorder="1" applyAlignment="1" applyProtection="1">
      <alignment horizontal="left" vertical="center"/>
    </xf>
    <xf numFmtId="176" fontId="28" fillId="0" borderId="0" xfId="5" applyNumberFormat="1" applyFont="1" applyFill="1" applyBorder="1" applyAlignment="1" applyProtection="1">
      <alignment horizontal="center" vertical="center"/>
      <protection locked="0"/>
    </xf>
    <xf numFmtId="0" fontId="29" fillId="0" borderId="0" xfId="5" applyNumberFormat="1" applyFont="1" applyFill="1" applyBorder="1" applyAlignment="1" applyProtection="1">
      <alignment horizontal="center" vertical="center"/>
    </xf>
    <xf numFmtId="0" fontId="18" fillId="2" borderId="0" xfId="5" applyFont="1" applyFill="1" applyAlignment="1" applyProtection="1">
      <alignment vertical="center"/>
    </xf>
    <xf numFmtId="0" fontId="0" fillId="2" borderId="0" xfId="5" applyFont="1" applyFill="1" applyBorder="1" applyAlignment="1" applyProtection="1">
      <alignment horizontal="center" vertical="center"/>
    </xf>
    <xf numFmtId="179" fontId="17" fillId="0" borderId="0" xfId="1" applyNumberFormat="1" applyFont="1" applyFill="1" applyBorder="1" applyAlignment="1" applyProtection="1">
      <alignment horizontal="center" vertical="center"/>
    </xf>
    <xf numFmtId="0" fontId="6" fillId="2" borderId="0" xfId="5" applyFont="1" applyFill="1" applyAlignment="1" applyProtection="1">
      <alignment vertical="center"/>
    </xf>
    <xf numFmtId="0" fontId="1" fillId="0" borderId="10" xfId="5" applyFont="1" applyFill="1" applyBorder="1" applyAlignment="1" applyProtection="1">
      <alignment horizontal="center" vertical="center"/>
    </xf>
    <xf numFmtId="0" fontId="5" fillId="2" borderId="0" xfId="4" applyFont="1" applyFill="1" applyBorder="1" applyProtection="1">
      <alignment vertical="center"/>
    </xf>
    <xf numFmtId="178" fontId="5" fillId="2" borderId="0" xfId="2" applyNumberFormat="1" applyFont="1" applyFill="1" applyBorder="1" applyProtection="1">
      <alignment vertical="center"/>
    </xf>
    <xf numFmtId="0" fontId="1" fillId="2" borderId="0" xfId="5" applyFont="1" applyFill="1" applyBorder="1" applyAlignment="1" applyProtection="1">
      <alignment horizontal="center" vertical="center"/>
    </xf>
    <xf numFmtId="182" fontId="5" fillId="2" borderId="10" xfId="2" applyNumberFormat="1" applyFont="1" applyFill="1" applyBorder="1" applyProtection="1">
      <alignment vertical="center"/>
    </xf>
    <xf numFmtId="0" fontId="1" fillId="0" borderId="10" xfId="5" applyFont="1" applyBorder="1" applyAlignment="1" applyProtection="1">
      <alignment horizontal="center" vertical="center"/>
    </xf>
    <xf numFmtId="0" fontId="9" fillId="0" borderId="10" xfId="5" applyFont="1" applyBorder="1" applyAlignment="1" applyProtection="1">
      <alignment horizontal="center" vertical="center" wrapText="1"/>
    </xf>
    <xf numFmtId="0" fontId="1" fillId="2" borderId="0" xfId="5" applyFont="1" applyFill="1" applyAlignment="1" applyProtection="1">
      <alignment horizontal="left" vertical="center"/>
    </xf>
    <xf numFmtId="0" fontId="0" fillId="2" borderId="6" xfId="4" applyFont="1" applyFill="1" applyBorder="1" applyAlignment="1" applyProtection="1">
      <alignment vertical="center"/>
    </xf>
    <xf numFmtId="0" fontId="6" fillId="7" borderId="6" xfId="4" applyFont="1" applyFill="1" applyBorder="1" applyAlignment="1" applyProtection="1">
      <alignment vertical="center"/>
      <protection locked="0"/>
    </xf>
    <xf numFmtId="0" fontId="6" fillId="7" borderId="2" xfId="4" applyFont="1" applyFill="1" applyBorder="1" applyAlignment="1" applyProtection="1">
      <alignment vertical="center"/>
      <protection locked="0"/>
    </xf>
    <xf numFmtId="0" fontId="0" fillId="0" borderId="0" xfId="0" applyFont="1" applyAlignment="1">
      <alignment horizontal="center" vertical="center"/>
    </xf>
    <xf numFmtId="0" fontId="0" fillId="0" borderId="0" xfId="0" applyFont="1" applyBorder="1" applyAlignment="1">
      <alignment horizontal="left" vertical="center" wrapText="1"/>
    </xf>
    <xf numFmtId="0" fontId="0" fillId="0" borderId="0" xfId="0" applyFont="1" applyFill="1" applyAlignment="1">
      <alignment vertical="center" shrinkToFit="1"/>
    </xf>
    <xf numFmtId="0" fontId="0" fillId="0" borderId="0" xfId="0" applyFont="1" applyAlignment="1">
      <alignment horizontal="justify" vertical="center"/>
    </xf>
    <xf numFmtId="0" fontId="0" fillId="0" borderId="0" xfId="0" applyFont="1" applyAlignment="1">
      <alignment vertical="center" shrinkToFit="1"/>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horizontal="left" vertical="center" wrapText="1" indent="4"/>
    </xf>
    <xf numFmtId="0" fontId="0" fillId="0" borderId="0" xfId="0" applyFont="1" applyAlignment="1">
      <alignment horizontal="left" vertical="center"/>
    </xf>
    <xf numFmtId="0" fontId="7" fillId="0" borderId="0" xfId="0" applyFont="1" applyAlignment="1">
      <alignment vertical="center"/>
    </xf>
    <xf numFmtId="0" fontId="0" fillId="0" borderId="0" xfId="0" applyFont="1" applyAlignment="1">
      <alignment horizontal="left" vertical="center" indent="3"/>
    </xf>
    <xf numFmtId="0" fontId="0" fillId="0" borderId="0" xfId="0" applyFont="1" applyAlignment="1">
      <alignment horizontal="left" vertical="center" indent="4"/>
    </xf>
    <xf numFmtId="0" fontId="0" fillId="0" borderId="0" xfId="0" applyFont="1" applyAlignment="1">
      <alignment horizontal="left" vertical="center" indent="1"/>
    </xf>
    <xf numFmtId="0" fontId="6" fillId="0" borderId="0" xfId="0" applyFont="1" applyAlignment="1">
      <alignment horizontal="left" vertical="center"/>
    </xf>
    <xf numFmtId="0" fontId="0" fillId="0" borderId="0" xfId="0" applyFont="1" applyAlignment="1">
      <alignment horizontal="center" vertical="center"/>
    </xf>
    <xf numFmtId="0" fontId="6" fillId="0" borderId="0" xfId="0" applyFont="1" applyAlignment="1">
      <alignment vertical="center"/>
    </xf>
    <xf numFmtId="0" fontId="0" fillId="0" borderId="0" xfId="0" applyFont="1" applyAlignment="1">
      <alignment horizontal="right" vertical="center"/>
    </xf>
    <xf numFmtId="0" fontId="26" fillId="0" borderId="0" xfId="0" applyFont="1" applyAlignment="1">
      <alignment vertical="center"/>
    </xf>
    <xf numFmtId="0" fontId="6" fillId="7" borderId="6" xfId="4" applyFont="1" applyFill="1" applyBorder="1" applyAlignment="1" applyProtection="1">
      <alignment vertical="center"/>
    </xf>
    <xf numFmtId="0" fontId="6" fillId="7" borderId="2" xfId="4" applyFont="1" applyFill="1" applyBorder="1" applyAlignment="1" applyProtection="1">
      <alignment vertical="center"/>
    </xf>
    <xf numFmtId="176" fontId="7" fillId="0" borderId="0" xfId="5" applyNumberFormat="1" applyFont="1" applyFill="1" applyBorder="1" applyAlignment="1" applyProtection="1">
      <alignment horizontal="center" vertical="center"/>
    </xf>
    <xf numFmtId="20" fontId="0" fillId="2" borderId="0" xfId="5" applyNumberFormat="1" applyFont="1" applyFill="1" applyProtection="1">
      <alignment vertical="center"/>
    </xf>
    <xf numFmtId="0" fontId="29" fillId="5" borderId="11" xfId="5" applyNumberFormat="1" applyFont="1" applyFill="1" applyBorder="1" applyAlignment="1" applyProtection="1">
      <alignment horizontal="center" vertical="center"/>
    </xf>
    <xf numFmtId="178" fontId="5" fillId="2" borderId="10" xfId="2" applyNumberFormat="1" applyFont="1" applyFill="1" applyBorder="1" applyAlignment="1" applyProtection="1">
      <alignment vertical="center" shrinkToFit="1"/>
    </xf>
    <xf numFmtId="182" fontId="5" fillId="2" borderId="0" xfId="2" applyNumberFormat="1" applyFont="1" applyFill="1" applyBorder="1" applyProtection="1">
      <alignment vertical="center"/>
    </xf>
    <xf numFmtId="176" fontId="7" fillId="3" borderId="10" xfId="5" applyNumberFormat="1" applyFont="1" applyFill="1" applyBorder="1" applyAlignment="1" applyProtection="1">
      <alignment horizontal="center" vertical="center"/>
      <protection locked="0"/>
    </xf>
    <xf numFmtId="0" fontId="0" fillId="0" borderId="10" xfId="0" applyFont="1" applyBorder="1" applyAlignment="1">
      <alignment horizontal="center" vertical="center"/>
    </xf>
    <xf numFmtId="0" fontId="1" fillId="0" borderId="10" xfId="0" applyFont="1" applyBorder="1" applyAlignment="1">
      <alignment horizontal="center" vertical="center"/>
    </xf>
    <xf numFmtId="20" fontId="0" fillId="0" borderId="10" xfId="5" applyNumberFormat="1" applyFont="1" applyBorder="1" applyAlignment="1" applyProtection="1">
      <alignment horizontal="center" vertical="center"/>
    </xf>
    <xf numFmtId="38" fontId="0" fillId="2" borderId="10" xfId="2" applyFont="1" applyFill="1" applyBorder="1" applyAlignment="1" applyProtection="1">
      <alignment horizontal="center" vertical="center"/>
    </xf>
    <xf numFmtId="178" fontId="5" fillId="2" borderId="10" xfId="2" applyNumberFormat="1" applyFont="1" applyFill="1" applyBorder="1" applyAlignment="1" applyProtection="1">
      <alignment horizontal="center" vertical="center"/>
    </xf>
    <xf numFmtId="178" fontId="5" fillId="2" borderId="10" xfId="2" applyNumberFormat="1" applyFont="1" applyFill="1" applyBorder="1" applyAlignment="1" applyProtection="1">
      <alignment horizontal="center" vertical="center" shrinkToFit="1"/>
    </xf>
    <xf numFmtId="177" fontId="9" fillId="3" borderId="9" xfId="2" applyNumberFormat="1" applyFont="1" applyFill="1" applyBorder="1" applyAlignment="1" applyProtection="1">
      <alignment horizontal="right" vertical="center"/>
      <protection locked="0"/>
    </xf>
    <xf numFmtId="177" fontId="6" fillId="3" borderId="0" xfId="2" applyNumberFormat="1" applyFont="1" applyFill="1" applyBorder="1" applyAlignment="1" applyProtection="1">
      <alignment horizontal="right" vertical="center"/>
      <protection locked="0"/>
    </xf>
    <xf numFmtId="177" fontId="6" fillId="3" borderId="8" xfId="2" applyNumberFormat="1" applyFont="1" applyFill="1" applyBorder="1" applyAlignment="1" applyProtection="1">
      <alignment horizontal="right" vertical="center"/>
      <protection locked="0"/>
    </xf>
    <xf numFmtId="49" fontId="9" fillId="3" borderId="9" xfId="4" applyNumberFormat="1" applyFont="1" applyFill="1" applyBorder="1" applyAlignment="1" applyProtection="1">
      <alignment vertical="center" shrinkToFit="1"/>
      <protection locked="0"/>
    </xf>
    <xf numFmtId="49" fontId="9" fillId="3" borderId="0" xfId="4" applyNumberFormat="1" applyFont="1" applyFill="1" applyBorder="1" applyAlignment="1" applyProtection="1">
      <alignment vertical="center" shrinkToFit="1"/>
      <protection locked="0"/>
    </xf>
    <xf numFmtId="49" fontId="9" fillId="3" borderId="8" xfId="4" applyNumberFormat="1" applyFont="1" applyFill="1" applyBorder="1" applyAlignment="1" applyProtection="1">
      <alignment vertical="center" shrinkToFit="1"/>
      <protection locked="0"/>
    </xf>
    <xf numFmtId="179" fontId="6" fillId="2" borderId="0" xfId="1" applyNumberFormat="1" applyFont="1" applyFill="1" applyBorder="1" applyAlignment="1" applyProtection="1">
      <alignment horizontal="left" vertical="center" shrinkToFit="1"/>
    </xf>
    <xf numFmtId="0" fontId="1" fillId="2" borderId="2" xfId="4" applyFont="1" applyFill="1" applyBorder="1" applyAlignment="1" applyProtection="1">
      <alignment horizontal="left" vertical="center"/>
    </xf>
    <xf numFmtId="0" fontId="1" fillId="2" borderId="5" xfId="4" applyFont="1" applyFill="1" applyBorder="1" applyAlignment="1" applyProtection="1">
      <alignment horizontal="center" vertical="center"/>
    </xf>
    <xf numFmtId="0" fontId="1" fillId="2" borderId="6" xfId="4" applyFont="1" applyFill="1" applyBorder="1" applyAlignment="1" applyProtection="1">
      <alignment horizontal="center" vertical="center"/>
    </xf>
    <xf numFmtId="0" fontId="1" fillId="2" borderId="7" xfId="4" applyFont="1" applyFill="1" applyBorder="1" applyAlignment="1" applyProtection="1">
      <alignment horizontal="center" vertical="center"/>
    </xf>
    <xf numFmtId="0" fontId="1" fillId="2" borderId="1" xfId="4" applyFont="1" applyFill="1" applyBorder="1" applyAlignment="1" applyProtection="1">
      <alignment horizontal="center" vertical="center"/>
    </xf>
    <xf numFmtId="0" fontId="1" fillId="2" borderId="2" xfId="4" applyFont="1" applyFill="1" applyBorder="1" applyAlignment="1" applyProtection="1">
      <alignment horizontal="center" vertical="center"/>
    </xf>
    <xf numFmtId="0" fontId="1" fillId="2" borderId="3" xfId="4" applyFont="1" applyFill="1" applyBorder="1" applyAlignment="1" applyProtection="1">
      <alignment horizontal="center" vertical="center"/>
    </xf>
    <xf numFmtId="0" fontId="1" fillId="2" borderId="10" xfId="4" applyFont="1" applyFill="1" applyBorder="1" applyAlignment="1" applyProtection="1">
      <alignment horizontal="distributed" vertical="center" indent="1"/>
    </xf>
    <xf numFmtId="0" fontId="9" fillId="3" borderId="5" xfId="4" applyFont="1" applyFill="1" applyBorder="1" applyAlignment="1" applyProtection="1">
      <alignment horizontal="center" vertical="center" shrinkToFit="1"/>
      <protection locked="0"/>
    </xf>
    <xf numFmtId="0" fontId="1" fillId="3" borderId="6" xfId="4" applyFont="1" applyFill="1" applyBorder="1" applyAlignment="1" applyProtection="1">
      <alignment horizontal="center" vertical="center" shrinkToFit="1"/>
      <protection locked="0"/>
    </xf>
    <xf numFmtId="0" fontId="1" fillId="3" borderId="7" xfId="4" applyFont="1" applyFill="1" applyBorder="1" applyAlignment="1" applyProtection="1">
      <alignment horizontal="center" vertical="center" shrinkToFit="1"/>
      <protection locked="0"/>
    </xf>
    <xf numFmtId="0" fontId="9" fillId="2" borderId="5" xfId="4" applyFont="1" applyFill="1" applyBorder="1" applyAlignment="1" applyProtection="1">
      <alignment horizontal="center" vertical="center"/>
    </xf>
    <xf numFmtId="0" fontId="9" fillId="2" borderId="9" xfId="4" applyFont="1" applyFill="1" applyBorder="1" applyAlignment="1" applyProtection="1">
      <alignment horizontal="center" vertical="center"/>
    </xf>
    <xf numFmtId="0" fontId="9" fillId="2" borderId="1" xfId="4" applyFont="1" applyFill="1" applyBorder="1" applyAlignment="1" applyProtection="1">
      <alignment horizontal="center" vertical="center"/>
    </xf>
    <xf numFmtId="0" fontId="1" fillId="2" borderId="10" xfId="4" applyFont="1" applyFill="1" applyBorder="1" applyAlignment="1" applyProtection="1">
      <alignment horizontal="center" vertical="center" wrapText="1"/>
    </xf>
    <xf numFmtId="0" fontId="1" fillId="2" borderId="10" xfId="4" applyFont="1" applyFill="1" applyBorder="1" applyAlignment="1" applyProtection="1">
      <alignment horizontal="center" vertical="center"/>
    </xf>
    <xf numFmtId="0" fontId="9" fillId="3" borderId="9" xfId="4" applyFont="1" applyFill="1" applyBorder="1" applyAlignment="1" applyProtection="1">
      <alignment horizontal="center" vertical="center" shrinkToFit="1"/>
      <protection locked="0"/>
    </xf>
    <xf numFmtId="0" fontId="1" fillId="3" borderId="0" xfId="4" applyFont="1" applyFill="1" applyBorder="1" applyAlignment="1" applyProtection="1">
      <alignment horizontal="center" vertical="center" shrinkToFit="1"/>
      <protection locked="0"/>
    </xf>
    <xf numFmtId="0" fontId="1" fillId="3" borderId="8" xfId="4" applyFont="1" applyFill="1" applyBorder="1" applyAlignment="1" applyProtection="1">
      <alignment horizontal="center" vertical="center" shrinkToFit="1"/>
      <protection locked="0"/>
    </xf>
    <xf numFmtId="0" fontId="6" fillId="3" borderId="6" xfId="4" applyFont="1" applyFill="1" applyBorder="1" applyAlignment="1" applyProtection="1">
      <alignment horizontal="right" vertical="center"/>
      <protection locked="0"/>
    </xf>
    <xf numFmtId="0" fontId="6" fillId="3" borderId="2" xfId="4" applyFont="1" applyFill="1" applyBorder="1" applyAlignment="1" applyProtection="1">
      <alignment horizontal="right" vertical="center"/>
      <protection locked="0"/>
    </xf>
    <xf numFmtId="0" fontId="1" fillId="2" borderId="6" xfId="4" applyFont="1" applyFill="1" applyBorder="1" applyAlignment="1" applyProtection="1">
      <alignment horizontal="left" vertical="center"/>
    </xf>
    <xf numFmtId="38" fontId="25" fillId="2" borderId="2" xfId="2" applyFont="1" applyFill="1" applyBorder="1" applyAlignment="1" applyProtection="1">
      <alignment horizontal="center" vertical="center" shrinkToFit="1"/>
    </xf>
    <xf numFmtId="0" fontId="9" fillId="2" borderId="5" xfId="4" applyFont="1" applyFill="1" applyBorder="1" applyAlignment="1" applyProtection="1">
      <alignment horizontal="left" vertical="center" wrapText="1"/>
    </xf>
    <xf numFmtId="0" fontId="9" fillId="2" borderId="6" xfId="4" applyFont="1" applyFill="1" applyBorder="1" applyAlignment="1" applyProtection="1">
      <alignment horizontal="left" vertical="center" wrapText="1"/>
    </xf>
    <xf numFmtId="0" fontId="9" fillId="2" borderId="7" xfId="4" applyFont="1" applyFill="1" applyBorder="1" applyAlignment="1" applyProtection="1">
      <alignment horizontal="left" vertical="center" wrapText="1"/>
    </xf>
    <xf numFmtId="0" fontId="9" fillId="2" borderId="9" xfId="4" applyFont="1" applyFill="1" applyBorder="1" applyAlignment="1" applyProtection="1">
      <alignment horizontal="left" vertical="center" wrapText="1"/>
    </xf>
    <xf numFmtId="0" fontId="9" fillId="2" borderId="0" xfId="4" applyFont="1" applyFill="1" applyBorder="1" applyAlignment="1" applyProtection="1">
      <alignment horizontal="left" vertical="center" wrapText="1"/>
    </xf>
    <xf numFmtId="0" fontId="9" fillId="2" borderId="8" xfId="4" applyFont="1" applyFill="1" applyBorder="1" applyAlignment="1" applyProtection="1">
      <alignment horizontal="left" vertical="center" wrapText="1"/>
    </xf>
    <xf numFmtId="0" fontId="9" fillId="2" borderId="1" xfId="4" applyFont="1" applyFill="1" applyBorder="1" applyAlignment="1" applyProtection="1">
      <alignment horizontal="left" vertical="center" wrapText="1"/>
    </xf>
    <xf numFmtId="0" fontId="9" fillId="2" borderId="2" xfId="4" applyFont="1" applyFill="1" applyBorder="1" applyAlignment="1" applyProtection="1">
      <alignment horizontal="left" vertical="center" wrapText="1"/>
    </xf>
    <xf numFmtId="0" fontId="9" fillId="2" borderId="3" xfId="4" applyFont="1" applyFill="1" applyBorder="1" applyAlignment="1" applyProtection="1">
      <alignment horizontal="left" vertical="center" wrapText="1"/>
    </xf>
    <xf numFmtId="0" fontId="7" fillId="2" borderId="0" xfId="4" applyFont="1" applyFill="1" applyBorder="1" applyAlignment="1" applyProtection="1">
      <alignment horizontal="right" vertical="center" shrinkToFit="1"/>
    </xf>
    <xf numFmtId="0" fontId="9" fillId="3" borderId="1" xfId="4" applyFont="1" applyFill="1" applyBorder="1" applyAlignment="1" applyProtection="1">
      <alignment horizontal="center" vertical="center" shrinkToFit="1"/>
      <protection locked="0"/>
    </xf>
    <xf numFmtId="0" fontId="1" fillId="3" borderId="2" xfId="4" applyFont="1" applyFill="1" applyBorder="1" applyAlignment="1" applyProtection="1">
      <alignment horizontal="center" vertical="center" shrinkToFit="1"/>
      <protection locked="0"/>
    </xf>
    <xf numFmtId="0" fontId="1" fillId="3" borderId="3" xfId="4" applyFont="1" applyFill="1" applyBorder="1" applyAlignment="1" applyProtection="1">
      <alignment horizontal="center" vertical="center" shrinkToFit="1"/>
      <protection locked="0"/>
    </xf>
    <xf numFmtId="0" fontId="9" fillId="3" borderId="5" xfId="4" applyFont="1" applyFill="1" applyBorder="1" applyAlignment="1" applyProtection="1">
      <alignment horizontal="left" vertical="center" shrinkToFit="1"/>
      <protection locked="0"/>
    </xf>
    <xf numFmtId="0" fontId="8" fillId="3" borderId="6" xfId="4" applyFont="1" applyFill="1" applyBorder="1" applyAlignment="1" applyProtection="1">
      <alignment horizontal="left" vertical="center" shrinkToFit="1"/>
      <protection locked="0"/>
    </xf>
    <xf numFmtId="0" fontId="8" fillId="3" borderId="7" xfId="4" applyFont="1" applyFill="1" applyBorder="1" applyAlignment="1" applyProtection="1">
      <alignment horizontal="left" vertical="center" shrinkToFit="1"/>
      <protection locked="0"/>
    </xf>
    <xf numFmtId="177" fontId="6" fillId="2" borderId="5" xfId="4" applyNumberFormat="1" applyFont="1" applyFill="1" applyBorder="1" applyAlignment="1" applyProtection="1">
      <alignment horizontal="right" vertical="center" shrinkToFit="1"/>
    </xf>
    <xf numFmtId="177" fontId="6" fillId="2" borderId="6" xfId="4" applyNumberFormat="1" applyFont="1" applyFill="1" applyBorder="1" applyAlignment="1" applyProtection="1">
      <alignment horizontal="right" vertical="center" shrinkToFit="1"/>
    </xf>
    <xf numFmtId="177" fontId="6" fillId="2" borderId="7" xfId="4" applyNumberFormat="1" applyFont="1" applyFill="1" applyBorder="1" applyAlignment="1" applyProtection="1">
      <alignment horizontal="right" vertical="center" shrinkToFit="1"/>
    </xf>
    <xf numFmtId="177" fontId="6" fillId="2" borderId="1" xfId="4" applyNumberFormat="1" applyFont="1" applyFill="1" applyBorder="1" applyAlignment="1" applyProtection="1">
      <alignment horizontal="right" vertical="center" shrinkToFit="1"/>
    </xf>
    <xf numFmtId="177" fontId="6" fillId="2" borderId="2" xfId="4" applyNumberFormat="1" applyFont="1" applyFill="1" applyBorder="1" applyAlignment="1" applyProtection="1">
      <alignment horizontal="right" vertical="center" shrinkToFit="1"/>
    </xf>
    <xf numFmtId="177" fontId="6" fillId="2" borderId="3" xfId="4" applyNumberFormat="1" applyFont="1" applyFill="1" applyBorder="1" applyAlignment="1" applyProtection="1">
      <alignment horizontal="right" vertical="center" shrinkToFit="1"/>
    </xf>
    <xf numFmtId="0" fontId="1" fillId="2" borderId="0" xfId="4" applyFont="1" applyFill="1" applyBorder="1" applyAlignment="1" applyProtection="1">
      <alignment horizontal="left" vertical="center"/>
    </xf>
    <xf numFmtId="0" fontId="10" fillId="2" borderId="5" xfId="4" applyFont="1" applyFill="1" applyBorder="1" applyAlignment="1" applyProtection="1">
      <alignment horizontal="left" vertical="center"/>
    </xf>
    <xf numFmtId="0" fontId="1" fillId="2" borderId="7" xfId="4" applyFont="1" applyFill="1" applyBorder="1" applyAlignment="1" applyProtection="1">
      <alignment horizontal="left" vertical="center"/>
    </xf>
    <xf numFmtId="38" fontId="6" fillId="3" borderId="0" xfId="2" applyFont="1" applyFill="1" applyBorder="1" applyAlignment="1" applyProtection="1">
      <alignment horizontal="right" vertical="center"/>
      <protection locked="0"/>
    </xf>
    <xf numFmtId="38" fontId="6" fillId="3" borderId="2" xfId="2" applyFont="1" applyFill="1" applyBorder="1" applyAlignment="1" applyProtection="1">
      <alignment horizontal="right" vertical="center"/>
      <protection locked="0"/>
    </xf>
    <xf numFmtId="0" fontId="1" fillId="2" borderId="11" xfId="4" applyFont="1" applyFill="1" applyBorder="1" applyAlignment="1" applyProtection="1">
      <alignment horizontal="center" vertical="center"/>
    </xf>
    <xf numFmtId="0" fontId="1" fillId="3" borderId="5" xfId="4" applyFont="1" applyFill="1" applyBorder="1" applyAlignment="1" applyProtection="1">
      <alignment horizontal="center" vertical="center"/>
      <protection locked="0"/>
    </xf>
    <xf numFmtId="0" fontId="1" fillId="3" borderId="6" xfId="4" applyFont="1" applyFill="1" applyBorder="1" applyAlignment="1" applyProtection="1">
      <alignment horizontal="center" vertical="center"/>
      <protection locked="0"/>
    </xf>
    <xf numFmtId="0" fontId="1" fillId="3" borderId="7" xfId="4" applyFont="1" applyFill="1" applyBorder="1" applyAlignment="1" applyProtection="1">
      <alignment horizontal="center" vertical="center"/>
      <protection locked="0"/>
    </xf>
    <xf numFmtId="0" fontId="1" fillId="3" borderId="9" xfId="4" applyFont="1" applyFill="1" applyBorder="1" applyAlignment="1" applyProtection="1">
      <alignment horizontal="center" vertical="center"/>
      <protection locked="0"/>
    </xf>
    <xf numFmtId="0" fontId="1" fillId="3" borderId="0" xfId="4" applyFont="1" applyFill="1" applyBorder="1" applyAlignment="1" applyProtection="1">
      <alignment horizontal="center" vertical="center"/>
      <protection locked="0"/>
    </xf>
    <xf numFmtId="0" fontId="1" fillId="3" borderId="8" xfId="4" applyFont="1" applyFill="1" applyBorder="1" applyAlignment="1" applyProtection="1">
      <alignment horizontal="center" vertical="center"/>
      <protection locked="0"/>
    </xf>
    <xf numFmtId="0" fontId="0" fillId="2" borderId="10" xfId="4" applyFont="1" applyFill="1" applyBorder="1" applyAlignment="1" applyProtection="1">
      <alignment horizontal="center" vertical="center"/>
    </xf>
    <xf numFmtId="0" fontId="1" fillId="3" borderId="1" xfId="4" applyFont="1" applyFill="1" applyBorder="1" applyAlignment="1" applyProtection="1">
      <alignment horizontal="center" vertical="center"/>
      <protection locked="0"/>
    </xf>
    <xf numFmtId="0" fontId="1" fillId="3" borderId="2" xfId="4" applyFont="1" applyFill="1" applyBorder="1" applyAlignment="1" applyProtection="1">
      <alignment horizontal="center" vertical="center"/>
      <protection locked="0"/>
    </xf>
    <xf numFmtId="0" fontId="1" fillId="3" borderId="3" xfId="4" applyFont="1" applyFill="1" applyBorder="1" applyAlignment="1" applyProtection="1">
      <alignment horizontal="center" vertical="center"/>
      <protection locked="0"/>
    </xf>
    <xf numFmtId="0" fontId="1" fillId="2" borderId="9" xfId="4" applyFont="1" applyFill="1" applyBorder="1" applyAlignment="1" applyProtection="1">
      <alignment horizontal="center" vertical="center"/>
    </xf>
    <xf numFmtId="0" fontId="1" fillId="2" borderId="0" xfId="4" applyFont="1" applyFill="1" applyBorder="1" applyAlignment="1" applyProtection="1">
      <alignment horizontal="center" vertical="center"/>
    </xf>
    <xf numFmtId="177" fontId="6" fillId="2" borderId="5" xfId="2" applyNumberFormat="1" applyFont="1" applyFill="1" applyBorder="1" applyAlignment="1" applyProtection="1">
      <alignment horizontal="right" vertical="center"/>
    </xf>
    <xf numFmtId="177" fontId="6" fillId="2" borderId="6" xfId="2" applyNumberFormat="1" applyFont="1" applyFill="1" applyBorder="1" applyAlignment="1" applyProtection="1">
      <alignment horizontal="right" vertical="center"/>
    </xf>
    <xf numFmtId="177" fontId="6" fillId="2" borderId="7" xfId="2" applyNumberFormat="1" applyFont="1" applyFill="1" applyBorder="1" applyAlignment="1" applyProtection="1">
      <alignment horizontal="right" vertical="center"/>
    </xf>
    <xf numFmtId="177" fontId="6" fillId="2" borderId="1" xfId="2" applyNumberFormat="1" applyFont="1" applyFill="1" applyBorder="1" applyAlignment="1" applyProtection="1">
      <alignment horizontal="right" vertical="center"/>
    </xf>
    <xf numFmtId="177" fontId="6" fillId="2" borderId="2" xfId="2" applyNumberFormat="1" applyFont="1" applyFill="1" applyBorder="1" applyAlignment="1" applyProtection="1">
      <alignment horizontal="right" vertical="center"/>
    </xf>
    <xf numFmtId="177" fontId="6" fillId="2" borderId="3" xfId="2" applyNumberFormat="1" applyFont="1" applyFill="1" applyBorder="1" applyAlignment="1" applyProtection="1">
      <alignment horizontal="right" vertical="center"/>
    </xf>
    <xf numFmtId="38" fontId="6" fillId="2" borderId="31" xfId="2" applyFont="1" applyFill="1" applyBorder="1" applyAlignment="1" applyProtection="1">
      <alignment horizontal="center" vertical="center"/>
    </xf>
    <xf numFmtId="38" fontId="6" fillId="2" borderId="32" xfId="2" applyFont="1" applyFill="1" applyBorder="1" applyAlignment="1" applyProtection="1">
      <alignment horizontal="center" vertical="center"/>
    </xf>
    <xf numFmtId="38" fontId="6" fillId="2" borderId="33" xfId="2" applyFont="1" applyFill="1" applyBorder="1" applyAlignment="1" applyProtection="1">
      <alignment horizontal="center" vertical="center"/>
    </xf>
    <xf numFmtId="38" fontId="6" fillId="2" borderId="34" xfId="2" applyFont="1" applyFill="1" applyBorder="1" applyAlignment="1" applyProtection="1">
      <alignment horizontal="center" vertical="center"/>
    </xf>
    <xf numFmtId="38" fontId="6" fillId="2" borderId="35" xfId="2" applyFont="1" applyFill="1" applyBorder="1" applyAlignment="1" applyProtection="1">
      <alignment horizontal="center" vertical="center"/>
    </xf>
    <xf numFmtId="38" fontId="6" fillId="2" borderId="36" xfId="2" applyFont="1" applyFill="1" applyBorder="1" applyAlignment="1" applyProtection="1">
      <alignment horizontal="center" vertical="center"/>
    </xf>
    <xf numFmtId="0" fontId="20" fillId="3" borderId="5" xfId="4" applyFont="1" applyFill="1" applyBorder="1" applyAlignment="1" applyProtection="1">
      <alignment horizontal="left" vertical="top" shrinkToFit="1"/>
      <protection locked="0"/>
    </xf>
    <xf numFmtId="0" fontId="20" fillId="3" borderId="6" xfId="4" applyFont="1" applyFill="1" applyBorder="1" applyAlignment="1" applyProtection="1">
      <alignment horizontal="left" vertical="top" shrinkToFit="1"/>
      <protection locked="0"/>
    </xf>
    <xf numFmtId="0" fontId="20" fillId="3" borderId="7" xfId="4" applyFont="1" applyFill="1" applyBorder="1" applyAlignment="1" applyProtection="1">
      <alignment horizontal="left" vertical="top" shrinkToFit="1"/>
      <protection locked="0"/>
    </xf>
    <xf numFmtId="0" fontId="20" fillId="3" borderId="1" xfId="4" applyFont="1" applyFill="1" applyBorder="1" applyAlignment="1" applyProtection="1">
      <alignment horizontal="left" vertical="top" shrinkToFit="1"/>
      <protection locked="0"/>
    </xf>
    <xf numFmtId="0" fontId="20" fillId="3" borderId="2" xfId="4" applyFont="1" applyFill="1" applyBorder="1" applyAlignment="1" applyProtection="1">
      <alignment horizontal="left" vertical="top" shrinkToFit="1"/>
      <protection locked="0"/>
    </xf>
    <xf numFmtId="0" fontId="20" fillId="3" borderId="3" xfId="4" applyFont="1" applyFill="1" applyBorder="1" applyAlignment="1" applyProtection="1">
      <alignment horizontal="left" vertical="top" shrinkToFit="1"/>
      <protection locked="0"/>
    </xf>
    <xf numFmtId="0" fontId="1" fillId="2" borderId="0" xfId="4" applyFont="1" applyFill="1" applyAlignment="1" applyProtection="1">
      <alignment horizontal="center" vertical="center"/>
    </xf>
    <xf numFmtId="0" fontId="1" fillId="2" borderId="0" xfId="4" applyFont="1" applyFill="1" applyAlignment="1" applyProtection="1">
      <alignment horizontal="left" vertical="center"/>
    </xf>
    <xf numFmtId="0" fontId="0" fillId="2" borderId="0" xfId="4" applyFont="1" applyFill="1" applyAlignment="1" applyProtection="1">
      <alignment horizontal="center" vertical="center"/>
    </xf>
    <xf numFmtId="0" fontId="6" fillId="3" borderId="0" xfId="4" applyFont="1" applyFill="1" applyAlignment="1" applyProtection="1">
      <alignment horizontal="left" vertical="center" shrinkToFit="1"/>
      <protection locked="0"/>
    </xf>
    <xf numFmtId="0" fontId="1" fillId="2" borderId="37" xfId="4" applyFont="1" applyFill="1" applyBorder="1" applyAlignment="1" applyProtection="1">
      <alignment horizontal="distributed" vertical="center" indent="1"/>
    </xf>
    <xf numFmtId="0" fontId="5" fillId="2" borderId="11" xfId="4" applyFont="1" applyFill="1" applyBorder="1" applyAlignment="1" applyProtection="1">
      <alignment horizontal="distributed" vertical="center"/>
    </xf>
    <xf numFmtId="0" fontId="5" fillId="2" borderId="30" xfId="4" applyFont="1" applyFill="1" applyBorder="1" applyAlignment="1" applyProtection="1">
      <alignment horizontal="distributed" vertical="center"/>
    </xf>
    <xf numFmtId="0" fontId="5" fillId="2" borderId="12" xfId="4" applyFont="1" applyFill="1" applyBorder="1" applyAlignment="1" applyProtection="1">
      <alignment horizontal="distributed" vertical="center"/>
    </xf>
    <xf numFmtId="177" fontId="6" fillId="0" borderId="11" xfId="4" applyNumberFormat="1" applyFont="1" applyFill="1" applyBorder="1" applyAlignment="1" applyProtection="1">
      <alignment horizontal="right" vertical="center" shrinkToFit="1"/>
    </xf>
    <xf numFmtId="177" fontId="6" fillId="0" borderId="30" xfId="4" applyNumberFormat="1" applyFont="1" applyFill="1" applyBorder="1" applyAlignment="1" applyProtection="1">
      <alignment horizontal="right" vertical="center" shrinkToFit="1"/>
    </xf>
    <xf numFmtId="177" fontId="6" fillId="0" borderId="12" xfId="4" applyNumberFormat="1" applyFont="1" applyFill="1" applyBorder="1" applyAlignment="1" applyProtection="1">
      <alignment horizontal="right" vertical="center" shrinkToFit="1"/>
    </xf>
    <xf numFmtId="177" fontId="6" fillId="3" borderId="5" xfId="4" applyNumberFormat="1" applyFont="1" applyFill="1" applyBorder="1" applyAlignment="1" applyProtection="1">
      <alignment horizontal="right" vertical="center" shrinkToFit="1"/>
      <protection locked="0"/>
    </xf>
    <xf numFmtId="177" fontId="6" fillId="3" borderId="6" xfId="4" applyNumberFormat="1" applyFont="1" applyFill="1" applyBorder="1" applyAlignment="1" applyProtection="1">
      <alignment horizontal="right" vertical="center" shrinkToFit="1"/>
      <protection locked="0"/>
    </xf>
    <xf numFmtId="177" fontId="6" fillId="3" borderId="7" xfId="4" applyNumberFormat="1" applyFont="1" applyFill="1" applyBorder="1" applyAlignment="1" applyProtection="1">
      <alignment horizontal="right" vertical="center" shrinkToFit="1"/>
      <protection locked="0"/>
    </xf>
    <xf numFmtId="177" fontId="6" fillId="3" borderId="1" xfId="4" applyNumberFormat="1" applyFont="1" applyFill="1" applyBorder="1" applyAlignment="1" applyProtection="1">
      <alignment horizontal="right" vertical="center" shrinkToFit="1"/>
      <protection locked="0"/>
    </xf>
    <xf numFmtId="177" fontId="6" fillId="3" borderId="2" xfId="4" applyNumberFormat="1" applyFont="1" applyFill="1" applyBorder="1" applyAlignment="1" applyProtection="1">
      <alignment horizontal="right" vertical="center" shrinkToFit="1"/>
      <protection locked="0"/>
    </xf>
    <xf numFmtId="177" fontId="6" fillId="3" borderId="3" xfId="4" applyNumberFormat="1" applyFont="1" applyFill="1" applyBorder="1" applyAlignment="1" applyProtection="1">
      <alignment horizontal="right" vertical="center" shrinkToFit="1"/>
      <protection locked="0"/>
    </xf>
    <xf numFmtId="177" fontId="6" fillId="2" borderId="5" xfId="2" applyNumberFormat="1" applyFont="1" applyFill="1" applyBorder="1" applyAlignment="1" applyProtection="1">
      <alignment horizontal="right" vertical="center" shrinkToFit="1"/>
    </xf>
    <xf numFmtId="177" fontId="6" fillId="2" borderId="6" xfId="2" applyNumberFormat="1" applyFont="1" applyFill="1" applyBorder="1" applyAlignment="1" applyProtection="1">
      <alignment horizontal="right" vertical="center" shrinkToFit="1"/>
    </xf>
    <xf numFmtId="177" fontId="6" fillId="2" borderId="7" xfId="2" applyNumberFormat="1" applyFont="1" applyFill="1" applyBorder="1" applyAlignment="1" applyProtection="1">
      <alignment horizontal="right" vertical="center" shrinkToFit="1"/>
    </xf>
    <xf numFmtId="177" fontId="6" fillId="2" borderId="1" xfId="2" applyNumberFormat="1" applyFont="1" applyFill="1" applyBorder="1" applyAlignment="1" applyProtection="1">
      <alignment horizontal="right" vertical="center" shrinkToFit="1"/>
    </xf>
    <xf numFmtId="177" fontId="6" fillId="2" borderId="2" xfId="2" applyNumberFormat="1" applyFont="1" applyFill="1" applyBorder="1" applyAlignment="1" applyProtection="1">
      <alignment horizontal="right" vertical="center" shrinkToFit="1"/>
    </xf>
    <xf numFmtId="177" fontId="6" fillId="2" borderId="3" xfId="2" applyNumberFormat="1" applyFont="1" applyFill="1" applyBorder="1" applyAlignment="1" applyProtection="1">
      <alignment horizontal="right" vertical="center" shrinkToFit="1"/>
    </xf>
    <xf numFmtId="0" fontId="0" fillId="5" borderId="0" xfId="0" applyFont="1" applyFill="1" applyAlignment="1" applyProtection="1">
      <alignment horizontal="center" vertical="center"/>
      <protection locked="0"/>
    </xf>
    <xf numFmtId="0" fontId="39" fillId="0" borderId="0" xfId="0" applyFont="1" applyAlignment="1">
      <alignment horizontal="left" vertical="center" wrapText="1"/>
    </xf>
    <xf numFmtId="0" fontId="0" fillId="0" borderId="0" xfId="0" applyFont="1" applyAlignment="1">
      <alignment horizontal="left" vertical="center" wrapText="1"/>
    </xf>
    <xf numFmtId="0" fontId="0" fillId="5" borderId="0" xfId="0" applyFont="1" applyFill="1" applyAlignment="1" applyProtection="1">
      <alignment vertical="center" shrinkToFit="1"/>
      <protection locked="0"/>
    </xf>
    <xf numFmtId="0" fontId="0" fillId="5" borderId="0" xfId="0" applyFont="1" applyFill="1" applyAlignment="1" applyProtection="1">
      <alignment horizontal="left" vertical="center" shrinkToFit="1"/>
      <protection locked="0"/>
    </xf>
    <xf numFmtId="38" fontId="1" fillId="2" borderId="10" xfId="2" applyFont="1" applyFill="1" applyBorder="1" applyAlignment="1" applyProtection="1">
      <alignment horizontal="left" vertical="center"/>
    </xf>
    <xf numFmtId="0" fontId="1" fillId="6" borderId="5" xfId="4" applyFont="1" applyFill="1" applyBorder="1" applyAlignment="1" applyProtection="1">
      <alignment horizontal="center" vertical="center" wrapText="1"/>
    </xf>
    <xf numFmtId="0" fontId="1" fillId="6" borderId="6" xfId="4" applyFont="1" applyFill="1" applyBorder="1" applyAlignment="1" applyProtection="1">
      <alignment horizontal="center" vertical="center" wrapText="1"/>
    </xf>
    <xf numFmtId="0" fontId="1" fillId="6" borderId="7" xfId="4" applyFont="1" applyFill="1" applyBorder="1" applyAlignment="1" applyProtection="1">
      <alignment horizontal="center" vertical="center" wrapText="1"/>
    </xf>
    <xf numFmtId="0" fontId="1" fillId="6" borderId="9" xfId="4" applyFont="1" applyFill="1" applyBorder="1" applyAlignment="1" applyProtection="1">
      <alignment horizontal="center" vertical="center" wrapText="1"/>
    </xf>
    <xf numFmtId="0" fontId="1" fillId="6" borderId="0" xfId="4" applyFont="1" applyFill="1" applyBorder="1" applyAlignment="1" applyProtection="1">
      <alignment horizontal="center" vertical="center" wrapText="1"/>
    </xf>
    <xf numFmtId="0" fontId="1" fillId="6" borderId="8" xfId="4" applyFont="1" applyFill="1" applyBorder="1" applyAlignment="1" applyProtection="1">
      <alignment horizontal="center" vertical="center" wrapText="1"/>
    </xf>
    <xf numFmtId="0" fontId="1" fillId="6" borderId="1" xfId="4" applyFont="1" applyFill="1" applyBorder="1" applyAlignment="1" applyProtection="1">
      <alignment horizontal="center" vertical="center" wrapText="1"/>
    </xf>
    <xf numFmtId="0" fontId="1" fillId="6" borderId="2" xfId="4" applyFont="1" applyFill="1" applyBorder="1" applyAlignment="1" applyProtection="1">
      <alignment horizontal="center" vertical="center" wrapText="1"/>
    </xf>
    <xf numFmtId="0" fontId="1" fillId="6" borderId="3" xfId="4" applyFont="1" applyFill="1" applyBorder="1" applyAlignment="1" applyProtection="1">
      <alignment horizontal="center" vertical="center" wrapText="1"/>
    </xf>
    <xf numFmtId="0" fontId="9" fillId="6" borderId="5" xfId="4" applyFont="1" applyFill="1" applyBorder="1" applyAlignment="1" applyProtection="1">
      <alignment horizontal="center" vertical="center"/>
    </xf>
    <xf numFmtId="0" fontId="9" fillId="6" borderId="9" xfId="4" applyFont="1" applyFill="1" applyBorder="1" applyAlignment="1" applyProtection="1">
      <alignment horizontal="center" vertical="center"/>
    </xf>
    <xf numFmtId="0" fontId="9" fillId="6" borderId="1" xfId="4" applyFont="1" applyFill="1" applyBorder="1" applyAlignment="1" applyProtection="1">
      <alignment horizontal="center" vertical="center"/>
    </xf>
    <xf numFmtId="0" fontId="9" fillId="6" borderId="5" xfId="4" applyFont="1" applyFill="1" applyBorder="1" applyAlignment="1" applyProtection="1">
      <alignment horizontal="left" vertical="center" wrapText="1"/>
    </xf>
    <xf numFmtId="0" fontId="9" fillId="6" borderId="6" xfId="4" applyFont="1" applyFill="1" applyBorder="1" applyAlignment="1" applyProtection="1">
      <alignment horizontal="left" vertical="center" wrapText="1"/>
    </xf>
    <xf numFmtId="0" fontId="9" fillId="6" borderId="7" xfId="4" applyFont="1" applyFill="1" applyBorder="1" applyAlignment="1" applyProtection="1">
      <alignment horizontal="left" vertical="center" wrapText="1"/>
    </xf>
    <xf numFmtId="0" fontId="9" fillId="6" borderId="9" xfId="4" applyFont="1" applyFill="1" applyBorder="1" applyAlignment="1" applyProtection="1">
      <alignment horizontal="left" vertical="center" wrapText="1"/>
    </xf>
    <xf numFmtId="0" fontId="9" fillId="6" borderId="0" xfId="4" applyFont="1" applyFill="1" applyBorder="1" applyAlignment="1" applyProtection="1">
      <alignment horizontal="left" vertical="center" wrapText="1"/>
    </xf>
    <xf numFmtId="0" fontId="9" fillId="6" borderId="8" xfId="4" applyFont="1" applyFill="1" applyBorder="1" applyAlignment="1" applyProtection="1">
      <alignment horizontal="left" vertical="center" wrapText="1"/>
    </xf>
    <xf numFmtId="0" fontId="9" fillId="6" borderId="1" xfId="4" applyFont="1" applyFill="1" applyBorder="1" applyAlignment="1" applyProtection="1">
      <alignment horizontal="left" vertical="center" wrapText="1"/>
    </xf>
    <xf numFmtId="0" fontId="9" fillId="6" borderId="2" xfId="4" applyFont="1" applyFill="1" applyBorder="1" applyAlignment="1" applyProtection="1">
      <alignment horizontal="left" vertical="center" wrapText="1"/>
    </xf>
    <xf numFmtId="0" fontId="9" fillId="6" borderId="3" xfId="4" applyFont="1" applyFill="1" applyBorder="1" applyAlignment="1" applyProtection="1">
      <alignment horizontal="left" vertical="center" wrapText="1"/>
    </xf>
    <xf numFmtId="0" fontId="9" fillId="2" borderId="6" xfId="4" applyFont="1" applyFill="1" applyBorder="1" applyAlignment="1" applyProtection="1">
      <alignment horizontal="left" vertical="center"/>
    </xf>
    <xf numFmtId="0" fontId="9" fillId="2" borderId="7" xfId="4" applyFont="1" applyFill="1" applyBorder="1" applyAlignment="1" applyProtection="1">
      <alignment horizontal="left" vertical="center"/>
    </xf>
    <xf numFmtId="0" fontId="9" fillId="2" borderId="2" xfId="4" applyFont="1" applyFill="1" applyBorder="1" applyAlignment="1" applyProtection="1">
      <alignment horizontal="left" vertical="center"/>
    </xf>
    <xf numFmtId="0" fontId="9" fillId="2" borderId="3" xfId="4" applyFont="1" applyFill="1" applyBorder="1" applyAlignment="1" applyProtection="1">
      <alignment horizontal="left" vertical="center"/>
    </xf>
    <xf numFmtId="0" fontId="1" fillId="2" borderId="8" xfId="4" applyFont="1" applyFill="1" applyBorder="1" applyAlignment="1" applyProtection="1">
      <alignment horizontal="center" vertical="center"/>
    </xf>
    <xf numFmtId="0" fontId="9" fillId="2" borderId="6" xfId="4" applyFont="1" applyFill="1" applyBorder="1" applyAlignment="1" applyProtection="1">
      <alignment horizontal="center" vertical="center"/>
    </xf>
    <xf numFmtId="0" fontId="9" fillId="2" borderId="2" xfId="4" applyFont="1" applyFill="1" applyBorder="1" applyAlignment="1" applyProtection="1">
      <alignment horizontal="center" vertical="center"/>
    </xf>
    <xf numFmtId="0" fontId="9" fillId="5" borderId="6" xfId="4" applyFont="1" applyFill="1" applyBorder="1" applyAlignment="1" applyProtection="1">
      <alignment horizontal="center" vertical="center"/>
      <protection locked="0"/>
    </xf>
    <xf numFmtId="0" fontId="9" fillId="5" borderId="2" xfId="4" applyFont="1" applyFill="1" applyBorder="1" applyAlignment="1" applyProtection="1">
      <alignment horizontal="center" vertical="center"/>
      <protection locked="0"/>
    </xf>
    <xf numFmtId="0" fontId="1" fillId="5" borderId="6" xfId="4" applyFont="1" applyFill="1" applyBorder="1" applyAlignment="1" applyProtection="1">
      <alignment horizontal="center" vertical="center"/>
      <protection locked="0"/>
    </xf>
    <xf numFmtId="0" fontId="1" fillId="5" borderId="2" xfId="4" applyFont="1" applyFill="1" applyBorder="1" applyAlignment="1" applyProtection="1">
      <alignment horizontal="center" vertical="center"/>
      <protection locked="0"/>
    </xf>
    <xf numFmtId="0" fontId="0" fillId="2" borderId="6" xfId="4" applyFont="1" applyFill="1" applyBorder="1" applyAlignment="1" applyProtection="1">
      <alignment horizontal="center" vertical="center"/>
    </xf>
    <xf numFmtId="0" fontId="6" fillId="7" borderId="6" xfId="4" applyFont="1" applyFill="1" applyBorder="1" applyAlignment="1" applyProtection="1">
      <alignment horizontal="right" vertical="center"/>
    </xf>
    <xf numFmtId="0" fontId="6" fillId="7" borderId="2" xfId="4" applyFont="1" applyFill="1" applyBorder="1" applyAlignment="1" applyProtection="1">
      <alignment horizontal="right" vertical="center"/>
    </xf>
    <xf numFmtId="0" fontId="1" fillId="2" borderId="5" xfId="4" applyFont="1" applyFill="1" applyBorder="1" applyAlignment="1" applyProtection="1">
      <alignment horizontal="center" vertical="center" wrapText="1"/>
    </xf>
    <xf numFmtId="0" fontId="1" fillId="2" borderId="6" xfId="4" applyFont="1" applyFill="1" applyBorder="1" applyAlignment="1" applyProtection="1">
      <alignment horizontal="center" vertical="center" wrapText="1"/>
    </xf>
    <xf numFmtId="0" fontId="1" fillId="2" borderId="7" xfId="4" applyFont="1" applyFill="1" applyBorder="1" applyAlignment="1" applyProtection="1">
      <alignment horizontal="center" vertical="center" wrapText="1"/>
    </xf>
    <xf numFmtId="0" fontId="1" fillId="2" borderId="9" xfId="4" applyFont="1" applyFill="1" applyBorder="1" applyAlignment="1" applyProtection="1">
      <alignment horizontal="center" vertical="center" wrapText="1"/>
    </xf>
    <xf numFmtId="0" fontId="1" fillId="2" borderId="0" xfId="4" applyFont="1" applyFill="1" applyBorder="1" applyAlignment="1" applyProtection="1">
      <alignment horizontal="center" vertical="center" wrapText="1"/>
    </xf>
    <xf numFmtId="0" fontId="1" fillId="2" borderId="8" xfId="4" applyFont="1" applyFill="1" applyBorder="1" applyAlignment="1" applyProtection="1">
      <alignment horizontal="center" vertical="center" wrapText="1"/>
    </xf>
    <xf numFmtId="0" fontId="1" fillId="2" borderId="1" xfId="4" applyFont="1" applyFill="1" applyBorder="1" applyAlignment="1" applyProtection="1">
      <alignment horizontal="center" vertical="center" wrapText="1"/>
    </xf>
    <xf numFmtId="0" fontId="1" fillId="2" borderId="2" xfId="4" applyFont="1" applyFill="1" applyBorder="1" applyAlignment="1" applyProtection="1">
      <alignment horizontal="center" vertical="center" wrapText="1"/>
    </xf>
    <xf numFmtId="0" fontId="1" fillId="2" borderId="3" xfId="4" applyFont="1" applyFill="1" applyBorder="1" applyAlignment="1" applyProtection="1">
      <alignment horizontal="center" vertical="center" wrapText="1"/>
    </xf>
    <xf numFmtId="0" fontId="9" fillId="2" borderId="10" xfId="4" applyFont="1" applyFill="1" applyBorder="1" applyAlignment="1" applyProtection="1">
      <alignment horizontal="center" vertical="center" wrapText="1"/>
    </xf>
    <xf numFmtId="0" fontId="11" fillId="7" borderId="6" xfId="4" applyFont="1" applyFill="1" applyBorder="1" applyAlignment="1" applyProtection="1">
      <alignment horizontal="center" vertical="center"/>
    </xf>
    <xf numFmtId="0" fontId="11" fillId="7" borderId="2" xfId="4" applyFont="1" applyFill="1" applyBorder="1" applyAlignment="1" applyProtection="1">
      <alignment horizontal="center" vertical="center"/>
    </xf>
    <xf numFmtId="0" fontId="0" fillId="2" borderId="2" xfId="4" applyFont="1" applyFill="1" applyBorder="1" applyAlignment="1" applyProtection="1">
      <alignment horizontal="left" vertical="center"/>
    </xf>
    <xf numFmtId="0" fontId="1" fillId="3" borderId="1" xfId="4" applyFont="1" applyFill="1" applyBorder="1" applyAlignment="1" applyProtection="1">
      <alignment horizontal="center" vertical="center" shrinkToFit="1"/>
      <protection locked="0"/>
    </xf>
    <xf numFmtId="177" fontId="6" fillId="3" borderId="9" xfId="2" applyNumberFormat="1" applyFont="1" applyFill="1" applyBorder="1" applyAlignment="1" applyProtection="1">
      <alignment horizontal="right" vertical="center"/>
      <protection locked="0"/>
    </xf>
    <xf numFmtId="0" fontId="0" fillId="0" borderId="5" xfId="4" applyFont="1" applyFill="1" applyBorder="1" applyAlignment="1" applyProtection="1">
      <alignment horizontal="center" vertical="center" shrinkToFit="1"/>
      <protection locked="0"/>
    </xf>
    <xf numFmtId="0" fontId="0" fillId="0" borderId="6" xfId="4" applyFont="1" applyFill="1" applyBorder="1" applyAlignment="1" applyProtection="1">
      <alignment horizontal="center" vertical="center" shrinkToFit="1"/>
      <protection locked="0"/>
    </xf>
    <xf numFmtId="0" fontId="1" fillId="0" borderId="6" xfId="4" applyFont="1" applyFill="1" applyBorder="1" applyAlignment="1" applyProtection="1">
      <alignment horizontal="center" vertical="center" shrinkToFit="1"/>
      <protection locked="0"/>
    </xf>
    <xf numFmtId="0" fontId="1" fillId="3" borderId="30" xfId="4" applyFont="1" applyFill="1" applyBorder="1" applyAlignment="1" applyProtection="1">
      <alignment horizontal="center" vertical="center" shrinkToFit="1"/>
      <protection locked="0"/>
    </xf>
    <xf numFmtId="0" fontId="1" fillId="3" borderId="9" xfId="4" applyFont="1" applyFill="1" applyBorder="1" applyAlignment="1" applyProtection="1">
      <alignment horizontal="center" vertical="center" shrinkToFit="1"/>
      <protection locked="0"/>
    </xf>
    <xf numFmtId="0" fontId="0" fillId="3" borderId="9" xfId="4" applyFont="1" applyFill="1" applyBorder="1" applyAlignment="1" applyProtection="1">
      <alignment horizontal="center" vertical="center" shrinkToFit="1"/>
      <protection locked="0"/>
    </xf>
    <xf numFmtId="0" fontId="1" fillId="3" borderId="5" xfId="4" applyFont="1" applyFill="1" applyBorder="1" applyAlignment="1" applyProtection="1">
      <alignment horizontal="center" vertical="center" shrinkToFit="1"/>
      <protection locked="0"/>
    </xf>
    <xf numFmtId="49" fontId="9" fillId="3" borderId="5" xfId="4" applyNumberFormat="1" applyFont="1" applyFill="1" applyBorder="1" applyAlignment="1" applyProtection="1">
      <alignment horizontal="left" vertical="center" shrinkToFit="1"/>
      <protection locked="0"/>
    </xf>
    <xf numFmtId="49" fontId="9" fillId="3" borderId="6" xfId="4" applyNumberFormat="1" applyFont="1" applyFill="1" applyBorder="1" applyAlignment="1" applyProtection="1">
      <alignment horizontal="left" vertical="center" shrinkToFit="1"/>
      <protection locked="0"/>
    </xf>
    <xf numFmtId="49" fontId="9" fillId="3" borderId="7" xfId="4" applyNumberFormat="1" applyFont="1" applyFill="1" applyBorder="1" applyAlignment="1" applyProtection="1">
      <alignment horizontal="left" vertical="center" shrinkToFit="1"/>
      <protection locked="0"/>
    </xf>
    <xf numFmtId="38" fontId="5" fillId="2" borderId="0" xfId="2" applyFont="1" applyFill="1" applyBorder="1" applyAlignment="1" applyProtection="1">
      <alignment horizontal="center" vertical="center" shrinkToFit="1"/>
    </xf>
    <xf numFmtId="38" fontId="5" fillId="2" borderId="2" xfId="2" applyFont="1" applyFill="1" applyBorder="1" applyAlignment="1" applyProtection="1">
      <alignment horizontal="center" vertical="center" shrinkToFit="1"/>
    </xf>
    <xf numFmtId="0" fontId="6" fillId="0" borderId="0" xfId="4" applyFont="1" applyFill="1" applyAlignment="1" applyProtection="1">
      <alignment horizontal="left" vertical="center" shrinkToFit="1"/>
      <protection locked="0"/>
    </xf>
    <xf numFmtId="179" fontId="7" fillId="2" borderId="41" xfId="1" applyNumberFormat="1" applyFont="1" applyFill="1" applyBorder="1" applyAlignment="1" applyProtection="1">
      <alignment horizontal="center" vertical="center"/>
    </xf>
    <xf numFmtId="179" fontId="7" fillId="2" borderId="10" xfId="1" applyNumberFormat="1" applyFont="1" applyFill="1" applyBorder="1" applyAlignment="1" applyProtection="1">
      <alignment horizontal="center" vertical="center"/>
    </xf>
    <xf numFmtId="179" fontId="7" fillId="2" borderId="42" xfId="1" applyNumberFormat="1" applyFont="1" applyFill="1" applyBorder="1" applyAlignment="1" applyProtection="1">
      <alignment horizontal="center" vertical="center"/>
    </xf>
    <xf numFmtId="0" fontId="7" fillId="2" borderId="38" xfId="4" applyFont="1" applyFill="1" applyBorder="1" applyAlignment="1" applyProtection="1">
      <alignment horizontal="center" vertical="center"/>
    </xf>
    <xf numFmtId="0" fontId="7" fillId="2" borderId="39" xfId="4" applyFont="1" applyFill="1" applyBorder="1" applyAlignment="1" applyProtection="1">
      <alignment horizontal="center" vertical="center"/>
    </xf>
    <xf numFmtId="0" fontId="7" fillId="2" borderId="40" xfId="4" applyFont="1" applyFill="1" applyBorder="1" applyAlignment="1" applyProtection="1">
      <alignment horizontal="center" vertical="center"/>
    </xf>
    <xf numFmtId="0" fontId="7" fillId="2" borderId="41" xfId="4" applyFont="1" applyFill="1" applyBorder="1" applyAlignment="1" applyProtection="1">
      <alignment horizontal="center" vertical="center"/>
    </xf>
    <xf numFmtId="0" fontId="7" fillId="2" borderId="10" xfId="4" applyFont="1" applyFill="1" applyBorder="1" applyAlignment="1" applyProtection="1">
      <alignment horizontal="center" vertical="center"/>
    </xf>
    <xf numFmtId="0" fontId="7" fillId="2" borderId="42" xfId="4" applyFont="1" applyFill="1" applyBorder="1" applyAlignment="1" applyProtection="1">
      <alignment horizontal="center" vertical="center"/>
    </xf>
    <xf numFmtId="0" fontId="37" fillId="2" borderId="41" xfId="4" applyFont="1" applyFill="1" applyBorder="1" applyAlignment="1" applyProtection="1">
      <alignment horizontal="center" vertical="center" wrapText="1"/>
    </xf>
    <xf numFmtId="0" fontId="37" fillId="2" borderId="10" xfId="4" applyFont="1" applyFill="1" applyBorder="1" applyAlignment="1" applyProtection="1">
      <alignment horizontal="center" vertical="center" wrapText="1"/>
    </xf>
    <xf numFmtId="0" fontId="37" fillId="2" borderId="42" xfId="4" applyFont="1" applyFill="1" applyBorder="1" applyAlignment="1" applyProtection="1">
      <alignment horizontal="center" vertical="center" wrapText="1"/>
    </xf>
    <xf numFmtId="0" fontId="37" fillId="2" borderId="43" xfId="4" applyFont="1" applyFill="1" applyBorder="1" applyAlignment="1" applyProtection="1">
      <alignment horizontal="center" vertical="center" wrapText="1"/>
    </xf>
    <xf numFmtId="0" fontId="37" fillId="2" borderId="44" xfId="4" applyFont="1" applyFill="1" applyBorder="1" applyAlignment="1" applyProtection="1">
      <alignment horizontal="center" vertical="center" wrapText="1"/>
    </xf>
    <xf numFmtId="0" fontId="37" fillId="2" borderId="45" xfId="4" applyFont="1" applyFill="1" applyBorder="1" applyAlignment="1" applyProtection="1">
      <alignment horizontal="center" vertical="center" wrapText="1"/>
    </xf>
    <xf numFmtId="0" fontId="1" fillId="0" borderId="10" xfId="5" applyFont="1" applyBorder="1" applyAlignment="1" applyProtection="1">
      <alignment horizontal="center" vertical="center"/>
    </xf>
    <xf numFmtId="0" fontId="6" fillId="0" borderId="0" xfId="3" applyFont="1" applyFill="1" applyAlignment="1" applyProtection="1">
      <alignment horizontal="left" vertical="center"/>
    </xf>
    <xf numFmtId="0" fontId="0" fillId="0" borderId="10" xfId="5" applyFont="1" applyBorder="1" applyAlignment="1" applyProtection="1">
      <alignment horizontal="center" vertical="center" wrapText="1"/>
    </xf>
    <xf numFmtId="0" fontId="1" fillId="0" borderId="10" xfId="5" applyFont="1" applyBorder="1" applyAlignment="1" applyProtection="1">
      <alignment horizontal="center" vertical="center" wrapText="1"/>
    </xf>
    <xf numFmtId="0" fontId="9" fillId="2" borderId="0" xfId="5" applyFont="1" applyFill="1" applyBorder="1" applyAlignment="1" applyProtection="1">
      <alignment horizontal="left" vertical="center" wrapText="1"/>
    </xf>
    <xf numFmtId="0" fontId="15" fillId="0" borderId="0" xfId="5" applyFont="1" applyFill="1" applyBorder="1" applyAlignment="1" applyProtection="1">
      <alignment horizontal="left" vertical="top" wrapText="1"/>
    </xf>
    <xf numFmtId="0" fontId="16" fillId="2" borderId="0" xfId="5" applyFont="1" applyFill="1" applyAlignment="1" applyProtection="1">
      <alignment horizontal="left" vertical="center"/>
    </xf>
    <xf numFmtId="0" fontId="18" fillId="2" borderId="0" xfId="5" applyFont="1" applyFill="1" applyAlignment="1" applyProtection="1">
      <alignment horizontal="left" vertical="center"/>
    </xf>
    <xf numFmtId="0" fontId="9" fillId="0" borderId="0" xfId="5" applyFont="1" applyFill="1" applyBorder="1" applyAlignment="1" applyProtection="1">
      <alignment horizontal="left" vertical="top" wrapText="1"/>
      <protection locked="0"/>
    </xf>
    <xf numFmtId="38" fontId="35" fillId="3" borderId="2" xfId="2" applyFont="1" applyFill="1" applyBorder="1" applyAlignment="1" applyProtection="1">
      <alignment horizontal="right" vertical="center"/>
      <protection locked="0"/>
    </xf>
    <xf numFmtId="0" fontId="36" fillId="5" borderId="6" xfId="4" applyFont="1" applyFill="1" applyBorder="1" applyAlignment="1" applyProtection="1">
      <alignment horizontal="center" vertical="center"/>
      <protection locked="0"/>
    </xf>
    <xf numFmtId="0" fontId="36" fillId="5" borderId="2" xfId="4" applyFont="1" applyFill="1" applyBorder="1" applyAlignment="1" applyProtection="1">
      <alignment horizontal="center" vertical="center"/>
      <protection locked="0"/>
    </xf>
    <xf numFmtId="38" fontId="35" fillId="3" borderId="0" xfId="2" applyFont="1" applyFill="1" applyBorder="1" applyAlignment="1" applyProtection="1">
      <alignment horizontal="right" vertical="center"/>
      <protection locked="0"/>
    </xf>
    <xf numFmtId="0" fontId="34" fillId="5" borderId="6" xfId="4" applyFont="1" applyFill="1" applyBorder="1" applyAlignment="1" applyProtection="1">
      <alignment horizontal="center" vertical="center"/>
      <protection locked="0"/>
    </xf>
    <xf numFmtId="0" fontId="34" fillId="5" borderId="2" xfId="4" applyFont="1" applyFill="1" applyBorder="1" applyAlignment="1" applyProtection="1">
      <alignment horizontal="center" vertical="center"/>
      <protection locked="0"/>
    </xf>
    <xf numFmtId="0" fontId="6" fillId="7" borderId="6" xfId="4" applyFont="1" applyFill="1" applyBorder="1" applyAlignment="1" applyProtection="1">
      <alignment horizontal="right" vertical="center"/>
      <protection locked="0"/>
    </xf>
    <xf numFmtId="0" fontId="6" fillId="7" borderId="2" xfId="4" applyFont="1" applyFill="1" applyBorder="1" applyAlignment="1" applyProtection="1">
      <alignment horizontal="right" vertical="center"/>
      <protection locked="0"/>
    </xf>
    <xf numFmtId="0" fontId="40" fillId="3" borderId="6" xfId="4" applyFont="1" applyFill="1" applyBorder="1" applyAlignment="1" applyProtection="1">
      <alignment horizontal="center" vertical="center"/>
      <protection locked="0"/>
    </xf>
    <xf numFmtId="0" fontId="40" fillId="3" borderId="2" xfId="4" applyFont="1" applyFill="1" applyBorder="1" applyAlignment="1" applyProtection="1">
      <alignment horizontal="center" vertical="center"/>
      <protection locked="0"/>
    </xf>
    <xf numFmtId="0" fontId="11" fillId="7" borderId="6" xfId="4" applyFont="1" applyFill="1" applyBorder="1" applyAlignment="1" applyProtection="1">
      <alignment horizontal="center" vertical="center"/>
      <protection locked="0"/>
    </xf>
    <xf numFmtId="0" fontId="11" fillId="7" borderId="2" xfId="4" applyFont="1" applyFill="1" applyBorder="1" applyAlignment="1" applyProtection="1">
      <alignment horizontal="center" vertical="center"/>
      <protection locked="0"/>
    </xf>
    <xf numFmtId="0" fontId="34" fillId="3" borderId="30" xfId="4" applyFont="1" applyFill="1" applyBorder="1" applyAlignment="1" applyProtection="1">
      <alignment horizontal="center" vertical="center" shrinkToFit="1"/>
      <protection locked="0"/>
    </xf>
    <xf numFmtId="0" fontId="34" fillId="3" borderId="6" xfId="4" applyFont="1" applyFill="1" applyBorder="1" applyAlignment="1" applyProtection="1">
      <alignment horizontal="center" vertical="center" shrinkToFit="1"/>
      <protection locked="0"/>
    </xf>
    <xf numFmtId="0" fontId="34" fillId="3" borderId="7" xfId="4" applyFont="1" applyFill="1" applyBorder="1" applyAlignment="1" applyProtection="1">
      <alignment horizontal="center" vertical="center" shrinkToFit="1"/>
      <protection locked="0"/>
    </xf>
    <xf numFmtId="0" fontId="27" fillId="3" borderId="9" xfId="4" applyFont="1" applyFill="1" applyBorder="1" applyAlignment="1" applyProtection="1">
      <alignment horizontal="center" vertical="center" shrinkToFit="1"/>
      <protection locked="0"/>
    </xf>
    <xf numFmtId="0" fontId="27" fillId="3" borderId="0" xfId="4" applyFont="1" applyFill="1" applyBorder="1" applyAlignment="1" applyProtection="1">
      <alignment horizontal="center" vertical="center" shrinkToFit="1"/>
      <protection locked="0"/>
    </xf>
    <xf numFmtId="0" fontId="27" fillId="3" borderId="8" xfId="4" applyFont="1" applyFill="1" applyBorder="1" applyAlignment="1" applyProtection="1">
      <alignment horizontal="center" vertical="center" shrinkToFit="1"/>
      <protection locked="0"/>
    </xf>
    <xf numFmtId="177" fontId="31" fillId="3" borderId="9" xfId="2" applyNumberFormat="1" applyFont="1" applyFill="1" applyBorder="1" applyAlignment="1" applyProtection="1">
      <alignment horizontal="right" vertical="center"/>
      <protection locked="0"/>
    </xf>
    <xf numFmtId="177" fontId="31" fillId="3" borderId="0" xfId="2" applyNumberFormat="1" applyFont="1" applyFill="1" applyBorder="1" applyAlignment="1" applyProtection="1">
      <alignment horizontal="right" vertical="center"/>
      <protection locked="0"/>
    </xf>
    <xf numFmtId="177" fontId="31" fillId="3" borderId="8" xfId="2" applyNumberFormat="1" applyFont="1" applyFill="1" applyBorder="1" applyAlignment="1" applyProtection="1">
      <alignment horizontal="right" vertical="center"/>
      <protection locked="0"/>
    </xf>
    <xf numFmtId="49" fontId="32" fillId="3" borderId="9" xfId="4" applyNumberFormat="1" applyFont="1" applyFill="1" applyBorder="1" applyAlignment="1" applyProtection="1">
      <alignment vertical="center" shrinkToFit="1"/>
      <protection locked="0"/>
    </xf>
    <xf numFmtId="49" fontId="32" fillId="3" borderId="0" xfId="4" applyNumberFormat="1" applyFont="1" applyFill="1" applyBorder="1" applyAlignment="1" applyProtection="1">
      <alignment vertical="center" shrinkToFit="1"/>
      <protection locked="0"/>
    </xf>
    <xf numFmtId="49" fontId="32" fillId="3" borderId="8" xfId="4" applyNumberFormat="1" applyFont="1" applyFill="1" applyBorder="1" applyAlignment="1" applyProtection="1">
      <alignment vertical="center" shrinkToFit="1"/>
      <protection locked="0"/>
    </xf>
    <xf numFmtId="0" fontId="6" fillId="5" borderId="0" xfId="4" applyFont="1" applyFill="1" applyAlignment="1" applyProtection="1">
      <alignment horizontal="left" vertical="center" shrinkToFit="1"/>
      <protection locked="0"/>
    </xf>
    <xf numFmtId="177" fontId="35" fillId="3" borderId="5" xfId="4" applyNumberFormat="1" applyFont="1" applyFill="1" applyBorder="1" applyAlignment="1" applyProtection="1">
      <alignment horizontal="right" vertical="center" shrinkToFit="1"/>
      <protection locked="0"/>
    </xf>
    <xf numFmtId="177" fontId="35" fillId="3" borderId="6" xfId="4" applyNumberFormat="1" applyFont="1" applyFill="1" applyBorder="1" applyAlignment="1" applyProtection="1">
      <alignment horizontal="right" vertical="center" shrinkToFit="1"/>
      <protection locked="0"/>
    </xf>
    <xf numFmtId="177" fontId="35" fillId="3" borderId="7" xfId="4" applyNumberFormat="1" applyFont="1" applyFill="1" applyBorder="1" applyAlignment="1" applyProtection="1">
      <alignment horizontal="right" vertical="center" shrinkToFit="1"/>
      <protection locked="0"/>
    </xf>
    <xf numFmtId="177" fontId="35" fillId="3" borderId="1" xfId="4" applyNumberFormat="1" applyFont="1" applyFill="1" applyBorder="1" applyAlignment="1" applyProtection="1">
      <alignment horizontal="right" vertical="center" shrinkToFit="1"/>
      <protection locked="0"/>
    </xf>
    <xf numFmtId="177" fontId="35" fillId="3" borderId="2" xfId="4" applyNumberFormat="1" applyFont="1" applyFill="1" applyBorder="1" applyAlignment="1" applyProtection="1">
      <alignment horizontal="right" vertical="center" shrinkToFit="1"/>
      <protection locked="0"/>
    </xf>
    <xf numFmtId="177" fontId="35" fillId="3" borderId="3" xfId="4" applyNumberFormat="1" applyFont="1" applyFill="1" applyBorder="1" applyAlignment="1" applyProtection="1">
      <alignment horizontal="right" vertical="center" shrinkToFit="1"/>
      <protection locked="0"/>
    </xf>
    <xf numFmtId="181" fontId="6" fillId="2" borderId="5" xfId="2" applyNumberFormat="1" applyFont="1" applyFill="1" applyBorder="1" applyAlignment="1" applyProtection="1">
      <alignment horizontal="right" vertical="center" shrinkToFit="1"/>
    </xf>
    <xf numFmtId="181" fontId="6" fillId="2" borderId="6" xfId="2" applyNumberFormat="1" applyFont="1" applyFill="1" applyBorder="1" applyAlignment="1" applyProtection="1">
      <alignment horizontal="right" vertical="center" shrinkToFit="1"/>
    </xf>
    <xf numFmtId="181" fontId="6" fillId="2" borderId="7" xfId="2" applyNumberFormat="1" applyFont="1" applyFill="1" applyBorder="1" applyAlignment="1" applyProtection="1">
      <alignment horizontal="right" vertical="center" shrinkToFit="1"/>
    </xf>
    <xf numFmtId="181" fontId="6" fillId="2" borderId="1" xfId="2" applyNumberFormat="1" applyFont="1" applyFill="1" applyBorder="1" applyAlignment="1" applyProtection="1">
      <alignment horizontal="right" vertical="center" shrinkToFit="1"/>
    </xf>
    <xf numFmtId="181" fontId="6" fillId="2" borderId="2" xfId="2" applyNumberFormat="1" applyFont="1" applyFill="1" applyBorder="1" applyAlignment="1" applyProtection="1">
      <alignment horizontal="right" vertical="center" shrinkToFit="1"/>
    </xf>
    <xf numFmtId="181" fontId="6" fillId="2" borderId="3" xfId="2" applyNumberFormat="1" applyFont="1" applyFill="1" applyBorder="1" applyAlignment="1" applyProtection="1">
      <alignment horizontal="right" vertical="center" shrinkToFit="1"/>
    </xf>
    <xf numFmtId="181" fontId="6" fillId="2" borderId="5" xfId="4" applyNumberFormat="1" applyFont="1" applyFill="1" applyBorder="1" applyAlignment="1" applyProtection="1">
      <alignment horizontal="right" vertical="center" shrinkToFit="1"/>
    </xf>
    <xf numFmtId="181" fontId="6" fillId="2" borderId="6" xfId="4" applyNumberFormat="1" applyFont="1" applyFill="1" applyBorder="1" applyAlignment="1" applyProtection="1">
      <alignment horizontal="right" vertical="center" shrinkToFit="1"/>
    </xf>
    <xf numFmtId="181" fontId="6" fillId="2" borderId="7" xfId="4" applyNumberFormat="1" applyFont="1" applyFill="1" applyBorder="1" applyAlignment="1" applyProtection="1">
      <alignment horizontal="right" vertical="center" shrinkToFit="1"/>
    </xf>
    <xf numFmtId="181" fontId="6" fillId="2" borderId="1" xfId="4" applyNumberFormat="1" applyFont="1" applyFill="1" applyBorder="1" applyAlignment="1" applyProtection="1">
      <alignment horizontal="right" vertical="center" shrinkToFit="1"/>
    </xf>
    <xf numFmtId="181" fontId="6" fillId="2" borderId="2" xfId="4" applyNumberFormat="1" applyFont="1" applyFill="1" applyBorder="1" applyAlignment="1" applyProtection="1">
      <alignment horizontal="right" vertical="center" shrinkToFit="1"/>
    </xf>
    <xf numFmtId="181" fontId="6" fillId="2" borderId="3" xfId="4" applyNumberFormat="1" applyFont="1" applyFill="1" applyBorder="1" applyAlignment="1" applyProtection="1">
      <alignment horizontal="right" vertical="center" shrinkToFit="1"/>
    </xf>
    <xf numFmtId="181" fontId="6" fillId="0" borderId="11" xfId="4" applyNumberFormat="1" applyFont="1" applyFill="1" applyBorder="1" applyAlignment="1" applyProtection="1">
      <alignment horizontal="right" vertical="center" shrinkToFit="1"/>
    </xf>
    <xf numFmtId="181" fontId="6" fillId="0" borderId="30" xfId="4" applyNumberFormat="1" applyFont="1" applyFill="1" applyBorder="1" applyAlignment="1" applyProtection="1">
      <alignment horizontal="right" vertical="center" shrinkToFit="1"/>
    </xf>
    <xf numFmtId="181" fontId="6" fillId="0" borderId="12" xfId="4" applyNumberFormat="1" applyFont="1" applyFill="1" applyBorder="1" applyAlignment="1" applyProtection="1">
      <alignment horizontal="right" vertical="center" shrinkToFit="1"/>
    </xf>
    <xf numFmtId="0" fontId="6" fillId="2" borderId="0" xfId="4" applyFont="1" applyFill="1" applyAlignment="1" applyProtection="1">
      <alignment horizontal="left" vertical="center" shrinkToFit="1"/>
      <protection locked="0"/>
    </xf>
    <xf numFmtId="0" fontId="1" fillId="2" borderId="9" xfId="4" applyFont="1" applyFill="1" applyBorder="1" applyAlignment="1" applyProtection="1">
      <alignment horizontal="center" vertical="center" shrinkToFit="1"/>
      <protection locked="0"/>
    </xf>
    <xf numFmtId="0" fontId="1" fillId="2" borderId="0" xfId="4" applyFont="1" applyFill="1" applyBorder="1" applyAlignment="1" applyProtection="1">
      <alignment horizontal="center" vertical="center" shrinkToFit="1"/>
      <protection locked="0"/>
    </xf>
    <xf numFmtId="0" fontId="1" fillId="2" borderId="8" xfId="4" applyFont="1" applyFill="1" applyBorder="1" applyAlignment="1" applyProtection="1">
      <alignment horizontal="center" vertical="center" shrinkToFit="1"/>
      <protection locked="0"/>
    </xf>
    <xf numFmtId="0" fontId="1" fillId="2" borderId="5" xfId="4" applyFont="1" applyFill="1" applyBorder="1" applyAlignment="1" applyProtection="1">
      <alignment horizontal="center" vertical="center" shrinkToFit="1"/>
    </xf>
    <xf numFmtId="0" fontId="1" fillId="2" borderId="6" xfId="4" applyFont="1" applyFill="1" applyBorder="1" applyAlignment="1" applyProtection="1">
      <alignment horizontal="center" vertical="center" shrinkToFit="1"/>
    </xf>
    <xf numFmtId="0" fontId="1" fillId="2" borderId="7" xfId="4" applyFont="1" applyFill="1" applyBorder="1" applyAlignment="1" applyProtection="1">
      <alignment horizontal="center" vertical="center" shrinkToFit="1"/>
    </xf>
    <xf numFmtId="0" fontId="1" fillId="2" borderId="9" xfId="4" applyFont="1" applyFill="1" applyBorder="1" applyAlignment="1" applyProtection="1">
      <alignment horizontal="center" vertical="center" shrinkToFit="1"/>
    </xf>
    <xf numFmtId="0" fontId="1" fillId="2" borderId="0" xfId="4" applyFont="1" applyFill="1" applyBorder="1" applyAlignment="1" applyProtection="1">
      <alignment horizontal="center" vertical="center" shrinkToFit="1"/>
    </xf>
    <xf numFmtId="0" fontId="1" fillId="2" borderId="8" xfId="4" applyFont="1" applyFill="1" applyBorder="1" applyAlignment="1" applyProtection="1">
      <alignment horizontal="center" vertical="center" shrinkToFit="1"/>
    </xf>
    <xf numFmtId="177" fontId="6" fillId="3" borderId="5" xfId="4" applyNumberFormat="1" applyFont="1" applyFill="1" applyBorder="1" applyAlignment="1" applyProtection="1">
      <alignment horizontal="right" vertical="center" shrinkToFit="1"/>
    </xf>
    <xf numFmtId="177" fontId="6" fillId="3" borderId="6" xfId="4" applyNumberFormat="1" applyFont="1" applyFill="1" applyBorder="1" applyAlignment="1" applyProtection="1">
      <alignment horizontal="right" vertical="center" shrinkToFit="1"/>
    </xf>
    <xf numFmtId="177" fontId="6" fillId="3" borderId="7" xfId="4" applyNumberFormat="1" applyFont="1" applyFill="1" applyBorder="1" applyAlignment="1" applyProtection="1">
      <alignment horizontal="right" vertical="center" shrinkToFit="1"/>
    </xf>
    <xf numFmtId="177" fontId="6" fillId="3" borderId="1" xfId="4" applyNumberFormat="1" applyFont="1" applyFill="1" applyBorder="1" applyAlignment="1" applyProtection="1">
      <alignment horizontal="right" vertical="center" shrinkToFit="1"/>
    </xf>
    <xf numFmtId="177" fontId="6" fillId="3" borderId="2" xfId="4" applyNumberFormat="1" applyFont="1" applyFill="1" applyBorder="1" applyAlignment="1" applyProtection="1">
      <alignment horizontal="right" vertical="center" shrinkToFit="1"/>
    </xf>
    <xf numFmtId="177" fontId="6" fillId="3" borderId="3" xfId="4" applyNumberFormat="1" applyFont="1" applyFill="1" applyBorder="1" applyAlignment="1" applyProtection="1">
      <alignment horizontal="right" vertical="center" shrinkToFit="1"/>
    </xf>
    <xf numFmtId="177" fontId="6" fillId="2" borderId="9" xfId="2" applyNumberFormat="1" applyFont="1" applyFill="1" applyBorder="1" applyAlignment="1" applyProtection="1">
      <alignment horizontal="right" vertical="center"/>
      <protection locked="0"/>
    </xf>
    <xf numFmtId="177" fontId="6" fillId="2" borderId="0" xfId="2" applyNumberFormat="1" applyFont="1" applyFill="1" applyBorder="1" applyAlignment="1" applyProtection="1">
      <alignment horizontal="right" vertical="center"/>
      <protection locked="0"/>
    </xf>
    <xf numFmtId="177" fontId="6" fillId="2" borderId="8" xfId="2" applyNumberFormat="1" applyFont="1" applyFill="1" applyBorder="1" applyAlignment="1" applyProtection="1">
      <alignment horizontal="right" vertical="center"/>
      <protection locked="0"/>
    </xf>
    <xf numFmtId="0" fontId="6" fillId="2" borderId="6" xfId="4" applyFont="1" applyFill="1" applyBorder="1" applyAlignment="1" applyProtection="1">
      <alignment horizontal="right" vertical="center"/>
      <protection locked="0"/>
    </xf>
    <xf numFmtId="0" fontId="6" fillId="2" borderId="2" xfId="4" applyFont="1" applyFill="1" applyBorder="1" applyAlignment="1" applyProtection="1">
      <alignment horizontal="right" vertical="center"/>
      <protection locked="0"/>
    </xf>
    <xf numFmtId="177" fontId="6" fillId="2" borderId="9" xfId="2" applyNumberFormat="1" applyFont="1" applyFill="1" applyBorder="1" applyAlignment="1" applyProtection="1">
      <alignment horizontal="center" vertical="center"/>
      <protection locked="0"/>
    </xf>
    <xf numFmtId="177" fontId="6" fillId="2" borderId="0" xfId="2" applyNumberFormat="1" applyFont="1" applyFill="1" applyBorder="1" applyAlignment="1" applyProtection="1">
      <alignment horizontal="center" vertical="center"/>
      <protection locked="0"/>
    </xf>
    <xf numFmtId="177" fontId="6" fillId="2" borderId="8" xfId="2" applyNumberFormat="1" applyFont="1" applyFill="1" applyBorder="1" applyAlignment="1" applyProtection="1">
      <alignment horizontal="center" vertical="center"/>
      <protection locked="0"/>
    </xf>
    <xf numFmtId="0" fontId="1" fillId="2" borderId="1" xfId="4" applyFont="1" applyFill="1" applyBorder="1" applyAlignment="1" applyProtection="1">
      <alignment horizontal="center" vertical="center" shrinkToFit="1"/>
      <protection locked="0"/>
    </xf>
    <xf numFmtId="0" fontId="1" fillId="2" borderId="2" xfId="4" applyFont="1" applyFill="1" applyBorder="1" applyAlignment="1" applyProtection="1">
      <alignment horizontal="center" vertical="center" shrinkToFit="1"/>
      <protection locked="0"/>
    </xf>
    <xf numFmtId="0" fontId="1" fillId="2" borderId="3" xfId="4" applyFont="1" applyFill="1" applyBorder="1" applyAlignment="1" applyProtection="1">
      <alignment horizontal="center" vertical="center" shrinkToFit="1"/>
      <protection locked="0"/>
    </xf>
    <xf numFmtId="49" fontId="9" fillId="2" borderId="9" xfId="4" applyNumberFormat="1" applyFont="1" applyFill="1" applyBorder="1" applyAlignment="1" applyProtection="1">
      <alignment vertical="center" shrinkToFit="1"/>
      <protection locked="0"/>
    </xf>
    <xf numFmtId="49" fontId="9" fillId="2" borderId="0" xfId="4" applyNumberFormat="1" applyFont="1" applyFill="1" applyBorder="1" applyAlignment="1" applyProtection="1">
      <alignment vertical="center" shrinkToFit="1"/>
      <protection locked="0"/>
    </xf>
    <xf numFmtId="49" fontId="9" fillId="2" borderId="8" xfId="4" applyNumberFormat="1" applyFont="1" applyFill="1" applyBorder="1" applyAlignment="1" applyProtection="1">
      <alignment vertical="center" shrinkToFit="1"/>
      <protection locked="0"/>
    </xf>
    <xf numFmtId="0" fontId="1" fillId="2" borderId="9" xfId="4" applyFont="1" applyFill="1" applyBorder="1" applyAlignment="1" applyProtection="1">
      <alignment horizontal="center" vertical="center"/>
      <protection locked="0"/>
    </xf>
    <xf numFmtId="0" fontId="1" fillId="2" borderId="0" xfId="4" applyFont="1" applyFill="1" applyBorder="1" applyAlignment="1" applyProtection="1">
      <alignment horizontal="center" vertical="center"/>
      <protection locked="0"/>
    </xf>
    <xf numFmtId="0" fontId="1" fillId="2" borderId="8" xfId="4" applyFont="1" applyFill="1" applyBorder="1" applyAlignment="1" applyProtection="1">
      <alignment horizontal="center" vertical="center"/>
      <protection locked="0"/>
    </xf>
    <xf numFmtId="0" fontId="1" fillId="2" borderId="1" xfId="4" applyFont="1" applyFill="1" applyBorder="1" applyAlignment="1" applyProtection="1">
      <alignment horizontal="center" vertical="center"/>
      <protection locked="0"/>
    </xf>
    <xf numFmtId="0" fontId="1" fillId="2" borderId="2" xfId="4" applyFont="1" applyFill="1" applyBorder="1" applyAlignment="1" applyProtection="1">
      <alignment horizontal="center" vertical="center"/>
      <protection locked="0"/>
    </xf>
    <xf numFmtId="0" fontId="1" fillId="2" borderId="3" xfId="4" applyFont="1" applyFill="1" applyBorder="1" applyAlignment="1" applyProtection="1">
      <alignment horizontal="center" vertical="center"/>
      <protection locked="0"/>
    </xf>
    <xf numFmtId="38" fontId="6" fillId="2" borderId="0" xfId="2" applyFont="1" applyFill="1" applyBorder="1" applyAlignment="1" applyProtection="1">
      <alignment horizontal="right" vertical="center"/>
      <protection locked="0"/>
    </xf>
    <xf numFmtId="38" fontId="6" fillId="2" borderId="2" xfId="2" applyFont="1" applyFill="1" applyBorder="1" applyAlignment="1" applyProtection="1">
      <alignment horizontal="right" vertical="center"/>
      <protection locked="0"/>
    </xf>
    <xf numFmtId="0" fontId="1" fillId="2" borderId="5" xfId="4" applyFont="1" applyFill="1" applyBorder="1" applyAlignment="1" applyProtection="1">
      <alignment horizontal="center" vertical="center"/>
      <protection locked="0"/>
    </xf>
    <xf numFmtId="0" fontId="1" fillId="2" borderId="6" xfId="4" applyFont="1" applyFill="1" applyBorder="1" applyAlignment="1" applyProtection="1">
      <alignment horizontal="center" vertical="center"/>
      <protection locked="0"/>
    </xf>
    <xf numFmtId="0" fontId="1" fillId="2" borderId="7" xfId="4" applyFont="1" applyFill="1" applyBorder="1" applyAlignment="1" applyProtection="1">
      <alignment horizontal="center" vertical="center"/>
      <protection locked="0"/>
    </xf>
    <xf numFmtId="49" fontId="9" fillId="2" borderId="9" xfId="4" applyNumberFormat="1" applyFont="1" applyFill="1" applyBorder="1" applyAlignment="1" applyProtection="1">
      <alignment horizontal="center" vertical="center" shrinkToFit="1"/>
      <protection locked="0"/>
    </xf>
    <xf numFmtId="49" fontId="9" fillId="2" borderId="0" xfId="4" applyNumberFormat="1" applyFont="1" applyFill="1" applyBorder="1" applyAlignment="1" applyProtection="1">
      <alignment horizontal="center" vertical="center" shrinkToFit="1"/>
      <protection locked="0"/>
    </xf>
    <xf numFmtId="0" fontId="8" fillId="2" borderId="5" xfId="4" applyFont="1" applyFill="1" applyBorder="1" applyAlignment="1" applyProtection="1">
      <alignment horizontal="left" vertical="center" shrinkToFit="1"/>
    </xf>
    <xf numFmtId="0" fontId="8" fillId="2" borderId="6" xfId="4" applyFont="1" applyFill="1" applyBorder="1" applyAlignment="1" applyProtection="1">
      <alignment horizontal="left" vertical="center" shrinkToFit="1"/>
    </xf>
    <xf numFmtId="0" fontId="8" fillId="2" borderId="7" xfId="4" applyFont="1" applyFill="1" applyBorder="1" applyAlignment="1" applyProtection="1">
      <alignment horizontal="left" vertical="center" shrinkToFit="1"/>
    </xf>
    <xf numFmtId="0" fontId="26" fillId="2" borderId="5" xfId="4" applyFont="1" applyFill="1" applyBorder="1" applyAlignment="1" applyProtection="1">
      <alignment horizontal="center" vertical="center" shrinkToFit="1"/>
      <protection locked="0"/>
    </xf>
    <xf numFmtId="0" fontId="26" fillId="2" borderId="6" xfId="4" applyFont="1" applyFill="1" applyBorder="1" applyAlignment="1" applyProtection="1">
      <alignment horizontal="center" vertical="center" shrinkToFit="1"/>
      <protection locked="0"/>
    </xf>
    <xf numFmtId="0" fontId="26" fillId="2" borderId="7" xfId="4" applyFont="1" applyFill="1" applyBorder="1" applyAlignment="1" applyProtection="1">
      <alignment horizontal="center" vertical="center" shrinkToFit="1"/>
      <protection locked="0"/>
    </xf>
    <xf numFmtId="0" fontId="26" fillId="2" borderId="1" xfId="4" applyFont="1" applyFill="1" applyBorder="1" applyAlignment="1" applyProtection="1">
      <alignment horizontal="center" vertical="center" shrinkToFit="1"/>
      <protection locked="0"/>
    </xf>
    <xf numFmtId="0" fontId="26" fillId="2" borderId="2" xfId="4" applyFont="1" applyFill="1" applyBorder="1" applyAlignment="1" applyProtection="1">
      <alignment horizontal="center" vertical="center" shrinkToFit="1"/>
      <protection locked="0"/>
    </xf>
    <xf numFmtId="0" fontId="26" fillId="2" borderId="3" xfId="4" applyFont="1" applyFill="1" applyBorder="1" applyAlignment="1" applyProtection="1">
      <alignment horizontal="center" vertical="center" shrinkToFit="1"/>
      <protection locked="0"/>
    </xf>
    <xf numFmtId="0" fontId="21" fillId="2" borderId="5" xfId="4" applyFont="1" applyFill="1" applyBorder="1" applyAlignment="1" applyProtection="1">
      <alignment horizontal="left" vertical="top" wrapText="1" shrinkToFit="1"/>
      <protection locked="0"/>
    </xf>
    <xf numFmtId="0" fontId="21" fillId="2" borderId="6" xfId="4" applyFont="1" applyFill="1" applyBorder="1" applyAlignment="1" applyProtection="1">
      <alignment horizontal="left" vertical="top" wrapText="1" shrinkToFit="1"/>
      <protection locked="0"/>
    </xf>
    <xf numFmtId="0" fontId="14" fillId="2" borderId="6" xfId="4" applyFont="1" applyFill="1" applyBorder="1" applyAlignment="1" applyProtection="1">
      <alignment horizontal="left" vertical="center" shrinkToFit="1"/>
      <protection locked="0"/>
    </xf>
    <xf numFmtId="0" fontId="14" fillId="2" borderId="7" xfId="4" applyFont="1" applyFill="1" applyBorder="1" applyAlignment="1" applyProtection="1">
      <alignment horizontal="left" vertical="center" shrinkToFit="1"/>
      <protection locked="0"/>
    </xf>
    <xf numFmtId="0" fontId="14" fillId="2" borderId="2" xfId="4" applyFont="1" applyFill="1" applyBorder="1" applyAlignment="1" applyProtection="1">
      <alignment horizontal="left" vertical="center" shrinkToFit="1"/>
      <protection locked="0"/>
    </xf>
    <xf numFmtId="0" fontId="14" fillId="2" borderId="3" xfId="4" applyFont="1" applyFill="1" applyBorder="1" applyAlignment="1" applyProtection="1">
      <alignment horizontal="left" vertical="center" shrinkToFit="1"/>
      <protection locked="0"/>
    </xf>
    <xf numFmtId="0" fontId="1" fillId="0" borderId="10" xfId="5" applyFont="1" applyBorder="1" applyAlignment="1" applyProtection="1">
      <alignment horizontal="left" vertical="center"/>
    </xf>
    <xf numFmtId="20" fontId="0" fillId="0" borderId="10" xfId="5" applyNumberFormat="1" applyFont="1" applyBorder="1" applyAlignment="1" applyProtection="1">
      <alignment horizontal="left" vertical="center"/>
    </xf>
    <xf numFmtId="20" fontId="1" fillId="0" borderId="10" xfId="5" applyNumberFormat="1" applyFont="1" applyBorder="1" applyAlignment="1" applyProtection="1">
      <alignment horizontal="left" vertical="center"/>
    </xf>
    <xf numFmtId="0" fontId="6" fillId="0" borderId="0" xfId="3" applyFont="1" applyFill="1" applyAlignment="1" applyProtection="1">
      <alignment horizontal="left" vertical="center"/>
      <protection locked="0"/>
    </xf>
    <xf numFmtId="0" fontId="6" fillId="2" borderId="0" xfId="5" applyFont="1" applyFill="1" applyAlignment="1" applyProtection="1">
      <alignment horizontal="left" vertical="center"/>
    </xf>
    <xf numFmtId="0" fontId="9" fillId="0" borderId="10" xfId="5" applyFont="1" applyBorder="1" applyAlignment="1" applyProtection="1">
      <alignment horizontal="center" vertical="center"/>
    </xf>
    <xf numFmtId="0" fontId="9" fillId="0" borderId="10" xfId="5" applyFont="1" applyBorder="1" applyAlignment="1" applyProtection="1">
      <alignment horizontal="center" vertical="center" wrapText="1"/>
    </xf>
    <xf numFmtId="0" fontId="6" fillId="5" borderId="0" xfId="3" applyFont="1" applyFill="1" applyAlignment="1" applyProtection="1">
      <alignment horizontal="left" vertical="center"/>
    </xf>
    <xf numFmtId="20" fontId="7" fillId="8" borderId="46" xfId="5" applyNumberFormat="1" applyFont="1" applyFill="1" applyBorder="1" applyAlignment="1" applyProtection="1">
      <alignment horizontal="center" vertical="center" wrapText="1"/>
    </xf>
    <xf numFmtId="20" fontId="7" fillId="8" borderId="47" xfId="5" applyNumberFormat="1" applyFont="1" applyFill="1" applyBorder="1" applyAlignment="1" applyProtection="1">
      <alignment horizontal="center" vertical="center" wrapText="1"/>
    </xf>
    <xf numFmtId="20" fontId="7" fillId="8" borderId="48" xfId="5" applyNumberFormat="1" applyFont="1" applyFill="1" applyBorder="1" applyAlignment="1" applyProtection="1">
      <alignment horizontal="center" vertical="center" wrapText="1"/>
    </xf>
    <xf numFmtId="20" fontId="7" fillId="8" borderId="49" xfId="5" applyNumberFormat="1" applyFont="1" applyFill="1" applyBorder="1" applyAlignment="1" applyProtection="1">
      <alignment horizontal="center" vertical="center" wrapText="1"/>
    </xf>
    <xf numFmtId="20" fontId="7" fillId="8" borderId="0" xfId="5" applyNumberFormat="1" applyFont="1" applyFill="1" applyBorder="1" applyAlignment="1" applyProtection="1">
      <alignment horizontal="center" vertical="center" wrapText="1"/>
    </xf>
    <xf numFmtId="20" fontId="7" fillId="8" borderId="50" xfId="5" applyNumberFormat="1" applyFont="1" applyFill="1" applyBorder="1" applyAlignment="1" applyProtection="1">
      <alignment horizontal="center" vertical="center" wrapText="1"/>
    </xf>
    <xf numFmtId="20" fontId="7" fillId="8" borderId="51" xfId="5" applyNumberFormat="1" applyFont="1" applyFill="1" applyBorder="1" applyAlignment="1" applyProtection="1">
      <alignment horizontal="center" vertical="center" wrapText="1"/>
    </xf>
    <xf numFmtId="20" fontId="7" fillId="8" borderId="52" xfId="5" applyNumberFormat="1" applyFont="1" applyFill="1" applyBorder="1" applyAlignment="1" applyProtection="1">
      <alignment horizontal="center" vertical="center" wrapText="1"/>
    </xf>
    <xf numFmtId="20" fontId="7" fillId="8" borderId="53" xfId="5" applyNumberFormat="1" applyFont="1" applyFill="1" applyBorder="1" applyAlignment="1" applyProtection="1">
      <alignment horizontal="center" vertical="center" wrapText="1"/>
    </xf>
    <xf numFmtId="0" fontId="19" fillId="0" borderId="0" xfId="5" applyFont="1" applyFill="1" applyBorder="1" applyAlignment="1" applyProtection="1">
      <alignment horizontal="left" vertical="top" wrapText="1"/>
      <protection locked="0"/>
    </xf>
    <xf numFmtId="0" fontId="1" fillId="0" borderId="14" xfId="5" applyFont="1" applyBorder="1" applyAlignment="1" applyProtection="1">
      <alignment horizontal="center" vertical="center" wrapText="1"/>
    </xf>
    <xf numFmtId="0" fontId="1" fillId="0" borderId="24" xfId="5" applyFont="1" applyBorder="1" applyAlignment="1" applyProtection="1">
      <alignment horizontal="center" vertical="center"/>
    </xf>
    <xf numFmtId="0" fontId="1" fillId="0" borderId="5" xfId="5" applyFont="1" applyBorder="1" applyAlignment="1" applyProtection="1">
      <alignment horizontal="center" vertical="center"/>
    </xf>
    <xf numFmtId="0" fontId="1" fillId="0" borderId="7" xfId="5" applyFont="1" applyBorder="1" applyAlignment="1" applyProtection="1">
      <alignment horizontal="center" vertical="center"/>
    </xf>
    <xf numFmtId="0" fontId="1" fillId="0" borderId="1" xfId="5" applyFont="1" applyBorder="1" applyAlignment="1" applyProtection="1">
      <alignment horizontal="center" vertical="center"/>
    </xf>
    <xf numFmtId="0" fontId="1" fillId="0" borderId="3" xfId="5" applyFont="1" applyBorder="1" applyAlignment="1" applyProtection="1">
      <alignment horizontal="center" vertical="center"/>
    </xf>
    <xf numFmtId="0" fontId="6" fillId="4" borderId="0" xfId="3" applyFont="1" applyFill="1" applyAlignment="1" applyProtection="1">
      <alignment horizontal="left" vertical="center"/>
      <protection locked="0"/>
    </xf>
    <xf numFmtId="0" fontId="1" fillId="2" borderId="0" xfId="5" applyFont="1" applyFill="1" applyAlignment="1" applyProtection="1">
      <alignment horizontal="left" vertical="center"/>
    </xf>
  </cellXfs>
  <cellStyles count="6">
    <cellStyle name="パーセント" xfId="1" builtinId="5"/>
    <cellStyle name="桁区切り" xfId="2" builtinId="6"/>
    <cellStyle name="標準" xfId="0" builtinId="0"/>
    <cellStyle name="標準_04_申請書（記入例）単立園用" xfId="3" xr:uid="{00000000-0005-0000-0000-000003000000}"/>
    <cellStyle name="標準_090414事業計画書（様式２，３）" xfId="4" xr:uid="{00000000-0005-0000-0000-000004000000}"/>
    <cellStyle name="標準_きんだ年間計画" xfId="5" xr:uid="{00000000-0005-0000-0000-000005000000}"/>
  </cellStyles>
  <dxfs count="11">
    <dxf>
      <fill>
        <patternFill>
          <bgColor indexed="10"/>
        </patternFill>
      </fill>
    </dxf>
    <dxf>
      <fill>
        <patternFill>
          <bgColor indexed="10"/>
        </patternFill>
      </fill>
    </dxf>
    <dxf>
      <font>
        <color rgb="FF9C0006"/>
      </font>
      <fill>
        <patternFill>
          <bgColor rgb="FFFFC7CE"/>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lor rgb="FF9C0006"/>
      </font>
      <fill>
        <patternFill>
          <bgColor rgb="FFFFC7CE"/>
        </patternFill>
      </fill>
    </dxf>
    <dxf>
      <fill>
        <patternFill>
          <bgColor indexed="10"/>
        </patternFill>
      </fill>
    </dxf>
    <dxf>
      <fill>
        <patternFill>
          <bgColor indexed="10"/>
        </patternFill>
      </fill>
    </dxf>
  </dxfs>
  <tableStyles count="0" defaultTableStyle="TableStyleMedium2" defaultPivotStyle="PivotStyleLight16"/>
  <colors>
    <mruColors>
      <color rgb="FF99FF99"/>
      <color rgb="FF66FF99"/>
      <color rgb="FFFFC7CE"/>
      <color rgb="FF9C0006"/>
      <color rgb="FFCCFFCC"/>
      <color rgb="FFFFFF99"/>
      <color rgb="FFCCFF99"/>
      <color rgb="FFFF99CC"/>
      <color rgb="FFFF66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123825</xdr:colOff>
      <xdr:row>8</xdr:row>
      <xdr:rowOff>152400</xdr:rowOff>
    </xdr:from>
    <xdr:to>
      <xdr:col>35</xdr:col>
      <xdr:colOff>247650</xdr:colOff>
      <xdr:row>13</xdr:row>
      <xdr:rowOff>66675</xdr:rowOff>
    </xdr:to>
    <xdr:sp macro="" textlink="">
      <xdr:nvSpPr>
        <xdr:cNvPr id="12289" name="Text Box 1">
          <a:extLst>
            <a:ext uri="{FF2B5EF4-FFF2-40B4-BE49-F238E27FC236}">
              <a16:creationId xmlns:a16="http://schemas.microsoft.com/office/drawing/2014/main" id="{00000000-0008-0000-0000-000001300000}"/>
            </a:ext>
          </a:extLst>
        </xdr:cNvPr>
        <xdr:cNvSpPr txBox="1">
          <a:spLocks noChangeArrowheads="1"/>
        </xdr:cNvSpPr>
      </xdr:nvSpPr>
      <xdr:spPr bwMode="auto">
        <a:xfrm>
          <a:off x="9963150" y="1533525"/>
          <a:ext cx="952500" cy="7810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複数園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共通</a:t>
          </a:r>
        </a:p>
      </xdr:txBody>
    </xdr:sp>
    <xdr:clientData/>
  </xdr:twoCellAnchor>
  <mc:AlternateContent xmlns:mc="http://schemas.openxmlformats.org/markup-compatibility/2006">
    <mc:Choice xmlns:a14="http://schemas.microsoft.com/office/drawing/2010/main" Requires="a14">
      <xdr:twoCellAnchor>
        <xdr:from>
          <xdr:col>4</xdr:col>
          <xdr:colOff>152400</xdr:colOff>
          <xdr:row>57</xdr:row>
          <xdr:rowOff>104775</xdr:rowOff>
        </xdr:from>
        <xdr:to>
          <xdr:col>6</xdr:col>
          <xdr:colOff>180975</xdr:colOff>
          <xdr:row>60</xdr:row>
          <xdr:rowOff>104775</xdr:rowOff>
        </xdr:to>
        <xdr:grpSp>
          <xdr:nvGrpSpPr>
            <xdr:cNvPr id="12652" name="Group 2">
              <a:extLst>
                <a:ext uri="{FF2B5EF4-FFF2-40B4-BE49-F238E27FC236}">
                  <a16:creationId xmlns:a16="http://schemas.microsoft.com/office/drawing/2014/main" id="{00000000-0008-0000-0000-00006C310000}"/>
                </a:ext>
              </a:extLst>
            </xdr:cNvPr>
            <xdr:cNvGrpSpPr>
              <a:grpSpLocks/>
            </xdr:cNvGrpSpPr>
          </xdr:nvGrpSpPr>
          <xdr:grpSpPr bwMode="auto">
            <a:xfrm>
              <a:off x="1158240" y="10041255"/>
              <a:ext cx="531495" cy="518160"/>
              <a:chOff x="134" y="1023"/>
              <a:chExt cx="61" cy="81"/>
            </a:xfrm>
          </xdr:grpSpPr>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54</xdr:row>
          <xdr:rowOff>66675</xdr:rowOff>
        </xdr:from>
        <xdr:to>
          <xdr:col>22</xdr:col>
          <xdr:colOff>28575</xdr:colOff>
          <xdr:row>56</xdr:row>
          <xdr:rowOff>133350</xdr:rowOff>
        </xdr:to>
        <xdr:grpSp>
          <xdr:nvGrpSpPr>
            <xdr:cNvPr id="12653" name="Group 5">
              <a:extLst>
                <a:ext uri="{FF2B5EF4-FFF2-40B4-BE49-F238E27FC236}">
                  <a16:creationId xmlns:a16="http://schemas.microsoft.com/office/drawing/2014/main" id="{00000000-0008-0000-0000-00006D310000}"/>
                </a:ext>
              </a:extLst>
            </xdr:cNvPr>
            <xdr:cNvGrpSpPr>
              <a:grpSpLocks/>
            </xdr:cNvGrpSpPr>
          </xdr:nvGrpSpPr>
          <xdr:grpSpPr bwMode="auto">
            <a:xfrm>
              <a:off x="4911090" y="9500235"/>
              <a:ext cx="649605" cy="401955"/>
              <a:chOff x="664" y="866"/>
              <a:chExt cx="76" cy="47"/>
            </a:xfrm>
          </xdr:grpSpPr>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51</xdr:row>
          <xdr:rowOff>57150</xdr:rowOff>
        </xdr:from>
        <xdr:to>
          <xdr:col>22</xdr:col>
          <xdr:colOff>19050</xdr:colOff>
          <xdr:row>53</xdr:row>
          <xdr:rowOff>123825</xdr:rowOff>
        </xdr:to>
        <xdr:grpSp>
          <xdr:nvGrpSpPr>
            <xdr:cNvPr id="12654" name="Group 8">
              <a:extLst>
                <a:ext uri="{FF2B5EF4-FFF2-40B4-BE49-F238E27FC236}">
                  <a16:creationId xmlns:a16="http://schemas.microsoft.com/office/drawing/2014/main" id="{00000000-0008-0000-0000-00006E310000}"/>
                </a:ext>
              </a:extLst>
            </xdr:cNvPr>
            <xdr:cNvGrpSpPr>
              <a:grpSpLocks/>
            </xdr:cNvGrpSpPr>
          </xdr:nvGrpSpPr>
          <xdr:grpSpPr bwMode="auto">
            <a:xfrm>
              <a:off x="4901565" y="8987790"/>
              <a:ext cx="649605" cy="401955"/>
              <a:chOff x="664" y="866"/>
              <a:chExt cx="76" cy="47"/>
            </a:xfrm>
          </xdr:grpSpPr>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619125</xdr:colOff>
          <xdr:row>28</xdr:row>
          <xdr:rowOff>0</xdr:rowOff>
        </xdr:from>
        <xdr:to>
          <xdr:col>1</xdr:col>
          <xdr:colOff>657225</xdr:colOff>
          <xdr:row>29</xdr:row>
          <xdr:rowOff>161925</xdr:rowOff>
        </xdr:to>
        <xdr:grpSp>
          <xdr:nvGrpSpPr>
            <xdr:cNvPr id="30787" name="Group 1">
              <a:extLst>
                <a:ext uri="{FF2B5EF4-FFF2-40B4-BE49-F238E27FC236}">
                  <a16:creationId xmlns:a16="http://schemas.microsoft.com/office/drawing/2014/main" id="{00000000-0008-0000-0100-000043780000}"/>
                </a:ext>
              </a:extLst>
            </xdr:cNvPr>
            <xdr:cNvGrpSpPr>
              <a:grpSpLocks/>
            </xdr:cNvGrpSpPr>
          </xdr:nvGrpSpPr>
          <xdr:grpSpPr bwMode="auto">
            <a:xfrm>
              <a:off x="619125" y="4686300"/>
              <a:ext cx="617220" cy="329565"/>
              <a:chOff x="664" y="866"/>
              <a:chExt cx="76" cy="47"/>
            </a:xfrm>
          </xdr:grpSpPr>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619125</xdr:colOff>
          <xdr:row>29</xdr:row>
          <xdr:rowOff>161925</xdr:rowOff>
        </xdr:from>
        <xdr:to>
          <xdr:col>1</xdr:col>
          <xdr:colOff>657225</xdr:colOff>
          <xdr:row>31</xdr:row>
          <xdr:rowOff>152400</xdr:rowOff>
        </xdr:to>
        <xdr:grpSp>
          <xdr:nvGrpSpPr>
            <xdr:cNvPr id="30788" name="Group 7">
              <a:extLst>
                <a:ext uri="{FF2B5EF4-FFF2-40B4-BE49-F238E27FC236}">
                  <a16:creationId xmlns:a16="http://schemas.microsoft.com/office/drawing/2014/main" id="{00000000-0008-0000-0100-000044780000}"/>
                </a:ext>
              </a:extLst>
            </xdr:cNvPr>
            <xdr:cNvGrpSpPr>
              <a:grpSpLocks/>
            </xdr:cNvGrpSpPr>
          </xdr:nvGrpSpPr>
          <xdr:grpSpPr bwMode="auto">
            <a:xfrm>
              <a:off x="619125" y="5015865"/>
              <a:ext cx="617220" cy="325755"/>
              <a:chOff x="664" y="866"/>
              <a:chExt cx="76" cy="47"/>
            </a:xfrm>
          </xdr:grpSpPr>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487680</xdr:colOff>
          <xdr:row>38</xdr:row>
          <xdr:rowOff>68580</xdr:rowOff>
        </xdr:from>
        <xdr:to>
          <xdr:col>1</xdr:col>
          <xdr:colOff>525780</xdr:colOff>
          <xdr:row>42</xdr:row>
          <xdr:rowOff>121920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1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487680</xdr:colOff>
          <xdr:row>43</xdr:row>
          <xdr:rowOff>68580</xdr:rowOff>
        </xdr:from>
        <xdr:to>
          <xdr:col>1</xdr:col>
          <xdr:colOff>525780</xdr:colOff>
          <xdr:row>47</xdr:row>
          <xdr:rowOff>121920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1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487680</xdr:colOff>
          <xdr:row>35</xdr:row>
          <xdr:rowOff>99060</xdr:rowOff>
        </xdr:from>
        <xdr:to>
          <xdr:col>1</xdr:col>
          <xdr:colOff>525780</xdr:colOff>
          <xdr:row>37</xdr:row>
          <xdr:rowOff>83820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487680</xdr:colOff>
          <xdr:row>37</xdr:row>
          <xdr:rowOff>83820</xdr:rowOff>
        </xdr:from>
        <xdr:to>
          <xdr:col>1</xdr:col>
          <xdr:colOff>525780</xdr:colOff>
          <xdr:row>39</xdr:row>
          <xdr:rowOff>76200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1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487680</xdr:colOff>
          <xdr:row>47</xdr:row>
          <xdr:rowOff>144780</xdr:rowOff>
        </xdr:from>
        <xdr:to>
          <xdr:col>1</xdr:col>
          <xdr:colOff>525780</xdr:colOff>
          <xdr:row>51</xdr:row>
          <xdr:rowOff>68580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228599</xdr:colOff>
      <xdr:row>1</xdr:row>
      <xdr:rowOff>85724</xdr:rowOff>
    </xdr:from>
    <xdr:to>
      <xdr:col>29</xdr:col>
      <xdr:colOff>114300</xdr:colOff>
      <xdr:row>6</xdr:row>
      <xdr:rowOff>171449</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610474" y="257174"/>
          <a:ext cx="2066926" cy="9620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単立園・複数園</a:t>
          </a:r>
        </a:p>
        <a:p>
          <a:pPr algn="ctr" rtl="0">
            <a:lnSpc>
              <a:spcPts val="1600"/>
            </a:lnSpc>
            <a:defRPr sz="1000"/>
          </a:pPr>
          <a:r>
            <a:rPr lang="ja-JP" altLang="en-US" sz="1400" b="1" i="0" u="none" strike="noStrike" baseline="0">
              <a:solidFill>
                <a:srgbClr val="000000"/>
              </a:solidFill>
              <a:latin typeface="HG丸ｺﾞｼｯｸM-PRO"/>
              <a:ea typeface="HG丸ｺﾞｼｯｸM-PRO"/>
            </a:rPr>
            <a:t>共通</a:t>
          </a:r>
          <a:endParaRPr lang="en-US" altLang="ja-JP" sz="1400" b="1" i="0" u="none" strike="noStrike" baseline="0">
            <a:solidFill>
              <a:srgbClr val="000000"/>
            </a:solidFill>
            <a:latin typeface="HG丸ｺﾞｼｯｸM-PRO"/>
            <a:ea typeface="HG丸ｺﾞｼｯｸM-PRO"/>
          </a:endParaRPr>
        </a:p>
        <a:p>
          <a:pPr algn="ctr" rtl="0"/>
          <a:r>
            <a:rPr lang="ja-JP" altLang="ja-JP" sz="1100" b="1" i="0" baseline="0">
              <a:effectLst/>
              <a:latin typeface="HG丸ｺﾞｼｯｸM-PRO" panose="020F0600000000000000" pitchFamily="50" charset="-128"/>
              <a:ea typeface="HG丸ｺﾞｼｯｸM-PRO" panose="020F0600000000000000" pitchFamily="50" charset="-128"/>
              <a:cs typeface="+mn-cs"/>
            </a:rPr>
            <a:t>複数園はそれぞれの園毎に</a:t>
          </a:r>
          <a:endParaRPr lang="ja-JP" altLang="ja-JP" sz="1400">
            <a:effectLst/>
            <a:latin typeface="HG丸ｺﾞｼｯｸM-PRO" panose="020F0600000000000000" pitchFamily="50" charset="-128"/>
            <a:ea typeface="HG丸ｺﾞｼｯｸM-PRO" panose="020F0600000000000000" pitchFamily="50" charset="-128"/>
          </a:endParaRPr>
        </a:p>
        <a:p>
          <a:pPr algn="ctr" rtl="0"/>
          <a:r>
            <a:rPr lang="ja-JP" altLang="ja-JP" sz="1100" b="1" i="0" baseline="0">
              <a:effectLst/>
              <a:latin typeface="HG丸ｺﾞｼｯｸM-PRO" panose="020F0600000000000000" pitchFamily="50" charset="-128"/>
              <a:ea typeface="HG丸ｺﾞｼｯｸM-PRO" panose="020F0600000000000000" pitchFamily="50" charset="-128"/>
              <a:cs typeface="+mn-cs"/>
            </a:rPr>
            <a:t>作成してください</a:t>
          </a:r>
          <a:endParaRPr lang="ja-JP" altLang="ja-JP" sz="1400">
            <a:effectLst/>
            <a:latin typeface="HG丸ｺﾞｼｯｸM-PRO" panose="020F0600000000000000" pitchFamily="50" charset="-128"/>
            <a:ea typeface="HG丸ｺﾞｼｯｸM-PRO" panose="020F0600000000000000" pitchFamily="50" charset="-128"/>
          </a:endParaRPr>
        </a:p>
        <a:p>
          <a:pPr algn="ctr" rtl="0">
            <a:lnSpc>
              <a:spcPts val="1600"/>
            </a:lnSpc>
            <a:defRPr sz="1000"/>
          </a:pPr>
          <a:endParaRPr lang="ja-JP" altLang="en-US" sz="1400" b="1" i="0" u="none" strike="noStrike" baseline="0">
            <a:solidFill>
              <a:srgbClr val="000000"/>
            </a:solidFill>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dr:col>4</xdr:col>
          <xdr:colOff>152400</xdr:colOff>
          <xdr:row>63</xdr:row>
          <xdr:rowOff>104775</xdr:rowOff>
        </xdr:from>
        <xdr:to>
          <xdr:col>6</xdr:col>
          <xdr:colOff>180975</xdr:colOff>
          <xdr:row>66</xdr:row>
          <xdr:rowOff>104775</xdr:rowOff>
        </xdr:to>
        <xdr:grpSp>
          <xdr:nvGrpSpPr>
            <xdr:cNvPr id="23825" name="Group 2">
              <a:extLst>
                <a:ext uri="{FF2B5EF4-FFF2-40B4-BE49-F238E27FC236}">
                  <a16:creationId xmlns:a16="http://schemas.microsoft.com/office/drawing/2014/main" id="{00000000-0008-0000-0200-0000115D0000}"/>
                </a:ext>
              </a:extLst>
            </xdr:cNvPr>
            <xdr:cNvGrpSpPr>
              <a:grpSpLocks/>
            </xdr:cNvGrpSpPr>
          </xdr:nvGrpSpPr>
          <xdr:grpSpPr bwMode="auto">
            <a:xfrm>
              <a:off x="1219200" y="11054715"/>
              <a:ext cx="561975" cy="518160"/>
              <a:chOff x="134" y="1023"/>
              <a:chExt cx="61" cy="81"/>
            </a:xfrm>
          </xdr:grpSpPr>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55</xdr:row>
          <xdr:rowOff>66675</xdr:rowOff>
        </xdr:from>
        <xdr:to>
          <xdr:col>22</xdr:col>
          <xdr:colOff>28575</xdr:colOff>
          <xdr:row>57</xdr:row>
          <xdr:rowOff>133350</xdr:rowOff>
        </xdr:to>
        <xdr:grpSp>
          <xdr:nvGrpSpPr>
            <xdr:cNvPr id="23826" name="Group 5">
              <a:extLst>
                <a:ext uri="{FF2B5EF4-FFF2-40B4-BE49-F238E27FC236}">
                  <a16:creationId xmlns:a16="http://schemas.microsoft.com/office/drawing/2014/main" id="{00000000-0008-0000-0200-0000125D0000}"/>
                </a:ext>
              </a:extLst>
            </xdr:cNvPr>
            <xdr:cNvGrpSpPr>
              <a:grpSpLocks/>
            </xdr:cNvGrpSpPr>
          </xdr:nvGrpSpPr>
          <xdr:grpSpPr bwMode="auto">
            <a:xfrm>
              <a:off x="5200650" y="9675495"/>
              <a:ext cx="695325" cy="401955"/>
              <a:chOff x="664" y="866"/>
              <a:chExt cx="76" cy="47"/>
            </a:xfrm>
          </xdr:grpSpPr>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52</xdr:row>
          <xdr:rowOff>57150</xdr:rowOff>
        </xdr:from>
        <xdr:to>
          <xdr:col>22</xdr:col>
          <xdr:colOff>19050</xdr:colOff>
          <xdr:row>54</xdr:row>
          <xdr:rowOff>123825</xdr:rowOff>
        </xdr:to>
        <xdr:grpSp>
          <xdr:nvGrpSpPr>
            <xdr:cNvPr id="23827" name="Group 8">
              <a:extLst>
                <a:ext uri="{FF2B5EF4-FFF2-40B4-BE49-F238E27FC236}">
                  <a16:creationId xmlns:a16="http://schemas.microsoft.com/office/drawing/2014/main" id="{00000000-0008-0000-0200-0000135D0000}"/>
                </a:ext>
              </a:extLst>
            </xdr:cNvPr>
            <xdr:cNvGrpSpPr>
              <a:grpSpLocks/>
            </xdr:cNvGrpSpPr>
          </xdr:nvGrpSpPr>
          <xdr:grpSpPr bwMode="auto">
            <a:xfrm>
              <a:off x="5191125" y="9163050"/>
              <a:ext cx="695325" cy="401955"/>
              <a:chOff x="664" y="866"/>
              <a:chExt cx="76" cy="47"/>
            </a:xfrm>
          </xdr:grpSpPr>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58</xdr:row>
          <xdr:rowOff>66675</xdr:rowOff>
        </xdr:from>
        <xdr:to>
          <xdr:col>22</xdr:col>
          <xdr:colOff>28575</xdr:colOff>
          <xdr:row>60</xdr:row>
          <xdr:rowOff>133350</xdr:rowOff>
        </xdr:to>
        <xdr:grpSp>
          <xdr:nvGrpSpPr>
            <xdr:cNvPr id="23828" name="Group 5">
              <a:extLst>
                <a:ext uri="{FF2B5EF4-FFF2-40B4-BE49-F238E27FC236}">
                  <a16:creationId xmlns:a16="http://schemas.microsoft.com/office/drawing/2014/main" id="{00000000-0008-0000-0200-0000145D0000}"/>
                </a:ext>
              </a:extLst>
            </xdr:cNvPr>
            <xdr:cNvGrpSpPr>
              <a:grpSpLocks/>
            </xdr:cNvGrpSpPr>
          </xdr:nvGrpSpPr>
          <xdr:grpSpPr bwMode="auto">
            <a:xfrm>
              <a:off x="5200650" y="10178415"/>
              <a:ext cx="695325" cy="401955"/>
              <a:chOff x="664" y="866"/>
              <a:chExt cx="76" cy="47"/>
            </a:xfrm>
          </xdr:grpSpPr>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200-0000075C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70</xdr:row>
          <xdr:rowOff>66675</xdr:rowOff>
        </xdr:from>
        <xdr:to>
          <xdr:col>22</xdr:col>
          <xdr:colOff>28575</xdr:colOff>
          <xdr:row>72</xdr:row>
          <xdr:rowOff>133350</xdr:rowOff>
        </xdr:to>
        <xdr:grpSp>
          <xdr:nvGrpSpPr>
            <xdr:cNvPr id="23829" name="Group 5">
              <a:extLst>
                <a:ext uri="{FF2B5EF4-FFF2-40B4-BE49-F238E27FC236}">
                  <a16:creationId xmlns:a16="http://schemas.microsoft.com/office/drawing/2014/main" id="{00000000-0008-0000-0200-0000155D0000}"/>
                </a:ext>
              </a:extLst>
            </xdr:cNvPr>
            <xdr:cNvGrpSpPr>
              <a:grpSpLocks/>
            </xdr:cNvGrpSpPr>
          </xdr:nvGrpSpPr>
          <xdr:grpSpPr bwMode="auto">
            <a:xfrm>
              <a:off x="5200650" y="12220575"/>
              <a:ext cx="695325" cy="401955"/>
              <a:chOff x="664" y="866"/>
              <a:chExt cx="76" cy="47"/>
            </a:xfrm>
          </xdr:grpSpPr>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200-00000A5C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67</xdr:row>
          <xdr:rowOff>57150</xdr:rowOff>
        </xdr:from>
        <xdr:to>
          <xdr:col>22</xdr:col>
          <xdr:colOff>19050</xdr:colOff>
          <xdr:row>69</xdr:row>
          <xdr:rowOff>123825</xdr:rowOff>
        </xdr:to>
        <xdr:grpSp>
          <xdr:nvGrpSpPr>
            <xdr:cNvPr id="23830" name="Group 8">
              <a:extLst>
                <a:ext uri="{FF2B5EF4-FFF2-40B4-BE49-F238E27FC236}">
                  <a16:creationId xmlns:a16="http://schemas.microsoft.com/office/drawing/2014/main" id="{00000000-0008-0000-0200-0000165D0000}"/>
                </a:ext>
              </a:extLst>
            </xdr:cNvPr>
            <xdr:cNvGrpSpPr>
              <a:grpSpLocks/>
            </xdr:cNvGrpSpPr>
          </xdr:nvGrpSpPr>
          <xdr:grpSpPr bwMode="auto">
            <a:xfrm>
              <a:off x="5191125" y="11708130"/>
              <a:ext cx="695325" cy="401955"/>
              <a:chOff x="664" y="866"/>
              <a:chExt cx="76" cy="47"/>
            </a:xfrm>
          </xdr:grpSpPr>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200-00000B5C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200-00000C5C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219075</xdr:colOff>
      <xdr:row>1</xdr:row>
      <xdr:rowOff>38100</xdr:rowOff>
    </xdr:from>
    <xdr:to>
      <xdr:col>29</xdr:col>
      <xdr:colOff>0</xdr:colOff>
      <xdr:row>7</xdr:row>
      <xdr:rowOff>85725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7600950" y="209550"/>
          <a:ext cx="1962150" cy="1095375"/>
        </a:xfrm>
        <a:prstGeom prst="rect">
          <a:avLst/>
        </a:prstGeom>
        <a:solidFill>
          <a:srgbClr val="FF99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45720" bIns="22860" anchor="ctr" upright="1"/>
        <a:lstStyle/>
        <a:p>
          <a:pPr algn="ctr" rtl="0">
            <a:lnSpc>
              <a:spcPts val="1600"/>
            </a:lnSpc>
            <a:defRPr sz="1000"/>
          </a:pPr>
          <a:r>
            <a:rPr lang="ja-JP" altLang="en-US" sz="1400" b="1" i="0" u="none" strike="noStrike" baseline="0">
              <a:solidFill>
                <a:srgbClr val="000000"/>
              </a:solidFill>
              <a:latin typeface="HG丸ｺﾞｼｯｸM-PRO"/>
              <a:ea typeface="HG丸ｺﾞｼｯｸM-PRO"/>
            </a:rPr>
            <a:t>単立園・複数園共通</a:t>
          </a:r>
          <a:endParaRPr lang="en-US" altLang="ja-JP" sz="1400" b="1" i="0" u="none" strike="noStrike" baseline="0">
            <a:solidFill>
              <a:srgbClr val="000000"/>
            </a:solidFill>
            <a:latin typeface="HG丸ｺﾞｼｯｸM-PRO"/>
            <a:ea typeface="HG丸ｺﾞｼｯｸM-PRO"/>
          </a:endParaRPr>
        </a:p>
        <a:p>
          <a:pPr algn="ctr" rtl="0">
            <a:lnSpc>
              <a:spcPts val="1600"/>
            </a:lnSpc>
            <a:defRPr sz="1000"/>
          </a:pPr>
          <a:r>
            <a:rPr lang="ja-JP" altLang="ja-JP" sz="1200" b="1" i="0" baseline="0">
              <a:effectLst/>
              <a:latin typeface="HG丸ｺﾞｼｯｸM-PRO" panose="020F0600000000000000" pitchFamily="50" charset="-128"/>
              <a:ea typeface="HG丸ｺﾞｼｯｸM-PRO" panose="020F0600000000000000" pitchFamily="50" charset="-128"/>
              <a:cs typeface="+mn-cs"/>
            </a:rPr>
            <a:t>複数園はそれぞれの園毎に</a:t>
          </a:r>
          <a:endParaRPr lang="en-US" altLang="ja-JP" sz="1200" b="1" i="0" baseline="0">
            <a:effectLst/>
            <a:latin typeface="HG丸ｺﾞｼｯｸM-PRO" panose="020F0600000000000000" pitchFamily="50" charset="-128"/>
            <a:ea typeface="HG丸ｺﾞｼｯｸM-PRO" panose="020F0600000000000000" pitchFamily="50" charset="-128"/>
            <a:cs typeface="+mn-cs"/>
          </a:endParaRPr>
        </a:p>
        <a:p>
          <a:pPr algn="ctr" rtl="0">
            <a:lnSpc>
              <a:spcPts val="1600"/>
            </a:lnSpc>
            <a:defRPr sz="1000"/>
          </a:pPr>
          <a:r>
            <a:rPr lang="ja-JP" altLang="ja-JP" sz="1200" b="1" i="0" baseline="0">
              <a:effectLst/>
              <a:latin typeface="HG丸ｺﾞｼｯｸM-PRO" panose="020F0600000000000000" pitchFamily="50" charset="-128"/>
              <a:ea typeface="HG丸ｺﾞｼｯｸM-PRO" panose="020F0600000000000000" pitchFamily="50" charset="-128"/>
              <a:cs typeface="+mn-cs"/>
            </a:rPr>
            <a:t>作成してください</a:t>
          </a:r>
          <a:endPar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4</xdr:col>
          <xdr:colOff>152400</xdr:colOff>
          <xdr:row>63</xdr:row>
          <xdr:rowOff>104775</xdr:rowOff>
        </xdr:from>
        <xdr:to>
          <xdr:col>6</xdr:col>
          <xdr:colOff>180975</xdr:colOff>
          <xdr:row>66</xdr:row>
          <xdr:rowOff>104775</xdr:rowOff>
        </xdr:to>
        <xdr:grpSp>
          <xdr:nvGrpSpPr>
            <xdr:cNvPr id="3" name="Group 2">
              <a:extLst>
                <a:ext uri="{FF2B5EF4-FFF2-40B4-BE49-F238E27FC236}">
                  <a16:creationId xmlns:a16="http://schemas.microsoft.com/office/drawing/2014/main" id="{00000000-0008-0000-0400-000003000000}"/>
                </a:ext>
              </a:extLst>
            </xdr:cNvPr>
            <xdr:cNvGrpSpPr>
              <a:grpSpLocks/>
            </xdr:cNvGrpSpPr>
          </xdr:nvGrpSpPr>
          <xdr:grpSpPr bwMode="auto">
            <a:xfrm>
              <a:off x="1219200" y="11054715"/>
              <a:ext cx="561975" cy="518160"/>
              <a:chOff x="134" y="1023"/>
              <a:chExt cx="61" cy="81"/>
            </a:xfrm>
          </xdr:grpSpPr>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400-000002A0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55</xdr:row>
          <xdr:rowOff>66675</xdr:rowOff>
        </xdr:from>
        <xdr:to>
          <xdr:col>22</xdr:col>
          <xdr:colOff>28575</xdr:colOff>
          <xdr:row>57</xdr:row>
          <xdr:rowOff>133350</xdr:rowOff>
        </xdr:to>
        <xdr:grpSp>
          <xdr:nvGrpSpPr>
            <xdr:cNvPr id="6" name="Group 5">
              <a:extLst>
                <a:ext uri="{FF2B5EF4-FFF2-40B4-BE49-F238E27FC236}">
                  <a16:creationId xmlns:a16="http://schemas.microsoft.com/office/drawing/2014/main" id="{00000000-0008-0000-0400-000006000000}"/>
                </a:ext>
              </a:extLst>
            </xdr:cNvPr>
            <xdr:cNvGrpSpPr>
              <a:grpSpLocks/>
            </xdr:cNvGrpSpPr>
          </xdr:nvGrpSpPr>
          <xdr:grpSpPr bwMode="auto">
            <a:xfrm>
              <a:off x="5200650" y="9675495"/>
              <a:ext cx="695325" cy="401955"/>
              <a:chOff x="664" y="866"/>
              <a:chExt cx="76" cy="47"/>
            </a:xfrm>
          </xdr:grpSpPr>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52</xdr:row>
          <xdr:rowOff>57150</xdr:rowOff>
        </xdr:from>
        <xdr:to>
          <xdr:col>22</xdr:col>
          <xdr:colOff>19050</xdr:colOff>
          <xdr:row>54</xdr:row>
          <xdr:rowOff>123825</xdr:rowOff>
        </xdr:to>
        <xdr:grpSp>
          <xdr:nvGrpSpPr>
            <xdr:cNvPr id="9" name="Group 8">
              <a:extLst>
                <a:ext uri="{FF2B5EF4-FFF2-40B4-BE49-F238E27FC236}">
                  <a16:creationId xmlns:a16="http://schemas.microsoft.com/office/drawing/2014/main" id="{00000000-0008-0000-0400-000009000000}"/>
                </a:ext>
              </a:extLst>
            </xdr:cNvPr>
            <xdr:cNvGrpSpPr>
              <a:grpSpLocks/>
            </xdr:cNvGrpSpPr>
          </xdr:nvGrpSpPr>
          <xdr:grpSpPr bwMode="auto">
            <a:xfrm>
              <a:off x="5191125" y="9163050"/>
              <a:ext cx="695325" cy="401955"/>
              <a:chOff x="664" y="866"/>
              <a:chExt cx="76" cy="47"/>
            </a:xfrm>
          </xdr:grpSpPr>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400-000006A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58</xdr:row>
          <xdr:rowOff>66675</xdr:rowOff>
        </xdr:from>
        <xdr:to>
          <xdr:col>22</xdr:col>
          <xdr:colOff>28575</xdr:colOff>
          <xdr:row>60</xdr:row>
          <xdr:rowOff>133350</xdr:rowOff>
        </xdr:to>
        <xdr:grpSp>
          <xdr:nvGrpSpPr>
            <xdr:cNvPr id="12" name="Group 5">
              <a:extLst>
                <a:ext uri="{FF2B5EF4-FFF2-40B4-BE49-F238E27FC236}">
                  <a16:creationId xmlns:a16="http://schemas.microsoft.com/office/drawing/2014/main" id="{00000000-0008-0000-0400-00000C000000}"/>
                </a:ext>
              </a:extLst>
            </xdr:cNvPr>
            <xdr:cNvGrpSpPr>
              <a:grpSpLocks/>
            </xdr:cNvGrpSpPr>
          </xdr:nvGrpSpPr>
          <xdr:grpSpPr bwMode="auto">
            <a:xfrm>
              <a:off x="5200650" y="10178415"/>
              <a:ext cx="695325" cy="401955"/>
              <a:chOff x="664" y="866"/>
              <a:chExt cx="76" cy="47"/>
            </a:xfrm>
          </xdr:grpSpPr>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400-000007A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400-000008A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70</xdr:row>
          <xdr:rowOff>66675</xdr:rowOff>
        </xdr:from>
        <xdr:to>
          <xdr:col>22</xdr:col>
          <xdr:colOff>28575</xdr:colOff>
          <xdr:row>72</xdr:row>
          <xdr:rowOff>133350</xdr:rowOff>
        </xdr:to>
        <xdr:grpSp>
          <xdr:nvGrpSpPr>
            <xdr:cNvPr id="15" name="Group 5">
              <a:extLst>
                <a:ext uri="{FF2B5EF4-FFF2-40B4-BE49-F238E27FC236}">
                  <a16:creationId xmlns:a16="http://schemas.microsoft.com/office/drawing/2014/main" id="{00000000-0008-0000-0400-00000F000000}"/>
                </a:ext>
              </a:extLst>
            </xdr:cNvPr>
            <xdr:cNvGrpSpPr>
              <a:grpSpLocks/>
            </xdr:cNvGrpSpPr>
          </xdr:nvGrpSpPr>
          <xdr:grpSpPr bwMode="auto">
            <a:xfrm>
              <a:off x="5200650" y="12220575"/>
              <a:ext cx="695325" cy="401955"/>
              <a:chOff x="664" y="866"/>
              <a:chExt cx="76" cy="47"/>
            </a:xfrm>
          </xdr:grpSpPr>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400-000009A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400-00000AA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67</xdr:row>
          <xdr:rowOff>57150</xdr:rowOff>
        </xdr:from>
        <xdr:to>
          <xdr:col>22</xdr:col>
          <xdr:colOff>19050</xdr:colOff>
          <xdr:row>69</xdr:row>
          <xdr:rowOff>123825</xdr:rowOff>
        </xdr:to>
        <xdr:grpSp>
          <xdr:nvGrpSpPr>
            <xdr:cNvPr id="18" name="Group 8">
              <a:extLst>
                <a:ext uri="{FF2B5EF4-FFF2-40B4-BE49-F238E27FC236}">
                  <a16:creationId xmlns:a16="http://schemas.microsoft.com/office/drawing/2014/main" id="{00000000-0008-0000-0400-000012000000}"/>
                </a:ext>
              </a:extLst>
            </xdr:cNvPr>
            <xdr:cNvGrpSpPr>
              <a:grpSpLocks/>
            </xdr:cNvGrpSpPr>
          </xdr:nvGrpSpPr>
          <xdr:grpSpPr bwMode="auto">
            <a:xfrm>
              <a:off x="5191125" y="11708130"/>
              <a:ext cx="695325" cy="401955"/>
              <a:chOff x="664" y="866"/>
              <a:chExt cx="76" cy="47"/>
            </a:xfrm>
          </xdr:grpSpPr>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400-00000BA0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400-00000CA0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11</xdr:col>
      <xdr:colOff>57150</xdr:colOff>
      <xdr:row>23</xdr:row>
      <xdr:rowOff>57150</xdr:rowOff>
    </xdr:from>
    <xdr:to>
      <xdr:col>22</xdr:col>
      <xdr:colOff>76200</xdr:colOff>
      <xdr:row>25</xdr:row>
      <xdr:rowOff>114300</xdr:rowOff>
    </xdr:to>
    <xdr:sp macro="" textlink="">
      <xdr:nvSpPr>
        <xdr:cNvPr id="25" name="Rectangle 21">
          <a:extLst>
            <a:ext uri="{FF2B5EF4-FFF2-40B4-BE49-F238E27FC236}">
              <a16:creationId xmlns:a16="http://schemas.microsoft.com/office/drawing/2014/main" id="{00000000-0008-0000-0400-000019000000}"/>
            </a:ext>
          </a:extLst>
        </xdr:cNvPr>
        <xdr:cNvSpPr>
          <a:spLocks noChangeArrowheads="1"/>
        </xdr:cNvSpPr>
      </xdr:nvSpPr>
      <xdr:spPr bwMode="auto">
        <a:xfrm>
          <a:off x="3305175" y="4086225"/>
          <a:ext cx="3267075" cy="419100"/>
        </a:xfrm>
        <a:prstGeom prst="rect">
          <a:avLst/>
        </a:prstGeom>
        <a:solidFill>
          <a:srgbClr val="CCFF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27432" tIns="18288" rIns="0" bIns="0"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摘要（積算内訳）については、支出の内容がわかるよう</a:t>
          </a:r>
          <a:endParaRPr lang="en-US" altLang="ja-JP" sz="1100" b="0" i="0" u="none" strike="noStrike" baseline="0">
            <a:solidFill>
              <a:srgbClr val="000000"/>
            </a:solidFill>
            <a:latin typeface="ＭＳ Ｐゴシック"/>
            <a:ea typeface="ＭＳ Ｐゴシック"/>
          </a:endParaRPr>
        </a:p>
        <a:p>
          <a:pPr algn="l" rtl="0">
            <a:lnSpc>
              <a:spcPts val="1000"/>
            </a:lnSpc>
            <a:defRPr sz="1000"/>
          </a:pPr>
          <a:r>
            <a:rPr lang="ja-JP" altLang="en-US" sz="1100" b="0" i="0" u="none" strike="noStrike" baseline="0">
              <a:solidFill>
                <a:srgbClr val="000000"/>
              </a:solidFill>
              <a:latin typeface="ＭＳ Ｐゴシック"/>
              <a:ea typeface="ＭＳ Ｐゴシック"/>
            </a:rPr>
            <a:t>詳細に記載すること</a:t>
          </a:r>
        </a:p>
      </xdr:txBody>
    </xdr:sp>
    <xdr:clientData/>
  </xdr:twoCellAnchor>
  <xdr:twoCellAnchor>
    <xdr:from>
      <xdr:col>0</xdr:col>
      <xdr:colOff>209550</xdr:colOff>
      <xdr:row>30</xdr:row>
      <xdr:rowOff>95250</xdr:rowOff>
    </xdr:from>
    <xdr:to>
      <xdr:col>22</xdr:col>
      <xdr:colOff>161925</xdr:colOff>
      <xdr:row>33</xdr:row>
      <xdr:rowOff>0</xdr:rowOff>
    </xdr:to>
    <xdr:sp macro="" textlink="">
      <xdr:nvSpPr>
        <xdr:cNvPr id="26" name="Rectangle 22">
          <a:extLst>
            <a:ext uri="{FF2B5EF4-FFF2-40B4-BE49-F238E27FC236}">
              <a16:creationId xmlns:a16="http://schemas.microsoft.com/office/drawing/2014/main" id="{00000000-0008-0000-0400-00001A000000}"/>
            </a:ext>
          </a:extLst>
        </xdr:cNvPr>
        <xdr:cNvSpPr>
          <a:spLocks noChangeArrowheads="1"/>
        </xdr:cNvSpPr>
      </xdr:nvSpPr>
      <xdr:spPr bwMode="auto">
        <a:xfrm>
          <a:off x="209550" y="5391150"/>
          <a:ext cx="6448425" cy="447675"/>
        </a:xfrm>
        <a:prstGeom prst="rect">
          <a:avLst/>
        </a:prstGeom>
        <a:solidFill>
          <a:srgbClr val="CCFFCC"/>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ysClr val="windowText" lastClr="000000"/>
              </a:solidFill>
              <a:latin typeface="ＭＳ Ｐゴシック"/>
              <a:ea typeface="ＭＳ Ｐゴシック"/>
            </a:rPr>
            <a:t>「摘要（積算内訳）欄」　と　「金額欄」　の金額に相違がないように入力してください</a:t>
          </a:r>
        </a:p>
      </xdr:txBody>
    </xdr:sp>
    <xdr:clientData/>
  </xdr:twoCellAnchor>
  <xdr:twoCellAnchor>
    <xdr:from>
      <xdr:col>13</xdr:col>
      <xdr:colOff>9525</xdr:colOff>
      <xdr:row>46</xdr:row>
      <xdr:rowOff>152401</xdr:rowOff>
    </xdr:from>
    <xdr:to>
      <xdr:col>20</xdr:col>
      <xdr:colOff>47625</xdr:colOff>
      <xdr:row>50</xdr:row>
      <xdr:rowOff>76203</xdr:rowOff>
    </xdr:to>
    <xdr:sp macro="" textlink="">
      <xdr:nvSpPr>
        <xdr:cNvPr id="28" name="AutoShape 24">
          <a:extLst>
            <a:ext uri="{FF2B5EF4-FFF2-40B4-BE49-F238E27FC236}">
              <a16:creationId xmlns:a16="http://schemas.microsoft.com/office/drawing/2014/main" id="{00000000-0008-0000-0400-00001C000000}"/>
            </a:ext>
          </a:extLst>
        </xdr:cNvPr>
        <xdr:cNvSpPr>
          <a:spLocks noChangeArrowheads="1"/>
        </xdr:cNvSpPr>
      </xdr:nvSpPr>
      <xdr:spPr bwMode="auto">
        <a:xfrm>
          <a:off x="3848100" y="8286751"/>
          <a:ext cx="2105025" cy="609602"/>
        </a:xfrm>
        <a:custGeom>
          <a:avLst/>
          <a:gdLst>
            <a:gd name="connsiteX0" fmla="*/ 0 w 2105025"/>
            <a:gd name="connsiteY0" fmla="*/ 0 h 371475"/>
            <a:gd name="connsiteX1" fmla="*/ 350838 w 2105025"/>
            <a:gd name="connsiteY1" fmla="*/ 0 h 371475"/>
            <a:gd name="connsiteX2" fmla="*/ 350838 w 2105025"/>
            <a:gd name="connsiteY2" fmla="*/ 0 h 371475"/>
            <a:gd name="connsiteX3" fmla="*/ 877094 w 2105025"/>
            <a:gd name="connsiteY3" fmla="*/ 0 h 371475"/>
            <a:gd name="connsiteX4" fmla="*/ 2105025 w 2105025"/>
            <a:gd name="connsiteY4" fmla="*/ 0 h 371475"/>
            <a:gd name="connsiteX5" fmla="*/ 2105025 w 2105025"/>
            <a:gd name="connsiteY5" fmla="*/ 216694 h 371475"/>
            <a:gd name="connsiteX6" fmla="*/ 2105025 w 2105025"/>
            <a:gd name="connsiteY6" fmla="*/ 216694 h 371475"/>
            <a:gd name="connsiteX7" fmla="*/ 2105025 w 2105025"/>
            <a:gd name="connsiteY7" fmla="*/ 309563 h 371475"/>
            <a:gd name="connsiteX8" fmla="*/ 2105025 w 2105025"/>
            <a:gd name="connsiteY8" fmla="*/ 371475 h 371475"/>
            <a:gd name="connsiteX9" fmla="*/ 877094 w 2105025"/>
            <a:gd name="connsiteY9" fmla="*/ 371475 h 371475"/>
            <a:gd name="connsiteX10" fmla="*/ 434056 w 2105025"/>
            <a:gd name="connsiteY10" fmla="*/ 685802 h 371475"/>
            <a:gd name="connsiteX11" fmla="*/ 350838 w 2105025"/>
            <a:gd name="connsiteY11" fmla="*/ 371475 h 371475"/>
            <a:gd name="connsiteX12" fmla="*/ 0 w 2105025"/>
            <a:gd name="connsiteY12" fmla="*/ 371475 h 371475"/>
            <a:gd name="connsiteX13" fmla="*/ 0 w 2105025"/>
            <a:gd name="connsiteY13" fmla="*/ 309563 h 371475"/>
            <a:gd name="connsiteX14" fmla="*/ 0 w 2105025"/>
            <a:gd name="connsiteY14" fmla="*/ 216694 h 371475"/>
            <a:gd name="connsiteX15" fmla="*/ 0 w 2105025"/>
            <a:gd name="connsiteY15" fmla="*/ 216694 h 371475"/>
            <a:gd name="connsiteX16" fmla="*/ 0 w 2105025"/>
            <a:gd name="connsiteY16" fmla="*/ 0 h 371475"/>
            <a:gd name="connsiteX0" fmla="*/ 0 w 2105025"/>
            <a:gd name="connsiteY0" fmla="*/ 0 h 685802"/>
            <a:gd name="connsiteX1" fmla="*/ 350838 w 2105025"/>
            <a:gd name="connsiteY1" fmla="*/ 0 h 685802"/>
            <a:gd name="connsiteX2" fmla="*/ 350838 w 2105025"/>
            <a:gd name="connsiteY2" fmla="*/ 0 h 685802"/>
            <a:gd name="connsiteX3" fmla="*/ 877094 w 2105025"/>
            <a:gd name="connsiteY3" fmla="*/ 0 h 685802"/>
            <a:gd name="connsiteX4" fmla="*/ 2105025 w 2105025"/>
            <a:gd name="connsiteY4" fmla="*/ 0 h 685802"/>
            <a:gd name="connsiteX5" fmla="*/ 2105025 w 2105025"/>
            <a:gd name="connsiteY5" fmla="*/ 216694 h 685802"/>
            <a:gd name="connsiteX6" fmla="*/ 2105025 w 2105025"/>
            <a:gd name="connsiteY6" fmla="*/ 216694 h 685802"/>
            <a:gd name="connsiteX7" fmla="*/ 2105025 w 2105025"/>
            <a:gd name="connsiteY7" fmla="*/ 309563 h 685802"/>
            <a:gd name="connsiteX8" fmla="*/ 2105025 w 2105025"/>
            <a:gd name="connsiteY8" fmla="*/ 371475 h 685802"/>
            <a:gd name="connsiteX9" fmla="*/ 581819 w 2105025"/>
            <a:gd name="connsiteY9" fmla="*/ 381000 h 685802"/>
            <a:gd name="connsiteX10" fmla="*/ 434056 w 2105025"/>
            <a:gd name="connsiteY10" fmla="*/ 685802 h 685802"/>
            <a:gd name="connsiteX11" fmla="*/ 350838 w 2105025"/>
            <a:gd name="connsiteY11" fmla="*/ 371475 h 685802"/>
            <a:gd name="connsiteX12" fmla="*/ 0 w 2105025"/>
            <a:gd name="connsiteY12" fmla="*/ 371475 h 685802"/>
            <a:gd name="connsiteX13" fmla="*/ 0 w 2105025"/>
            <a:gd name="connsiteY13" fmla="*/ 309563 h 685802"/>
            <a:gd name="connsiteX14" fmla="*/ 0 w 2105025"/>
            <a:gd name="connsiteY14" fmla="*/ 216694 h 685802"/>
            <a:gd name="connsiteX15" fmla="*/ 0 w 2105025"/>
            <a:gd name="connsiteY15" fmla="*/ 216694 h 685802"/>
            <a:gd name="connsiteX16" fmla="*/ 0 w 2105025"/>
            <a:gd name="connsiteY16" fmla="*/ 0 h 6858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105025" h="685802">
              <a:moveTo>
                <a:pt x="0" y="0"/>
              </a:moveTo>
              <a:lnTo>
                <a:pt x="350838" y="0"/>
              </a:lnTo>
              <a:lnTo>
                <a:pt x="350838" y="0"/>
              </a:lnTo>
              <a:lnTo>
                <a:pt x="877094" y="0"/>
              </a:lnTo>
              <a:lnTo>
                <a:pt x="2105025" y="0"/>
              </a:lnTo>
              <a:lnTo>
                <a:pt x="2105025" y="216694"/>
              </a:lnTo>
              <a:lnTo>
                <a:pt x="2105025" y="216694"/>
              </a:lnTo>
              <a:lnTo>
                <a:pt x="2105025" y="309563"/>
              </a:lnTo>
              <a:lnTo>
                <a:pt x="2105025" y="371475"/>
              </a:lnTo>
              <a:lnTo>
                <a:pt x="581819" y="381000"/>
              </a:lnTo>
              <a:lnTo>
                <a:pt x="434056" y="685802"/>
              </a:lnTo>
              <a:lnTo>
                <a:pt x="350838" y="371475"/>
              </a:lnTo>
              <a:lnTo>
                <a:pt x="0" y="371475"/>
              </a:lnTo>
              <a:lnTo>
                <a:pt x="0" y="309563"/>
              </a:lnTo>
              <a:lnTo>
                <a:pt x="0" y="216694"/>
              </a:lnTo>
              <a:lnTo>
                <a:pt x="0" y="216694"/>
              </a:lnTo>
              <a:lnTo>
                <a:pt x="0" y="0"/>
              </a:lnTo>
              <a:close/>
            </a:path>
          </a:pathLst>
        </a:cu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回あたり６時間以上が補助要件としているため確認のこと</a:t>
          </a:r>
        </a:p>
      </xdr:txBody>
    </xdr:sp>
    <xdr:clientData/>
  </xdr:twoCellAnchor>
  <xdr:twoCellAnchor>
    <xdr:from>
      <xdr:col>19</xdr:col>
      <xdr:colOff>57150</xdr:colOff>
      <xdr:row>49</xdr:row>
      <xdr:rowOff>19050</xdr:rowOff>
    </xdr:from>
    <xdr:to>
      <xdr:col>24</xdr:col>
      <xdr:colOff>104775</xdr:colOff>
      <xdr:row>52</xdr:row>
      <xdr:rowOff>66675</xdr:rowOff>
    </xdr:to>
    <xdr:sp macro="" textlink="">
      <xdr:nvSpPr>
        <xdr:cNvPr id="29" name="Rectangle 20">
          <a:extLst>
            <a:ext uri="{FF2B5EF4-FFF2-40B4-BE49-F238E27FC236}">
              <a16:creationId xmlns:a16="http://schemas.microsoft.com/office/drawing/2014/main" id="{00000000-0008-0000-0400-00001D000000}"/>
            </a:ext>
          </a:extLst>
        </xdr:cNvPr>
        <xdr:cNvSpPr>
          <a:spLocks noChangeArrowheads="1"/>
        </xdr:cNvSpPr>
      </xdr:nvSpPr>
      <xdr:spPr bwMode="auto">
        <a:xfrm>
          <a:off x="5667375" y="8667750"/>
          <a:ext cx="1524000" cy="561975"/>
        </a:xfrm>
        <a:prstGeom prst="rect">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ア、イ 、ウはいずれも補助対象の要件としているため、周知等を図ること</a:t>
          </a:r>
        </a:p>
      </xdr:txBody>
    </xdr:sp>
    <xdr:clientData/>
  </xdr:twoCellAnchor>
  <xdr:twoCellAnchor>
    <xdr:from>
      <xdr:col>3</xdr:col>
      <xdr:colOff>276224</xdr:colOff>
      <xdr:row>49</xdr:row>
      <xdr:rowOff>57150</xdr:rowOff>
    </xdr:from>
    <xdr:to>
      <xdr:col>10</xdr:col>
      <xdr:colOff>247650</xdr:colOff>
      <xdr:row>52</xdr:row>
      <xdr:rowOff>0</xdr:rowOff>
    </xdr:to>
    <xdr:sp macro="" textlink="">
      <xdr:nvSpPr>
        <xdr:cNvPr id="30" name="Rectangle 15">
          <a:extLst>
            <a:ext uri="{FF2B5EF4-FFF2-40B4-BE49-F238E27FC236}">
              <a16:creationId xmlns:a16="http://schemas.microsoft.com/office/drawing/2014/main" id="{00000000-0008-0000-0400-00001E000000}"/>
            </a:ext>
          </a:extLst>
        </xdr:cNvPr>
        <xdr:cNvSpPr>
          <a:spLocks noChangeArrowheads="1"/>
        </xdr:cNvSpPr>
      </xdr:nvSpPr>
      <xdr:spPr bwMode="auto">
        <a:xfrm>
          <a:off x="1162049" y="8705850"/>
          <a:ext cx="2038351" cy="4572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「□」をクリックするとレ点が表示されます</a:t>
          </a:r>
        </a:p>
      </xdr:txBody>
    </xdr:sp>
    <xdr:clientData/>
  </xdr:twoCellAnchor>
  <xdr:twoCellAnchor>
    <xdr:from>
      <xdr:col>10</xdr:col>
      <xdr:colOff>190500</xdr:colOff>
      <xdr:row>51</xdr:row>
      <xdr:rowOff>161925</xdr:rowOff>
    </xdr:from>
    <xdr:to>
      <xdr:col>18</xdr:col>
      <xdr:colOff>257175</xdr:colOff>
      <xdr:row>53</xdr:row>
      <xdr:rowOff>19050</xdr:rowOff>
    </xdr:to>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3143250" y="9144000"/>
          <a:ext cx="2428875" cy="200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161925</xdr:colOff>
      <xdr:row>51</xdr:row>
      <xdr:rowOff>152400</xdr:rowOff>
    </xdr:from>
    <xdr:to>
      <xdr:col>18</xdr:col>
      <xdr:colOff>266700</xdr:colOff>
      <xdr:row>56</xdr:row>
      <xdr:rowOff>28575</xdr:rowOff>
    </xdr:to>
    <xdr:cxnSp macro="">
      <xdr:nvCxnSpPr>
        <xdr:cNvPr id="32" name="直線矢印コネクタ 31">
          <a:extLst>
            <a:ext uri="{FF2B5EF4-FFF2-40B4-BE49-F238E27FC236}">
              <a16:creationId xmlns:a16="http://schemas.microsoft.com/office/drawing/2014/main" id="{00000000-0008-0000-0400-000020000000}"/>
            </a:ext>
          </a:extLst>
        </xdr:cNvPr>
        <xdr:cNvCxnSpPr/>
      </xdr:nvCxnSpPr>
      <xdr:spPr>
        <a:xfrm>
          <a:off x="3114675" y="9134475"/>
          <a:ext cx="2466975" cy="7334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152400</xdr:colOff>
      <xdr:row>51</xdr:row>
      <xdr:rowOff>142875</xdr:rowOff>
    </xdr:from>
    <xdr:to>
      <xdr:col>18</xdr:col>
      <xdr:colOff>276225</xdr:colOff>
      <xdr:row>58</xdr:row>
      <xdr:rowOff>133350</xdr:rowOff>
    </xdr:to>
    <xdr:cxnSp macro="">
      <xdr:nvCxnSpPr>
        <xdr:cNvPr id="33" name="直線矢印コネクタ 32">
          <a:extLst>
            <a:ext uri="{FF2B5EF4-FFF2-40B4-BE49-F238E27FC236}">
              <a16:creationId xmlns:a16="http://schemas.microsoft.com/office/drawing/2014/main" id="{00000000-0008-0000-0400-000021000000}"/>
            </a:ext>
          </a:extLst>
        </xdr:cNvPr>
        <xdr:cNvCxnSpPr/>
      </xdr:nvCxnSpPr>
      <xdr:spPr>
        <a:xfrm>
          <a:off x="3105150" y="9124950"/>
          <a:ext cx="2486025" cy="11906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51</xdr:row>
      <xdr:rowOff>161925</xdr:rowOff>
    </xdr:from>
    <xdr:to>
      <xdr:col>10</xdr:col>
      <xdr:colOff>142876</xdr:colOff>
      <xdr:row>63</xdr:row>
      <xdr:rowOff>28575</xdr:rowOff>
    </xdr:to>
    <xdr:cxnSp macro="">
      <xdr:nvCxnSpPr>
        <xdr:cNvPr id="34" name="直線矢印コネクタ 33">
          <a:extLst>
            <a:ext uri="{FF2B5EF4-FFF2-40B4-BE49-F238E27FC236}">
              <a16:creationId xmlns:a16="http://schemas.microsoft.com/office/drawing/2014/main" id="{00000000-0008-0000-0400-000022000000}"/>
            </a:ext>
          </a:extLst>
        </xdr:cNvPr>
        <xdr:cNvCxnSpPr/>
      </xdr:nvCxnSpPr>
      <xdr:spPr>
        <a:xfrm flipH="1">
          <a:off x="1800225" y="9144000"/>
          <a:ext cx="1295401" cy="1924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219075</xdr:colOff>
      <xdr:row>64</xdr:row>
      <xdr:rowOff>28575</xdr:rowOff>
    </xdr:from>
    <xdr:to>
      <xdr:col>23</xdr:col>
      <xdr:colOff>257175</xdr:colOff>
      <xdr:row>65</xdr:row>
      <xdr:rowOff>168275</xdr:rowOff>
    </xdr:to>
    <xdr:sp macro="" textlink="">
      <xdr:nvSpPr>
        <xdr:cNvPr id="35" name="AutoShape 19">
          <a:extLst>
            <a:ext uri="{FF2B5EF4-FFF2-40B4-BE49-F238E27FC236}">
              <a16:creationId xmlns:a16="http://schemas.microsoft.com/office/drawing/2014/main" id="{00000000-0008-0000-0400-000023000000}"/>
            </a:ext>
          </a:extLst>
        </xdr:cNvPr>
        <xdr:cNvSpPr>
          <a:spLocks noChangeArrowheads="1"/>
        </xdr:cNvSpPr>
      </xdr:nvSpPr>
      <xdr:spPr bwMode="auto">
        <a:xfrm>
          <a:off x="5534025" y="11239500"/>
          <a:ext cx="1514475" cy="320675"/>
        </a:xfrm>
        <a:prstGeom prst="wedgeRectCallout">
          <a:avLst>
            <a:gd name="adj1" fmla="val -82884"/>
            <a:gd name="adj2" fmla="val 5294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年間の見込額を記入。</a:t>
          </a:r>
        </a:p>
      </xdr:txBody>
    </xdr:sp>
    <xdr:clientData/>
  </xdr:twoCellAnchor>
  <xdr:twoCellAnchor>
    <xdr:from>
      <xdr:col>5</xdr:col>
      <xdr:colOff>285750</xdr:colOff>
      <xdr:row>64</xdr:row>
      <xdr:rowOff>104775</xdr:rowOff>
    </xdr:from>
    <xdr:to>
      <xdr:col>13</xdr:col>
      <xdr:colOff>85725</xdr:colOff>
      <xdr:row>66</xdr:row>
      <xdr:rowOff>123825</xdr:rowOff>
    </xdr:to>
    <xdr:sp macro="" textlink="">
      <xdr:nvSpPr>
        <xdr:cNvPr id="36" name="AutoShape 24">
          <a:extLst>
            <a:ext uri="{FF2B5EF4-FFF2-40B4-BE49-F238E27FC236}">
              <a16:creationId xmlns:a16="http://schemas.microsoft.com/office/drawing/2014/main" id="{00000000-0008-0000-0400-000024000000}"/>
            </a:ext>
          </a:extLst>
        </xdr:cNvPr>
        <xdr:cNvSpPr>
          <a:spLocks noChangeArrowheads="1"/>
        </xdr:cNvSpPr>
      </xdr:nvSpPr>
      <xdr:spPr bwMode="auto">
        <a:xfrm>
          <a:off x="1762125" y="11315700"/>
          <a:ext cx="2162175" cy="371475"/>
        </a:xfrm>
        <a:prstGeom prst="wedgeRectCallout">
          <a:avLst>
            <a:gd name="adj1" fmla="val -51407"/>
            <a:gd name="adj2" fmla="val 175642"/>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私学助成を受ける私立幼稚園についてはチェック不要です。</a:t>
          </a:r>
        </a:p>
      </xdr:txBody>
    </xdr:sp>
    <xdr:clientData/>
  </xdr:twoCellAnchor>
  <xdr:twoCellAnchor>
    <xdr:from>
      <xdr:col>13</xdr:col>
      <xdr:colOff>142875</xdr:colOff>
      <xdr:row>68</xdr:row>
      <xdr:rowOff>104775</xdr:rowOff>
    </xdr:from>
    <xdr:to>
      <xdr:col>18</xdr:col>
      <xdr:colOff>142875</xdr:colOff>
      <xdr:row>71</xdr:row>
      <xdr:rowOff>152400</xdr:rowOff>
    </xdr:to>
    <xdr:sp macro="" textlink="">
      <xdr:nvSpPr>
        <xdr:cNvPr id="37" name="Rectangle 20">
          <a:extLst>
            <a:ext uri="{FF2B5EF4-FFF2-40B4-BE49-F238E27FC236}">
              <a16:creationId xmlns:a16="http://schemas.microsoft.com/office/drawing/2014/main" id="{00000000-0008-0000-0400-000025000000}"/>
            </a:ext>
          </a:extLst>
        </xdr:cNvPr>
        <xdr:cNvSpPr>
          <a:spLocks noChangeArrowheads="1"/>
        </xdr:cNvSpPr>
      </xdr:nvSpPr>
      <xdr:spPr bwMode="auto">
        <a:xfrm>
          <a:off x="3981450" y="12020550"/>
          <a:ext cx="1476375" cy="561975"/>
        </a:xfrm>
        <a:prstGeom prst="rect">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詳細については、依頼文の</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＜留意事項＞を御覧ください。</a:t>
          </a:r>
        </a:p>
      </xdr:txBody>
    </xdr:sp>
    <xdr:clientData/>
  </xdr:twoCellAnchor>
  <xdr:twoCellAnchor>
    <xdr:from>
      <xdr:col>6</xdr:col>
      <xdr:colOff>171450</xdr:colOff>
      <xdr:row>13</xdr:row>
      <xdr:rowOff>0</xdr:rowOff>
    </xdr:from>
    <xdr:to>
      <xdr:col>14</xdr:col>
      <xdr:colOff>123825</xdr:colOff>
      <xdr:row>15</xdr:row>
      <xdr:rowOff>57150</xdr:rowOff>
    </xdr:to>
    <xdr:sp macro="" textlink="">
      <xdr:nvSpPr>
        <xdr:cNvPr id="38" name="AutoShape 26">
          <a:extLst>
            <a:ext uri="{FF2B5EF4-FFF2-40B4-BE49-F238E27FC236}">
              <a16:creationId xmlns:a16="http://schemas.microsoft.com/office/drawing/2014/main" id="{00000000-0008-0000-0400-000026000000}"/>
            </a:ext>
          </a:extLst>
        </xdr:cNvPr>
        <xdr:cNvSpPr>
          <a:spLocks noChangeArrowheads="1"/>
        </xdr:cNvSpPr>
      </xdr:nvSpPr>
      <xdr:spPr bwMode="auto">
        <a:xfrm>
          <a:off x="1943100" y="2257425"/>
          <a:ext cx="2314575" cy="400050"/>
        </a:xfrm>
        <a:prstGeom prst="wedgeRectCallout">
          <a:avLst>
            <a:gd name="adj1" fmla="val 53967"/>
            <a:gd name="adj2" fmla="val -169047"/>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該当する補助金額を選択してください。入力もれ注意！</a:t>
          </a:r>
        </a:p>
      </xdr:txBody>
    </xdr:sp>
    <xdr:clientData/>
  </xdr:twoCellAnchor>
  <xdr:twoCellAnchor>
    <xdr:from>
      <xdr:col>25</xdr:col>
      <xdr:colOff>236220</xdr:colOff>
      <xdr:row>15</xdr:row>
      <xdr:rowOff>152399</xdr:rowOff>
    </xdr:from>
    <xdr:to>
      <xdr:col>35</xdr:col>
      <xdr:colOff>222886</xdr:colOff>
      <xdr:row>22</xdr:row>
      <xdr:rowOff>106680</xdr:rowOff>
    </xdr:to>
    <xdr:sp macro="" textlink="">
      <xdr:nvSpPr>
        <xdr:cNvPr id="39" name="テキスト ボックス 38">
          <a:extLst>
            <a:ext uri="{FF2B5EF4-FFF2-40B4-BE49-F238E27FC236}">
              <a16:creationId xmlns:a16="http://schemas.microsoft.com/office/drawing/2014/main" id="{00000000-0008-0000-0400-000027000000}"/>
            </a:ext>
          </a:extLst>
        </xdr:cNvPr>
        <xdr:cNvSpPr txBox="1"/>
      </xdr:nvSpPr>
      <xdr:spPr>
        <a:xfrm>
          <a:off x="6903720" y="2705099"/>
          <a:ext cx="3461386" cy="1203961"/>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chemeClr val="dk1"/>
              </a:solidFill>
              <a:effectLst/>
              <a:latin typeface="+mn-ea"/>
              <a:ea typeface="+mn-ea"/>
              <a:cs typeface="+mn-cs"/>
            </a:rPr>
            <a:t>〈</a:t>
          </a:r>
          <a:r>
            <a:rPr kumimoji="1" lang="ja-JP" altLang="en-US" sz="1100" b="1">
              <a:solidFill>
                <a:schemeClr val="dk1"/>
              </a:solidFill>
              <a:effectLst/>
              <a:latin typeface="+mn-ea"/>
              <a:ea typeface="+mn-ea"/>
              <a:cs typeface="+mn-cs"/>
            </a:rPr>
            <a:t>大阪府</a:t>
          </a:r>
          <a:r>
            <a:rPr kumimoji="1" lang="ja-JP" altLang="ja-JP" sz="1100" b="1">
              <a:solidFill>
                <a:schemeClr val="dk1"/>
              </a:solidFill>
              <a:effectLst/>
              <a:latin typeface="+mn-ea"/>
              <a:ea typeface="+mn-ea"/>
              <a:cs typeface="+mn-cs"/>
            </a:rPr>
            <a:t>補助金額計算式</a:t>
          </a:r>
          <a:r>
            <a:rPr kumimoji="1" lang="en-US" altLang="ja-JP" sz="1100" b="1">
              <a:solidFill>
                <a:schemeClr val="dk1"/>
              </a:solidFill>
              <a:effectLst/>
              <a:latin typeface="+mn-ea"/>
              <a:ea typeface="+mn-ea"/>
              <a:cs typeface="+mn-cs"/>
            </a:rPr>
            <a:t>〉</a:t>
          </a:r>
        </a:p>
        <a:p>
          <a:pPr algn="l"/>
          <a:endParaRPr lang="ja-JP" altLang="ja-JP" b="1">
            <a:effectLst/>
            <a:latin typeface="+mn-ea"/>
            <a:ea typeface="+mn-ea"/>
          </a:endParaRPr>
        </a:p>
        <a:p>
          <a:pPr algn="l"/>
          <a:r>
            <a:rPr kumimoji="1" lang="ja-JP" altLang="ja-JP" sz="1050" b="1" u="sng">
              <a:solidFill>
                <a:schemeClr val="dk1"/>
              </a:solidFill>
              <a:effectLst/>
              <a:latin typeface="+mn-ea"/>
              <a:ea typeface="+mn-ea"/>
              <a:cs typeface="+mn-cs"/>
            </a:rPr>
            <a:t>（</a:t>
          </a:r>
          <a:r>
            <a:rPr kumimoji="1" lang="en-US" altLang="ja-JP" sz="1050" b="1" u="sng">
              <a:solidFill>
                <a:schemeClr val="dk1"/>
              </a:solidFill>
              <a:effectLst/>
              <a:latin typeface="+mn-ea"/>
              <a:ea typeface="+mn-ea"/>
              <a:cs typeface="+mn-cs"/>
            </a:rPr>
            <a:t>R</a:t>
          </a:r>
          <a:r>
            <a:rPr kumimoji="1" lang="ja-JP" altLang="en-US" sz="1050" b="1" u="sng">
              <a:solidFill>
                <a:schemeClr val="dk1"/>
              </a:solidFill>
              <a:effectLst/>
              <a:latin typeface="+mn-ea"/>
              <a:ea typeface="+mn-ea"/>
              <a:cs typeface="+mn-cs"/>
            </a:rPr>
            <a:t>６年度</a:t>
          </a:r>
          <a:r>
            <a:rPr kumimoji="1" lang="ja-JP" altLang="ja-JP" sz="1050" b="1" u="sng">
              <a:solidFill>
                <a:schemeClr val="dk1"/>
              </a:solidFill>
              <a:effectLst/>
              <a:latin typeface="+mn-ea"/>
              <a:ea typeface="+mn-ea"/>
              <a:cs typeface="+mn-cs"/>
            </a:rPr>
            <a:t>補助単価）</a:t>
          </a:r>
          <a:r>
            <a:rPr kumimoji="1" lang="en-US" altLang="ja-JP" sz="1050" b="1" u="sng">
              <a:solidFill>
                <a:schemeClr val="dk1"/>
              </a:solidFill>
              <a:effectLst/>
              <a:latin typeface="+mn-ea"/>
              <a:ea typeface="+mn-ea"/>
              <a:cs typeface="+mn-cs"/>
            </a:rPr>
            <a:t>×</a:t>
          </a:r>
          <a:r>
            <a:rPr kumimoji="1" lang="ja-JP" altLang="ja-JP" sz="1050" b="1" u="sng">
              <a:solidFill>
                <a:schemeClr val="dk1"/>
              </a:solidFill>
              <a:effectLst/>
              <a:latin typeface="+mn-ea"/>
              <a:ea typeface="+mn-ea"/>
              <a:cs typeface="+mn-cs"/>
            </a:rPr>
            <a:t>（実施回数）</a:t>
          </a:r>
          <a:r>
            <a:rPr kumimoji="1" lang="en-US" altLang="ja-JP" sz="1050" b="1" u="sng">
              <a:solidFill>
                <a:schemeClr val="dk1"/>
              </a:solidFill>
              <a:effectLst/>
              <a:latin typeface="+mn-ea"/>
              <a:ea typeface="+mn-ea"/>
              <a:cs typeface="+mn-cs"/>
            </a:rPr>
            <a:t>/</a:t>
          </a:r>
          <a:r>
            <a:rPr kumimoji="1" lang="ja-JP" altLang="ja-JP" sz="1050" b="1" u="sng">
              <a:solidFill>
                <a:schemeClr val="dk1"/>
              </a:solidFill>
              <a:effectLst/>
              <a:latin typeface="+mn-ea"/>
              <a:ea typeface="+mn-ea"/>
              <a:cs typeface="+mn-cs"/>
            </a:rPr>
            <a:t>（年度当初の実施計画回数）</a:t>
          </a:r>
          <a:endParaRPr lang="ja-JP" altLang="ja-JP" sz="1050" b="1" u="sng">
            <a:effectLst/>
            <a:latin typeface="+mn-ea"/>
            <a:ea typeface="+mn-ea"/>
          </a:endParaRPr>
        </a:p>
      </xdr:txBody>
    </xdr:sp>
    <xdr:clientData/>
  </xdr:twoCellAnchor>
  <xdr:twoCellAnchor>
    <xdr:from>
      <xdr:col>8</xdr:col>
      <xdr:colOff>85726</xdr:colOff>
      <xdr:row>1</xdr:row>
      <xdr:rowOff>142876</xdr:rowOff>
    </xdr:from>
    <xdr:to>
      <xdr:col>18</xdr:col>
      <xdr:colOff>104776</xdr:colOff>
      <xdr:row>8</xdr:row>
      <xdr:rowOff>38100</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bwMode="auto">
        <a:xfrm>
          <a:off x="2447926" y="314326"/>
          <a:ext cx="2971800" cy="1114424"/>
        </a:xfrm>
        <a:custGeom>
          <a:avLst/>
          <a:gdLst>
            <a:gd name="connsiteX0" fmla="*/ 0 w 1714500"/>
            <a:gd name="connsiteY0" fmla="*/ 0 h 685800"/>
            <a:gd name="connsiteX1" fmla="*/ 285750 w 1714500"/>
            <a:gd name="connsiteY1" fmla="*/ 0 h 685800"/>
            <a:gd name="connsiteX2" fmla="*/ 285750 w 1714500"/>
            <a:gd name="connsiteY2" fmla="*/ 0 h 685800"/>
            <a:gd name="connsiteX3" fmla="*/ 714375 w 1714500"/>
            <a:gd name="connsiteY3" fmla="*/ 0 h 685800"/>
            <a:gd name="connsiteX4" fmla="*/ 1714500 w 1714500"/>
            <a:gd name="connsiteY4" fmla="*/ 0 h 685800"/>
            <a:gd name="connsiteX5" fmla="*/ 1714500 w 1714500"/>
            <a:gd name="connsiteY5" fmla="*/ 400050 h 685800"/>
            <a:gd name="connsiteX6" fmla="*/ 1714500 w 1714500"/>
            <a:gd name="connsiteY6" fmla="*/ 400050 h 685800"/>
            <a:gd name="connsiteX7" fmla="*/ 1714500 w 1714500"/>
            <a:gd name="connsiteY7" fmla="*/ 571500 h 685800"/>
            <a:gd name="connsiteX8" fmla="*/ 1714500 w 1714500"/>
            <a:gd name="connsiteY8" fmla="*/ 685800 h 685800"/>
            <a:gd name="connsiteX9" fmla="*/ 714375 w 1714500"/>
            <a:gd name="connsiteY9" fmla="*/ 685800 h 685800"/>
            <a:gd name="connsiteX10" fmla="*/ 500068 w 1714500"/>
            <a:gd name="connsiteY10" fmla="*/ 771525 h 685800"/>
            <a:gd name="connsiteX11" fmla="*/ 285750 w 1714500"/>
            <a:gd name="connsiteY11" fmla="*/ 685800 h 685800"/>
            <a:gd name="connsiteX12" fmla="*/ 0 w 1714500"/>
            <a:gd name="connsiteY12" fmla="*/ 685800 h 685800"/>
            <a:gd name="connsiteX13" fmla="*/ 0 w 1714500"/>
            <a:gd name="connsiteY13" fmla="*/ 571500 h 685800"/>
            <a:gd name="connsiteX14" fmla="*/ 0 w 1714500"/>
            <a:gd name="connsiteY14" fmla="*/ 400050 h 685800"/>
            <a:gd name="connsiteX15" fmla="*/ 0 w 1714500"/>
            <a:gd name="connsiteY15" fmla="*/ 400050 h 685800"/>
            <a:gd name="connsiteX16" fmla="*/ 0 w 1714500"/>
            <a:gd name="connsiteY16" fmla="*/ 0 h 685800"/>
            <a:gd name="connsiteX0" fmla="*/ 0 w 1714500"/>
            <a:gd name="connsiteY0" fmla="*/ 0 h 952500"/>
            <a:gd name="connsiteX1" fmla="*/ 285750 w 1714500"/>
            <a:gd name="connsiteY1" fmla="*/ 0 h 952500"/>
            <a:gd name="connsiteX2" fmla="*/ 285750 w 1714500"/>
            <a:gd name="connsiteY2" fmla="*/ 0 h 952500"/>
            <a:gd name="connsiteX3" fmla="*/ 714375 w 1714500"/>
            <a:gd name="connsiteY3" fmla="*/ 0 h 952500"/>
            <a:gd name="connsiteX4" fmla="*/ 1714500 w 1714500"/>
            <a:gd name="connsiteY4" fmla="*/ 0 h 952500"/>
            <a:gd name="connsiteX5" fmla="*/ 1714500 w 1714500"/>
            <a:gd name="connsiteY5" fmla="*/ 400050 h 952500"/>
            <a:gd name="connsiteX6" fmla="*/ 1714500 w 1714500"/>
            <a:gd name="connsiteY6" fmla="*/ 400050 h 952500"/>
            <a:gd name="connsiteX7" fmla="*/ 1714500 w 1714500"/>
            <a:gd name="connsiteY7" fmla="*/ 571500 h 952500"/>
            <a:gd name="connsiteX8" fmla="*/ 1714500 w 1714500"/>
            <a:gd name="connsiteY8" fmla="*/ 685800 h 952500"/>
            <a:gd name="connsiteX9" fmla="*/ 714375 w 1714500"/>
            <a:gd name="connsiteY9" fmla="*/ 685800 h 952500"/>
            <a:gd name="connsiteX10" fmla="*/ 862018 w 1714500"/>
            <a:gd name="connsiteY10" fmla="*/ 952500 h 952500"/>
            <a:gd name="connsiteX11" fmla="*/ 285750 w 1714500"/>
            <a:gd name="connsiteY11" fmla="*/ 685800 h 952500"/>
            <a:gd name="connsiteX12" fmla="*/ 0 w 1714500"/>
            <a:gd name="connsiteY12" fmla="*/ 685800 h 952500"/>
            <a:gd name="connsiteX13" fmla="*/ 0 w 1714500"/>
            <a:gd name="connsiteY13" fmla="*/ 571500 h 952500"/>
            <a:gd name="connsiteX14" fmla="*/ 0 w 1714500"/>
            <a:gd name="connsiteY14" fmla="*/ 400050 h 952500"/>
            <a:gd name="connsiteX15" fmla="*/ 0 w 1714500"/>
            <a:gd name="connsiteY15" fmla="*/ 400050 h 952500"/>
            <a:gd name="connsiteX16" fmla="*/ 0 w 1714500"/>
            <a:gd name="connsiteY16" fmla="*/ 0 h 952500"/>
            <a:gd name="connsiteX0" fmla="*/ 0 w 1714500"/>
            <a:gd name="connsiteY0" fmla="*/ 0 h 952500"/>
            <a:gd name="connsiteX1" fmla="*/ 285750 w 1714500"/>
            <a:gd name="connsiteY1" fmla="*/ 0 h 952500"/>
            <a:gd name="connsiteX2" fmla="*/ 285750 w 1714500"/>
            <a:gd name="connsiteY2" fmla="*/ 0 h 952500"/>
            <a:gd name="connsiteX3" fmla="*/ 714375 w 1714500"/>
            <a:gd name="connsiteY3" fmla="*/ 0 h 952500"/>
            <a:gd name="connsiteX4" fmla="*/ 1714500 w 1714500"/>
            <a:gd name="connsiteY4" fmla="*/ 0 h 952500"/>
            <a:gd name="connsiteX5" fmla="*/ 1714500 w 1714500"/>
            <a:gd name="connsiteY5" fmla="*/ 400050 h 952500"/>
            <a:gd name="connsiteX6" fmla="*/ 1714500 w 1714500"/>
            <a:gd name="connsiteY6" fmla="*/ 400050 h 952500"/>
            <a:gd name="connsiteX7" fmla="*/ 1714500 w 1714500"/>
            <a:gd name="connsiteY7" fmla="*/ 571500 h 952500"/>
            <a:gd name="connsiteX8" fmla="*/ 1714500 w 1714500"/>
            <a:gd name="connsiteY8" fmla="*/ 685800 h 952500"/>
            <a:gd name="connsiteX9" fmla="*/ 523875 w 1714500"/>
            <a:gd name="connsiteY9" fmla="*/ 685800 h 952500"/>
            <a:gd name="connsiteX10" fmla="*/ 862018 w 1714500"/>
            <a:gd name="connsiteY10" fmla="*/ 952500 h 952500"/>
            <a:gd name="connsiteX11" fmla="*/ 285750 w 1714500"/>
            <a:gd name="connsiteY11" fmla="*/ 685800 h 952500"/>
            <a:gd name="connsiteX12" fmla="*/ 0 w 1714500"/>
            <a:gd name="connsiteY12" fmla="*/ 685800 h 952500"/>
            <a:gd name="connsiteX13" fmla="*/ 0 w 1714500"/>
            <a:gd name="connsiteY13" fmla="*/ 571500 h 952500"/>
            <a:gd name="connsiteX14" fmla="*/ 0 w 1714500"/>
            <a:gd name="connsiteY14" fmla="*/ 400050 h 952500"/>
            <a:gd name="connsiteX15" fmla="*/ 0 w 1714500"/>
            <a:gd name="connsiteY15" fmla="*/ 400050 h 952500"/>
            <a:gd name="connsiteX16" fmla="*/ 0 w 1714500"/>
            <a:gd name="connsiteY16" fmla="*/ 0 h 952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714500" h="952500">
              <a:moveTo>
                <a:pt x="0" y="0"/>
              </a:moveTo>
              <a:lnTo>
                <a:pt x="285750" y="0"/>
              </a:lnTo>
              <a:lnTo>
                <a:pt x="285750" y="0"/>
              </a:lnTo>
              <a:lnTo>
                <a:pt x="714375" y="0"/>
              </a:lnTo>
              <a:lnTo>
                <a:pt x="1714500" y="0"/>
              </a:lnTo>
              <a:lnTo>
                <a:pt x="1714500" y="400050"/>
              </a:lnTo>
              <a:lnTo>
                <a:pt x="1714500" y="400050"/>
              </a:lnTo>
              <a:lnTo>
                <a:pt x="1714500" y="571500"/>
              </a:lnTo>
              <a:lnTo>
                <a:pt x="1714500" y="685800"/>
              </a:lnTo>
              <a:lnTo>
                <a:pt x="523875" y="685800"/>
              </a:lnTo>
              <a:lnTo>
                <a:pt x="862018" y="952500"/>
              </a:lnTo>
              <a:lnTo>
                <a:pt x="285750" y="685800"/>
              </a:lnTo>
              <a:lnTo>
                <a:pt x="0" y="685800"/>
              </a:lnTo>
              <a:lnTo>
                <a:pt x="0" y="571500"/>
              </a:lnTo>
              <a:lnTo>
                <a:pt x="0" y="400050"/>
              </a:lnTo>
              <a:lnTo>
                <a:pt x="0" y="400050"/>
              </a:lnTo>
              <a:lnTo>
                <a:pt x="0" y="0"/>
              </a:lnTo>
              <a:close/>
            </a:path>
          </a:pathLst>
        </a:custGeom>
        <a:solidFill>
          <a:srgbClr val="CC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rtl="0"/>
          <a:r>
            <a:rPr lang="en-US" altLang="ja-JP" sz="1100" b="0" i="0" baseline="0">
              <a:effectLst/>
              <a:latin typeface="+mn-lt"/>
              <a:ea typeface="+mn-ea"/>
              <a:cs typeface="+mn-cs"/>
            </a:rPr>
            <a:t>※</a:t>
          </a:r>
          <a:r>
            <a:rPr lang="ja-JP" altLang="ja-JP" sz="1100" b="0" i="0" baseline="0">
              <a:effectLst/>
              <a:latin typeface="+mn-lt"/>
              <a:ea typeface="+mn-ea"/>
              <a:cs typeface="+mn-cs"/>
            </a:rPr>
            <a:t>保護しているため入力できません</a:t>
          </a:r>
          <a:endParaRPr lang="ja-JP" altLang="ja-JP">
            <a:effectLst/>
          </a:endParaRPr>
        </a:p>
        <a:p>
          <a:pPr algn="l" rtl="0"/>
          <a:r>
            <a:rPr lang="en-US" altLang="ja-JP" sz="1100" b="0" i="0" baseline="0">
              <a:effectLst/>
              <a:latin typeface="+mn-lt"/>
              <a:ea typeface="+mn-ea"/>
              <a:cs typeface="+mn-cs"/>
            </a:rPr>
            <a:t>【</a:t>
          </a:r>
          <a:r>
            <a:rPr lang="ja-JP" altLang="ja-JP" sz="1100" b="0" i="0" baseline="0">
              <a:effectLst/>
              <a:latin typeface="+mn-lt"/>
              <a:ea typeface="+mn-ea"/>
              <a:cs typeface="+mn-cs"/>
            </a:rPr>
            <a:t>支出の部</a:t>
          </a:r>
          <a:r>
            <a:rPr lang="en-US" altLang="ja-JP" sz="1100" b="0" i="0" baseline="0">
              <a:effectLst/>
              <a:latin typeface="+mn-lt"/>
              <a:ea typeface="+mn-ea"/>
              <a:cs typeface="+mn-cs"/>
            </a:rPr>
            <a:t>】</a:t>
          </a:r>
          <a:r>
            <a:rPr lang="ja-JP" altLang="ja-JP" sz="1100" b="0" i="0" baseline="0">
              <a:effectLst/>
              <a:latin typeface="+mn-lt"/>
              <a:ea typeface="+mn-ea"/>
              <a:cs typeface="+mn-cs"/>
            </a:rPr>
            <a:t>及び</a:t>
          </a:r>
          <a:r>
            <a:rPr lang="en-US" altLang="ja-JP" sz="1100" b="0" i="0" baseline="0">
              <a:effectLst/>
              <a:latin typeface="+mn-lt"/>
              <a:ea typeface="+mn-ea"/>
              <a:cs typeface="+mn-cs"/>
            </a:rPr>
            <a:t>【</a:t>
          </a:r>
          <a:r>
            <a:rPr lang="ja-JP" altLang="ja-JP" sz="1100" b="0" i="0" baseline="0">
              <a:effectLst/>
              <a:latin typeface="+mn-lt"/>
              <a:ea typeface="+mn-ea"/>
              <a:cs typeface="+mn-cs"/>
            </a:rPr>
            <a:t>キンダーカウンセラー事業概要</a:t>
          </a:r>
          <a:r>
            <a:rPr lang="en-US" altLang="ja-JP" sz="1100" b="0" i="0" baseline="0">
              <a:effectLst/>
              <a:latin typeface="+mn-lt"/>
              <a:ea typeface="+mn-ea"/>
              <a:cs typeface="+mn-cs"/>
            </a:rPr>
            <a:t>】</a:t>
          </a:r>
          <a:r>
            <a:rPr lang="ja-JP" altLang="ja-JP" sz="1100" b="0" i="0" baseline="0">
              <a:effectLst/>
              <a:latin typeface="+mn-lt"/>
              <a:ea typeface="+mn-ea"/>
              <a:cs typeface="+mn-cs"/>
            </a:rPr>
            <a:t>を入力すると数値が自動的に反映されるようになっています</a:t>
          </a:r>
          <a:endParaRPr lang="ja-JP" altLang="ja-JP">
            <a:effectLst/>
          </a:endParaRPr>
        </a:p>
        <a:p>
          <a:pPr algn="l"/>
          <a:endParaRPr kumimoji="1" lang="ja-JP" altLang="en-US" sz="1100"/>
        </a:p>
      </xdr:txBody>
    </xdr:sp>
    <xdr:clientData/>
  </xdr:twoCellAnchor>
  <xdr:twoCellAnchor>
    <xdr:from>
      <xdr:col>20</xdr:col>
      <xdr:colOff>247651</xdr:colOff>
      <xdr:row>7</xdr:row>
      <xdr:rowOff>95250</xdr:rowOff>
    </xdr:from>
    <xdr:to>
      <xdr:col>24</xdr:col>
      <xdr:colOff>257175</xdr:colOff>
      <xdr:row>13</xdr:row>
      <xdr:rowOff>9525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153151" y="1314450"/>
          <a:ext cx="1190624" cy="952500"/>
        </a:xfrm>
        <a:prstGeom prst="rect">
          <a:avLst/>
        </a:prstGeom>
        <a:solidFill>
          <a:srgbClr val="CC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保護しているため入力できません</a:t>
          </a:r>
          <a:r>
            <a:rPr kumimoji="1" lang="en-US" altLang="ja-JP" sz="1100"/>
            <a:t>(</a:t>
          </a:r>
          <a:r>
            <a:rPr kumimoji="1" lang="ja-JP" altLang="en-US" sz="1100"/>
            <a:t>自動で反映されます</a:t>
          </a:r>
          <a:r>
            <a:rPr kumimoji="1" lang="en-US" altLang="ja-JP" sz="1100"/>
            <a:t>)</a:t>
          </a:r>
        </a:p>
        <a:p>
          <a:endParaRPr kumimoji="1" lang="en-US" altLang="ja-JP" sz="11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152400</xdr:colOff>
      <xdr:row>0</xdr:row>
      <xdr:rowOff>66675</xdr:rowOff>
    </xdr:from>
    <xdr:to>
      <xdr:col>12</xdr:col>
      <xdr:colOff>266700</xdr:colOff>
      <xdr:row>3</xdr:row>
      <xdr:rowOff>133350</xdr:rowOff>
    </xdr:to>
    <xdr:sp macro="" textlink="">
      <xdr:nvSpPr>
        <xdr:cNvPr id="13313" name="Text Box 1">
          <a:extLst>
            <a:ext uri="{FF2B5EF4-FFF2-40B4-BE49-F238E27FC236}">
              <a16:creationId xmlns:a16="http://schemas.microsoft.com/office/drawing/2014/main" id="{00000000-0008-0000-0500-000001340000}"/>
            </a:ext>
          </a:extLst>
        </xdr:cNvPr>
        <xdr:cNvSpPr txBox="1">
          <a:spLocks noChangeArrowheads="1"/>
        </xdr:cNvSpPr>
      </xdr:nvSpPr>
      <xdr:spPr bwMode="auto">
        <a:xfrm>
          <a:off x="1257300" y="66675"/>
          <a:ext cx="2324100" cy="590550"/>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22860" anchor="ctr" upright="1"/>
        <a:lstStyle/>
        <a:p>
          <a:pPr algn="l" rtl="0">
            <a:lnSpc>
              <a:spcPts val="1500"/>
            </a:lnSpc>
            <a:defRPr sz="1000"/>
          </a:pPr>
          <a:r>
            <a:rPr lang="ja-JP" altLang="en-US" sz="1400" b="1" i="0" u="none" strike="noStrike" baseline="0">
              <a:solidFill>
                <a:srgbClr val="000000"/>
              </a:solidFill>
              <a:latin typeface="HG丸ｺﾞｼｯｸM-PRO"/>
              <a:ea typeface="HG丸ｺﾞｼｯｸM-PRO"/>
            </a:rPr>
            <a:t>複数園はそれぞれの園毎に作成してください。</a:t>
          </a:r>
        </a:p>
      </xdr:txBody>
    </xdr:sp>
    <xdr:clientData/>
  </xdr:twoCellAnchor>
  <mc:AlternateContent xmlns:mc="http://schemas.openxmlformats.org/markup-compatibility/2006">
    <mc:Choice xmlns:a14="http://schemas.microsoft.com/office/drawing/2010/main" Requires="a14">
      <xdr:twoCellAnchor>
        <xdr:from>
          <xdr:col>4</xdr:col>
          <xdr:colOff>152400</xdr:colOff>
          <xdr:row>57</xdr:row>
          <xdr:rowOff>104775</xdr:rowOff>
        </xdr:from>
        <xdr:to>
          <xdr:col>6</xdr:col>
          <xdr:colOff>180975</xdr:colOff>
          <xdr:row>60</xdr:row>
          <xdr:rowOff>104775</xdr:rowOff>
        </xdr:to>
        <xdr:grpSp>
          <xdr:nvGrpSpPr>
            <xdr:cNvPr id="29152" name="Group 2">
              <a:extLst>
                <a:ext uri="{FF2B5EF4-FFF2-40B4-BE49-F238E27FC236}">
                  <a16:creationId xmlns:a16="http://schemas.microsoft.com/office/drawing/2014/main" id="{00000000-0008-0000-0500-0000E0710000}"/>
                </a:ext>
              </a:extLst>
            </xdr:cNvPr>
            <xdr:cNvGrpSpPr>
              <a:grpSpLocks/>
            </xdr:cNvGrpSpPr>
          </xdr:nvGrpSpPr>
          <xdr:grpSpPr bwMode="auto">
            <a:xfrm>
              <a:off x="1158240" y="10041255"/>
              <a:ext cx="531495" cy="518160"/>
              <a:chOff x="134" y="1023"/>
              <a:chExt cx="61" cy="81"/>
            </a:xfrm>
          </xdr:grpSpPr>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135" y="1023"/>
                <a:ext cx="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134" y="1081"/>
                <a:ext cx="58"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133350</xdr:colOff>
          <xdr:row>54</xdr:row>
          <xdr:rowOff>66675</xdr:rowOff>
        </xdr:from>
        <xdr:to>
          <xdr:col>22</xdr:col>
          <xdr:colOff>28575</xdr:colOff>
          <xdr:row>56</xdr:row>
          <xdr:rowOff>133350</xdr:rowOff>
        </xdr:to>
        <xdr:grpSp>
          <xdr:nvGrpSpPr>
            <xdr:cNvPr id="29153" name="Group 5">
              <a:extLst>
                <a:ext uri="{FF2B5EF4-FFF2-40B4-BE49-F238E27FC236}">
                  <a16:creationId xmlns:a16="http://schemas.microsoft.com/office/drawing/2014/main" id="{00000000-0008-0000-0500-0000E1710000}"/>
                </a:ext>
              </a:extLst>
            </xdr:cNvPr>
            <xdr:cNvGrpSpPr>
              <a:grpSpLocks/>
            </xdr:cNvGrpSpPr>
          </xdr:nvGrpSpPr>
          <xdr:grpSpPr bwMode="auto">
            <a:xfrm>
              <a:off x="4911090" y="9500235"/>
              <a:ext cx="649605" cy="401955"/>
              <a:chOff x="664" y="866"/>
              <a:chExt cx="76" cy="47"/>
            </a:xfrm>
          </xdr:grpSpPr>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500-00000634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500-00000734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51</xdr:row>
          <xdr:rowOff>57150</xdr:rowOff>
        </xdr:from>
        <xdr:to>
          <xdr:col>22</xdr:col>
          <xdr:colOff>19050</xdr:colOff>
          <xdr:row>53</xdr:row>
          <xdr:rowOff>123825</xdr:rowOff>
        </xdr:to>
        <xdr:grpSp>
          <xdr:nvGrpSpPr>
            <xdr:cNvPr id="29154" name="Group 8">
              <a:extLst>
                <a:ext uri="{FF2B5EF4-FFF2-40B4-BE49-F238E27FC236}">
                  <a16:creationId xmlns:a16="http://schemas.microsoft.com/office/drawing/2014/main" id="{00000000-0008-0000-0500-0000E2710000}"/>
                </a:ext>
              </a:extLst>
            </xdr:cNvPr>
            <xdr:cNvGrpSpPr>
              <a:grpSpLocks/>
            </xdr:cNvGrpSpPr>
          </xdr:nvGrpSpPr>
          <xdr:grpSpPr bwMode="auto">
            <a:xfrm>
              <a:off x="4901565" y="8987790"/>
              <a:ext cx="649605" cy="401955"/>
              <a:chOff x="664" y="866"/>
              <a:chExt cx="76" cy="47"/>
            </a:xfrm>
          </xdr:grpSpPr>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500-000009340000}"/>
                  </a:ext>
                </a:extLst>
              </xdr:cNvPr>
              <xdr:cNvSpPr/>
            </xdr:nvSpPr>
            <xdr:spPr bwMode="auto">
              <a:xfrm>
                <a:off x="664" y="866"/>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500-00000A340000}"/>
                  </a:ext>
                </a:extLst>
              </xdr:cNvPr>
              <xdr:cNvSpPr/>
            </xdr:nvSpPr>
            <xdr:spPr bwMode="auto">
              <a:xfrm>
                <a:off x="664" y="890"/>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grpSp>
        <xdr:clientData/>
      </xdr:twoCellAnchor>
    </mc:Choice>
    <mc:Fallback/>
  </mc:AlternateContent>
  <xdr:twoCellAnchor>
    <xdr:from>
      <xdr:col>17</xdr:col>
      <xdr:colOff>57150</xdr:colOff>
      <xdr:row>11</xdr:row>
      <xdr:rowOff>19050</xdr:rowOff>
    </xdr:from>
    <xdr:to>
      <xdr:col>18</xdr:col>
      <xdr:colOff>28575</xdr:colOff>
      <xdr:row>13</xdr:row>
      <xdr:rowOff>19050</xdr:rowOff>
    </xdr:to>
    <xdr:sp macro="" textlink="">
      <xdr:nvSpPr>
        <xdr:cNvPr id="29155" name="AutoShape 11">
          <a:extLst>
            <a:ext uri="{FF2B5EF4-FFF2-40B4-BE49-F238E27FC236}">
              <a16:creationId xmlns:a16="http://schemas.microsoft.com/office/drawing/2014/main" id="{00000000-0008-0000-0500-0000E3710000}"/>
            </a:ext>
          </a:extLst>
        </xdr:cNvPr>
        <xdr:cNvSpPr>
          <a:spLocks/>
        </xdr:cNvSpPr>
      </xdr:nvSpPr>
      <xdr:spPr bwMode="auto">
        <a:xfrm>
          <a:off x="4752975" y="1924050"/>
          <a:ext cx="247650" cy="342900"/>
        </a:xfrm>
        <a:prstGeom prst="rightBrace">
          <a:avLst>
            <a:gd name="adj1" fmla="val 11538"/>
            <a:gd name="adj2" fmla="val 52778"/>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solidFill>
                <a:srgbClr xmlns:mc="http://schemas.openxmlformats.org/markup-compatibility/2006" val="008000" mc:Ignorable="a14" a14:legacySpreadsheetColorIndex="17"/>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18</xdr:col>
      <xdr:colOff>57150</xdr:colOff>
      <xdr:row>4</xdr:row>
      <xdr:rowOff>19050</xdr:rowOff>
    </xdr:from>
    <xdr:to>
      <xdr:col>24</xdr:col>
      <xdr:colOff>133350</xdr:colOff>
      <xdr:row>13</xdr:row>
      <xdr:rowOff>114300</xdr:rowOff>
    </xdr:to>
    <xdr:sp macro="" textlink="">
      <xdr:nvSpPr>
        <xdr:cNvPr id="13324" name="Rectangle 12">
          <a:extLst>
            <a:ext uri="{FF2B5EF4-FFF2-40B4-BE49-F238E27FC236}">
              <a16:creationId xmlns:a16="http://schemas.microsoft.com/office/drawing/2014/main" id="{00000000-0008-0000-0500-00000C340000}"/>
            </a:ext>
          </a:extLst>
        </xdr:cNvPr>
        <xdr:cNvSpPr>
          <a:spLocks noChangeArrowheads="1"/>
        </xdr:cNvSpPr>
      </xdr:nvSpPr>
      <xdr:spPr bwMode="auto">
        <a:xfrm>
          <a:off x="5029200" y="714375"/>
          <a:ext cx="1733550" cy="1647825"/>
        </a:xfrm>
        <a:prstGeom prst="rect">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保護しているため、入力できません。</a:t>
          </a: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支出の部</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及び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キンダーカウンセラー事業概要</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を入力すると数値が自動的に反映されるようになっています。</a:t>
          </a:r>
        </a:p>
      </xdr:txBody>
    </xdr:sp>
    <xdr:clientData/>
  </xdr:twoCellAnchor>
  <xdr:twoCellAnchor>
    <xdr:from>
      <xdr:col>15</xdr:col>
      <xdr:colOff>38100</xdr:colOff>
      <xdr:row>38</xdr:row>
      <xdr:rowOff>152400</xdr:rowOff>
    </xdr:from>
    <xdr:to>
      <xdr:col>26</xdr:col>
      <xdr:colOff>266700</xdr:colOff>
      <xdr:row>42</xdr:row>
      <xdr:rowOff>104775</xdr:rowOff>
    </xdr:to>
    <xdr:sp macro="" textlink="">
      <xdr:nvSpPr>
        <xdr:cNvPr id="13326" name="AutoShape 14">
          <a:extLst>
            <a:ext uri="{FF2B5EF4-FFF2-40B4-BE49-F238E27FC236}">
              <a16:creationId xmlns:a16="http://schemas.microsoft.com/office/drawing/2014/main" id="{00000000-0008-0000-0500-00000E340000}"/>
            </a:ext>
          </a:extLst>
        </xdr:cNvPr>
        <xdr:cNvSpPr>
          <a:spLocks noChangeArrowheads="1"/>
        </xdr:cNvSpPr>
      </xdr:nvSpPr>
      <xdr:spPr bwMode="auto">
        <a:xfrm>
          <a:off x="4181475" y="6886575"/>
          <a:ext cx="3267075" cy="657225"/>
        </a:xfrm>
        <a:prstGeom prst="wedgeRectCallout">
          <a:avLst>
            <a:gd name="adj1" fmla="val -44102"/>
            <a:gd name="adj2" fmla="val 11750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左側にキンダーカウンセラーの氏名を記載し、右側に、「臨床心理士・学校心理士・大学教授・助教授・精神科医等」のいずれかを記入。</a:t>
          </a:r>
        </a:p>
        <a:p>
          <a:pPr algn="l" rtl="0">
            <a:lnSpc>
              <a:spcPts val="1000"/>
            </a:lnSpc>
            <a:defRPr sz="1000"/>
          </a:pPr>
          <a:r>
            <a:rPr lang="ja-JP" altLang="en-US" sz="900" b="0" i="0" u="none" strike="noStrike" baseline="0">
              <a:solidFill>
                <a:srgbClr val="000000"/>
              </a:solidFill>
              <a:latin typeface="ＭＳ Ｐゴシック"/>
              <a:ea typeface="ＭＳ Ｐゴシック"/>
            </a:rPr>
            <a:t>なお、複数名カウンセラーがいる場合は、全員記入すること。</a:t>
          </a:r>
        </a:p>
      </xdr:txBody>
    </xdr:sp>
    <xdr:clientData/>
  </xdr:twoCellAnchor>
  <xdr:twoCellAnchor>
    <xdr:from>
      <xdr:col>4</xdr:col>
      <xdr:colOff>190500</xdr:colOff>
      <xdr:row>48</xdr:row>
      <xdr:rowOff>66675</xdr:rowOff>
    </xdr:from>
    <xdr:to>
      <xdr:col>11</xdr:col>
      <xdr:colOff>114300</xdr:colOff>
      <xdr:row>51</xdr:row>
      <xdr:rowOff>9525</xdr:rowOff>
    </xdr:to>
    <xdr:sp macro="" textlink="">
      <xdr:nvSpPr>
        <xdr:cNvPr id="13327" name="Rectangle 15">
          <a:extLst>
            <a:ext uri="{FF2B5EF4-FFF2-40B4-BE49-F238E27FC236}">
              <a16:creationId xmlns:a16="http://schemas.microsoft.com/office/drawing/2014/main" id="{00000000-0008-0000-0500-00000F340000}"/>
            </a:ext>
          </a:extLst>
        </xdr:cNvPr>
        <xdr:cNvSpPr>
          <a:spLocks noChangeArrowheads="1"/>
        </xdr:cNvSpPr>
      </xdr:nvSpPr>
      <xdr:spPr bwMode="auto">
        <a:xfrm>
          <a:off x="1295400" y="8534400"/>
          <a:ext cx="1857375" cy="4572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「□」をクリックするとレ点が表示されます。</a:t>
          </a:r>
        </a:p>
      </xdr:txBody>
    </xdr:sp>
    <xdr:clientData/>
  </xdr:twoCellAnchor>
  <xdr:twoCellAnchor>
    <xdr:from>
      <xdr:col>5</xdr:col>
      <xdr:colOff>0</xdr:colOff>
      <xdr:row>51</xdr:row>
      <xdr:rowOff>28575</xdr:rowOff>
    </xdr:from>
    <xdr:to>
      <xdr:col>11</xdr:col>
      <xdr:colOff>85725</xdr:colOff>
      <xdr:row>57</xdr:row>
      <xdr:rowOff>76200</xdr:rowOff>
    </xdr:to>
    <xdr:sp macro="" textlink="">
      <xdr:nvSpPr>
        <xdr:cNvPr id="29159" name="Line 16">
          <a:extLst>
            <a:ext uri="{FF2B5EF4-FFF2-40B4-BE49-F238E27FC236}">
              <a16:creationId xmlns:a16="http://schemas.microsoft.com/office/drawing/2014/main" id="{00000000-0008-0000-0500-0000E7710000}"/>
            </a:ext>
          </a:extLst>
        </xdr:cNvPr>
        <xdr:cNvSpPr>
          <a:spLocks noChangeShapeType="1"/>
        </xdr:cNvSpPr>
      </xdr:nvSpPr>
      <xdr:spPr bwMode="auto">
        <a:xfrm flipH="1">
          <a:off x="1381125" y="9010650"/>
          <a:ext cx="1743075" cy="107632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11</xdr:col>
      <xdr:colOff>123825</xdr:colOff>
      <xdr:row>51</xdr:row>
      <xdr:rowOff>19050</xdr:rowOff>
    </xdr:from>
    <xdr:to>
      <xdr:col>19</xdr:col>
      <xdr:colOff>95250</xdr:colOff>
      <xdr:row>52</xdr:row>
      <xdr:rowOff>142875</xdr:rowOff>
    </xdr:to>
    <xdr:sp macro="" textlink="">
      <xdr:nvSpPr>
        <xdr:cNvPr id="29160" name="Line 17">
          <a:extLst>
            <a:ext uri="{FF2B5EF4-FFF2-40B4-BE49-F238E27FC236}">
              <a16:creationId xmlns:a16="http://schemas.microsoft.com/office/drawing/2014/main" id="{00000000-0008-0000-0500-0000E8710000}"/>
            </a:ext>
          </a:extLst>
        </xdr:cNvPr>
        <xdr:cNvSpPr>
          <a:spLocks noChangeShapeType="1"/>
        </xdr:cNvSpPr>
      </xdr:nvSpPr>
      <xdr:spPr bwMode="auto">
        <a:xfrm>
          <a:off x="3162300" y="9001125"/>
          <a:ext cx="2181225" cy="2952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11</xdr:col>
      <xdr:colOff>95250</xdr:colOff>
      <xdr:row>51</xdr:row>
      <xdr:rowOff>19050</xdr:rowOff>
    </xdr:from>
    <xdr:to>
      <xdr:col>19</xdr:col>
      <xdr:colOff>104775</xdr:colOff>
      <xdr:row>55</xdr:row>
      <xdr:rowOff>123825</xdr:rowOff>
    </xdr:to>
    <xdr:sp macro="" textlink="">
      <xdr:nvSpPr>
        <xdr:cNvPr id="29161" name="Line 18">
          <a:extLst>
            <a:ext uri="{FF2B5EF4-FFF2-40B4-BE49-F238E27FC236}">
              <a16:creationId xmlns:a16="http://schemas.microsoft.com/office/drawing/2014/main" id="{00000000-0008-0000-0500-0000E9710000}"/>
            </a:ext>
          </a:extLst>
        </xdr:cNvPr>
        <xdr:cNvSpPr>
          <a:spLocks noChangeShapeType="1"/>
        </xdr:cNvSpPr>
      </xdr:nvSpPr>
      <xdr:spPr bwMode="auto">
        <a:xfrm>
          <a:off x="3133725" y="9001125"/>
          <a:ext cx="2219325" cy="7905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18</xdr:col>
      <xdr:colOff>190500</xdr:colOff>
      <xdr:row>58</xdr:row>
      <xdr:rowOff>0</xdr:rowOff>
    </xdr:from>
    <xdr:to>
      <xdr:col>23</xdr:col>
      <xdr:colOff>228600</xdr:colOff>
      <xdr:row>59</xdr:row>
      <xdr:rowOff>142875</xdr:rowOff>
    </xdr:to>
    <xdr:sp macro="" textlink="">
      <xdr:nvSpPr>
        <xdr:cNvPr id="13331" name="AutoShape 19">
          <a:extLst>
            <a:ext uri="{FF2B5EF4-FFF2-40B4-BE49-F238E27FC236}">
              <a16:creationId xmlns:a16="http://schemas.microsoft.com/office/drawing/2014/main" id="{00000000-0008-0000-0500-000013340000}"/>
            </a:ext>
          </a:extLst>
        </xdr:cNvPr>
        <xdr:cNvSpPr>
          <a:spLocks noChangeArrowheads="1"/>
        </xdr:cNvSpPr>
      </xdr:nvSpPr>
      <xdr:spPr bwMode="auto">
        <a:xfrm>
          <a:off x="5162550" y="10182225"/>
          <a:ext cx="1419225" cy="323850"/>
        </a:xfrm>
        <a:prstGeom prst="wedgeRectCallout">
          <a:avLst>
            <a:gd name="adj1" fmla="val -82884"/>
            <a:gd name="adj2" fmla="val 52940"/>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年間の見込額を記入。</a:t>
          </a:r>
        </a:p>
      </xdr:txBody>
    </xdr:sp>
    <xdr:clientData/>
  </xdr:twoCellAnchor>
  <xdr:twoCellAnchor>
    <xdr:from>
      <xdr:col>19</xdr:col>
      <xdr:colOff>257175</xdr:colOff>
      <xdr:row>47</xdr:row>
      <xdr:rowOff>161925</xdr:rowOff>
    </xdr:from>
    <xdr:to>
      <xdr:col>24</xdr:col>
      <xdr:colOff>257175</xdr:colOff>
      <xdr:row>51</xdr:row>
      <xdr:rowOff>38100</xdr:rowOff>
    </xdr:to>
    <xdr:sp macro="" textlink="">
      <xdr:nvSpPr>
        <xdr:cNvPr id="13332" name="Rectangle 20">
          <a:extLst>
            <a:ext uri="{FF2B5EF4-FFF2-40B4-BE49-F238E27FC236}">
              <a16:creationId xmlns:a16="http://schemas.microsoft.com/office/drawing/2014/main" id="{00000000-0008-0000-0500-000014340000}"/>
            </a:ext>
          </a:extLst>
        </xdr:cNvPr>
        <xdr:cNvSpPr>
          <a:spLocks noChangeArrowheads="1"/>
        </xdr:cNvSpPr>
      </xdr:nvSpPr>
      <xdr:spPr bwMode="auto">
        <a:xfrm>
          <a:off x="5505450" y="8458200"/>
          <a:ext cx="1381125" cy="561975"/>
        </a:xfrm>
        <a:prstGeom prst="rect">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ア、イ はいずれも補助対象の要件としているため、「いいえ」の場合補助対象外。</a:t>
          </a:r>
        </a:p>
      </xdr:txBody>
    </xdr:sp>
    <xdr:clientData/>
  </xdr:twoCellAnchor>
  <xdr:twoCellAnchor>
    <xdr:from>
      <xdr:col>15</xdr:col>
      <xdr:colOff>95250</xdr:colOff>
      <xdr:row>20</xdr:row>
      <xdr:rowOff>9525</xdr:rowOff>
    </xdr:from>
    <xdr:to>
      <xdr:col>25</xdr:col>
      <xdr:colOff>142875</xdr:colOff>
      <xdr:row>22</xdr:row>
      <xdr:rowOff>133350</xdr:rowOff>
    </xdr:to>
    <xdr:sp macro="" textlink="">
      <xdr:nvSpPr>
        <xdr:cNvPr id="13333" name="Rectangle 21">
          <a:extLst>
            <a:ext uri="{FF2B5EF4-FFF2-40B4-BE49-F238E27FC236}">
              <a16:creationId xmlns:a16="http://schemas.microsoft.com/office/drawing/2014/main" id="{00000000-0008-0000-0500-000015340000}"/>
            </a:ext>
          </a:extLst>
        </xdr:cNvPr>
        <xdr:cNvSpPr>
          <a:spLocks noChangeArrowheads="1"/>
        </xdr:cNvSpPr>
      </xdr:nvSpPr>
      <xdr:spPr bwMode="auto">
        <a:xfrm>
          <a:off x="4238625" y="3486150"/>
          <a:ext cx="2809875" cy="485775"/>
        </a:xfrm>
        <a:prstGeom prst="rect">
          <a:avLst/>
        </a:prstGeom>
        <a:solidFill>
          <a:srgbClr xmlns:mc="http://schemas.openxmlformats.org/markup-compatibility/2006" xmlns:a14="http://schemas.microsoft.com/office/drawing/2010/main" val="FF99CC" mc:Ignorable="a14" a14:legacySpreadsheetColorIndex="45"/>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適用（積算内訳）については、支出の内容がわかるよう、詳細に記載すること。</a:t>
          </a:r>
        </a:p>
      </xdr:txBody>
    </xdr:sp>
    <xdr:clientData/>
  </xdr:twoCellAnchor>
  <xdr:twoCellAnchor>
    <xdr:from>
      <xdr:col>0</xdr:col>
      <xdr:colOff>180975</xdr:colOff>
      <xdr:row>30</xdr:row>
      <xdr:rowOff>161925</xdr:rowOff>
    </xdr:from>
    <xdr:to>
      <xdr:col>23</xdr:col>
      <xdr:colOff>66675</xdr:colOff>
      <xdr:row>33</xdr:row>
      <xdr:rowOff>66675</xdr:rowOff>
    </xdr:to>
    <xdr:sp macro="" textlink="">
      <xdr:nvSpPr>
        <xdr:cNvPr id="13334" name="Rectangle 22">
          <a:extLst>
            <a:ext uri="{FF2B5EF4-FFF2-40B4-BE49-F238E27FC236}">
              <a16:creationId xmlns:a16="http://schemas.microsoft.com/office/drawing/2014/main" id="{00000000-0008-0000-0500-000016340000}"/>
            </a:ext>
          </a:extLst>
        </xdr:cNvPr>
        <xdr:cNvSpPr>
          <a:spLocks noChangeArrowheads="1"/>
        </xdr:cNvSpPr>
      </xdr:nvSpPr>
      <xdr:spPr bwMode="auto">
        <a:xfrm>
          <a:off x="180975" y="5448300"/>
          <a:ext cx="6238875" cy="447675"/>
        </a:xfrm>
        <a:prstGeom prst="rect">
          <a:avLst/>
        </a:prstGeom>
        <a:solidFill>
          <a:srgbClr xmlns:mc="http://schemas.openxmlformats.org/markup-compatibility/2006" xmlns:a14="http://schemas.microsoft.com/office/drawing/2010/main" val="FFFF99" mc:Ignorable="a14" a14:legacySpreadsheetColorIndex="43"/>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「適用（積算内訳）欄」　と　「金額欄」　の金額に相違がないように入力してください。</a:t>
          </a:r>
        </a:p>
      </xdr:txBody>
    </xdr:sp>
    <xdr:clientData/>
  </xdr:twoCellAnchor>
  <xdr:twoCellAnchor>
    <xdr:from>
      <xdr:col>17</xdr:col>
      <xdr:colOff>57150</xdr:colOff>
      <xdr:row>6</xdr:row>
      <xdr:rowOff>19050</xdr:rowOff>
    </xdr:from>
    <xdr:to>
      <xdr:col>18</xdr:col>
      <xdr:colOff>28575</xdr:colOff>
      <xdr:row>9</xdr:row>
      <xdr:rowOff>9525</xdr:rowOff>
    </xdr:to>
    <xdr:sp macro="" textlink="">
      <xdr:nvSpPr>
        <xdr:cNvPr id="29166" name="AutoShape 23">
          <a:extLst>
            <a:ext uri="{FF2B5EF4-FFF2-40B4-BE49-F238E27FC236}">
              <a16:creationId xmlns:a16="http://schemas.microsoft.com/office/drawing/2014/main" id="{00000000-0008-0000-0500-0000EE710000}"/>
            </a:ext>
          </a:extLst>
        </xdr:cNvPr>
        <xdr:cNvSpPr>
          <a:spLocks/>
        </xdr:cNvSpPr>
      </xdr:nvSpPr>
      <xdr:spPr bwMode="auto">
        <a:xfrm>
          <a:off x="4752975" y="1057275"/>
          <a:ext cx="247650" cy="514350"/>
        </a:xfrm>
        <a:prstGeom prst="rightBrace">
          <a:avLst>
            <a:gd name="adj1" fmla="val 17308"/>
            <a:gd name="adj2" fmla="val 51852"/>
          </a:avLst>
        </a:prstGeom>
        <a:noFill/>
        <a:ln w="19050">
          <a:solidFill>
            <a:srgbClr xmlns:mc="http://schemas.openxmlformats.org/markup-compatibility/2006" xmlns:a14="http://schemas.microsoft.com/office/drawing/2010/main" val="008000" mc:Ignorable="a14" a14:legacySpreadsheetColorIndex="17"/>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8</xdr:col>
      <xdr:colOff>114300</xdr:colOff>
      <xdr:row>42</xdr:row>
      <xdr:rowOff>19050</xdr:rowOff>
    </xdr:from>
    <xdr:to>
      <xdr:col>15</xdr:col>
      <xdr:colOff>209550</xdr:colOff>
      <xdr:row>44</xdr:row>
      <xdr:rowOff>47625</xdr:rowOff>
    </xdr:to>
    <xdr:sp macro="" textlink="">
      <xdr:nvSpPr>
        <xdr:cNvPr id="13336" name="AutoShape 24">
          <a:extLst>
            <a:ext uri="{FF2B5EF4-FFF2-40B4-BE49-F238E27FC236}">
              <a16:creationId xmlns:a16="http://schemas.microsoft.com/office/drawing/2014/main" id="{00000000-0008-0000-0500-000018340000}"/>
            </a:ext>
          </a:extLst>
        </xdr:cNvPr>
        <xdr:cNvSpPr>
          <a:spLocks noChangeArrowheads="1"/>
        </xdr:cNvSpPr>
      </xdr:nvSpPr>
      <xdr:spPr bwMode="auto">
        <a:xfrm>
          <a:off x="2324100" y="7458075"/>
          <a:ext cx="2028825" cy="371475"/>
        </a:xfrm>
        <a:prstGeom prst="wedgeRectCallout">
          <a:avLst>
            <a:gd name="adj1" fmla="val 33570"/>
            <a:gd name="adj2" fmla="val 283335"/>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回あたり６時間以上が補助要件としているため確認のこと</a:t>
          </a:r>
        </a:p>
      </xdr:txBody>
    </xdr:sp>
    <xdr:clientData/>
  </xdr:twoCellAnchor>
  <xdr:twoCellAnchor>
    <xdr:from>
      <xdr:col>6</xdr:col>
      <xdr:colOff>114300</xdr:colOff>
      <xdr:row>12</xdr:row>
      <xdr:rowOff>95250</xdr:rowOff>
    </xdr:from>
    <xdr:to>
      <xdr:col>13</xdr:col>
      <xdr:colOff>190500</xdr:colOff>
      <xdr:row>14</xdr:row>
      <xdr:rowOff>152400</xdr:rowOff>
    </xdr:to>
    <xdr:sp macro="" textlink="">
      <xdr:nvSpPr>
        <xdr:cNvPr id="13338" name="AutoShape 26">
          <a:extLst>
            <a:ext uri="{FF2B5EF4-FFF2-40B4-BE49-F238E27FC236}">
              <a16:creationId xmlns:a16="http://schemas.microsoft.com/office/drawing/2014/main" id="{00000000-0008-0000-0500-00001A340000}"/>
            </a:ext>
          </a:extLst>
        </xdr:cNvPr>
        <xdr:cNvSpPr>
          <a:spLocks noChangeArrowheads="1"/>
        </xdr:cNvSpPr>
      </xdr:nvSpPr>
      <xdr:spPr bwMode="auto">
        <a:xfrm>
          <a:off x="1771650" y="2171700"/>
          <a:ext cx="2009775" cy="400050"/>
        </a:xfrm>
        <a:prstGeom prst="wedgeRectCallout">
          <a:avLst>
            <a:gd name="adj1" fmla="val 56634"/>
            <a:gd name="adj2" fmla="val -133333"/>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該当する補助金額を選択してください。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入力もれ注意！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xdr:colOff>
      <xdr:row>20</xdr:row>
      <xdr:rowOff>57150</xdr:rowOff>
    </xdr:from>
    <xdr:to>
      <xdr:col>9</xdr:col>
      <xdr:colOff>57149</xdr:colOff>
      <xdr:row>20</xdr:row>
      <xdr:rowOff>967740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bwMode="auto">
        <a:xfrm>
          <a:off x="139064" y="4613910"/>
          <a:ext cx="6120765" cy="91059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b="1">
              <a:latin typeface="+mn-ea"/>
              <a:ea typeface="+mn-ea"/>
            </a:rPr>
            <a:t>≪記入上の注意≫</a:t>
          </a:r>
          <a:endParaRPr kumimoji="1" lang="en-US" altLang="ja-JP" sz="1000" b="1">
            <a:latin typeface="+mn-ea"/>
            <a:ea typeface="+mn-ea"/>
          </a:endParaRPr>
        </a:p>
        <a:p>
          <a:pPr algn="l"/>
          <a:r>
            <a:rPr kumimoji="1" lang="en-US" altLang="ja-JP" sz="1000">
              <a:latin typeface="+mn-ea"/>
              <a:ea typeface="+mn-ea"/>
            </a:rPr>
            <a:t>※</a:t>
          </a:r>
          <a:r>
            <a:rPr kumimoji="1" lang="ja-JP" altLang="en-US" sz="1000">
              <a:latin typeface="+mn-ea"/>
              <a:ea typeface="+mn-ea"/>
            </a:rPr>
            <a:t>年１２回以上の実施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 </a:t>
          </a:r>
          <a:r>
            <a:rPr kumimoji="1" lang="ja-JP" altLang="en-US" sz="1000">
              <a:latin typeface="+mn-ea"/>
              <a:ea typeface="+mn-ea"/>
            </a:rPr>
            <a:t>及び １回６時間以上実施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a:t>
          </a:r>
          <a:r>
            <a:rPr kumimoji="1" lang="ja-JP" altLang="en-US" sz="1000">
              <a:latin typeface="+mn-ea"/>
              <a:ea typeface="+mn-ea"/>
            </a:rPr>
            <a:t>していただく必要があります　（補助対象基準を参照</a:t>
          </a:r>
          <a:endParaRPr kumimoji="1" lang="en-US" altLang="ja-JP" sz="1000">
            <a:latin typeface="+mn-ea"/>
            <a:ea typeface="+mn-ea"/>
          </a:endParaRPr>
        </a:p>
        <a:p>
          <a:pPr algn="l"/>
          <a:r>
            <a:rPr kumimoji="1" lang="ja-JP" altLang="en-US" sz="1000">
              <a:latin typeface="+mn-ea"/>
              <a:ea typeface="+mn-ea"/>
            </a:rPr>
            <a:t>　</a:t>
          </a:r>
          <a:r>
            <a:rPr kumimoji="1" lang="ja-JP" altLang="en-US" sz="1000" baseline="0">
              <a:latin typeface="+mn-ea"/>
              <a:ea typeface="+mn-ea"/>
            </a:rPr>
            <a:t>  </a:t>
          </a:r>
          <a:r>
            <a:rPr kumimoji="1" lang="ja-JP" altLang="en-US" sz="1000">
              <a:latin typeface="+mn-ea"/>
              <a:ea typeface="+mn-ea"/>
            </a:rPr>
            <a:t>してください）</a:t>
          </a:r>
          <a:endParaRPr kumimoji="1" lang="en-US" altLang="ja-JP" sz="1000">
            <a:latin typeface="+mn-ea"/>
            <a:ea typeface="+mn-ea"/>
          </a:endParaRPr>
        </a:p>
        <a:p>
          <a:pPr algn="l"/>
          <a:r>
            <a:rPr kumimoji="1" lang="en-US" altLang="ja-JP" sz="1000">
              <a:latin typeface="+mn-ea"/>
              <a:ea typeface="+mn-ea"/>
            </a:rPr>
            <a:t>※</a:t>
          </a:r>
          <a:r>
            <a:rPr kumimoji="1" lang="ja-JP" altLang="en-US" sz="1000">
              <a:latin typeface="+mn-ea"/>
              <a:ea typeface="+mn-ea"/>
            </a:rPr>
            <a:t>以下の表中、＜未開設＞時間（</a:t>
          </a:r>
          <a:r>
            <a:rPr kumimoji="1" lang="en-US" altLang="ja-JP" sz="1000">
              <a:latin typeface="+mn-ea"/>
              <a:ea typeface="+mn-ea"/>
            </a:rPr>
            <a:t>b</a:t>
          </a:r>
          <a:r>
            <a:rPr kumimoji="1" lang="ja-JP" altLang="en-US" sz="1000">
              <a:latin typeface="+mn-ea"/>
              <a:ea typeface="+mn-ea"/>
            </a:rPr>
            <a:t>）の記載がない場合、＜開設＞時間（</a:t>
          </a:r>
          <a:r>
            <a:rPr kumimoji="1" lang="en-US" altLang="ja-JP" sz="1000">
              <a:latin typeface="+mn-ea"/>
              <a:ea typeface="+mn-ea"/>
            </a:rPr>
            <a:t>a</a:t>
          </a:r>
          <a:r>
            <a:rPr kumimoji="1" lang="ja-JP" altLang="en-US" sz="1000">
              <a:latin typeface="+mn-ea"/>
              <a:ea typeface="+mn-ea"/>
            </a:rPr>
            <a:t>）中はキンダーカウンセラー事業を実施し</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ていない時間はないものとみなします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8</xdr:col>
      <xdr:colOff>781050</xdr:colOff>
      <xdr:row>26</xdr:row>
      <xdr:rowOff>1143000</xdr:rowOff>
    </xdr:to>
    <xdr:sp macro="" textlink="">
      <xdr:nvSpPr>
        <xdr:cNvPr id="21" name="正方形/長方形 20">
          <a:extLst>
            <a:ext uri="{FF2B5EF4-FFF2-40B4-BE49-F238E27FC236}">
              <a16:creationId xmlns:a16="http://schemas.microsoft.com/office/drawing/2014/main" id="{00000000-0008-0000-0700-000015000000}"/>
            </a:ext>
          </a:extLst>
        </xdr:cNvPr>
        <xdr:cNvSpPr/>
      </xdr:nvSpPr>
      <xdr:spPr bwMode="auto">
        <a:xfrm>
          <a:off x="139065" y="7553325"/>
          <a:ext cx="6189345" cy="10191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000" b="1"/>
        </a:p>
        <a:p>
          <a:pPr algn="l"/>
          <a:r>
            <a:rPr kumimoji="1" lang="ja-JP" altLang="en-US" sz="1000" b="1">
              <a:latin typeface="+mn-ea"/>
              <a:ea typeface="+mn-ea"/>
            </a:rPr>
            <a:t>≪記入上の注意≫</a:t>
          </a:r>
          <a:endParaRPr kumimoji="1" lang="en-US" altLang="ja-JP" sz="1000" b="1">
            <a:latin typeface="+mn-ea"/>
            <a:ea typeface="+mn-ea"/>
          </a:endParaRPr>
        </a:p>
        <a:p>
          <a:pPr algn="l"/>
          <a:r>
            <a:rPr kumimoji="1" lang="en-US" altLang="ja-JP" sz="1000">
              <a:latin typeface="+mn-ea"/>
              <a:ea typeface="+mn-ea"/>
            </a:rPr>
            <a:t>※</a:t>
          </a:r>
          <a:r>
            <a:rPr kumimoji="1" lang="ja-JP" altLang="en-US" sz="1000">
              <a:latin typeface="+mn-ea"/>
              <a:ea typeface="+mn-ea"/>
            </a:rPr>
            <a:t>年１２回以上の実施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 </a:t>
          </a:r>
          <a:r>
            <a:rPr kumimoji="1" lang="ja-JP" altLang="en-US" sz="1000">
              <a:latin typeface="+mn-ea"/>
              <a:ea typeface="+mn-ea"/>
            </a:rPr>
            <a:t>及び １回６時間以上実施</a:t>
          </a:r>
          <a:r>
            <a:rPr kumimoji="1" lang="en-US" altLang="ja-JP" sz="1000">
              <a:latin typeface="+mn-ea"/>
              <a:ea typeface="+mn-ea"/>
            </a:rPr>
            <a:t>&lt;</a:t>
          </a:r>
          <a:r>
            <a:rPr kumimoji="1" lang="ja-JP" altLang="en-US" sz="1000">
              <a:latin typeface="+mn-ea"/>
              <a:ea typeface="+mn-ea"/>
            </a:rPr>
            <a:t>開設</a:t>
          </a:r>
          <a:r>
            <a:rPr kumimoji="1" lang="en-US" altLang="ja-JP" sz="1000">
              <a:latin typeface="+mn-ea"/>
              <a:ea typeface="+mn-ea"/>
            </a:rPr>
            <a:t>&gt;</a:t>
          </a:r>
          <a:r>
            <a:rPr kumimoji="1" lang="ja-JP" altLang="en-US" sz="1000">
              <a:latin typeface="+mn-ea"/>
              <a:ea typeface="+mn-ea"/>
            </a:rPr>
            <a:t>していただく必要があります　（補助対象基準を参照</a:t>
          </a:r>
          <a:endParaRPr kumimoji="1" lang="en-US" altLang="ja-JP" sz="1000">
            <a:latin typeface="+mn-ea"/>
            <a:ea typeface="+mn-ea"/>
          </a:endParaRPr>
        </a:p>
        <a:p>
          <a:pPr algn="l"/>
          <a:r>
            <a:rPr kumimoji="1" lang="ja-JP" altLang="en-US" sz="1000">
              <a:latin typeface="+mn-ea"/>
              <a:ea typeface="+mn-ea"/>
            </a:rPr>
            <a:t>　</a:t>
          </a:r>
          <a:r>
            <a:rPr kumimoji="1" lang="ja-JP" altLang="en-US" sz="1000" baseline="0">
              <a:latin typeface="+mn-ea"/>
              <a:ea typeface="+mn-ea"/>
            </a:rPr>
            <a:t>  </a:t>
          </a:r>
          <a:r>
            <a:rPr kumimoji="1" lang="ja-JP" altLang="en-US" sz="1000">
              <a:latin typeface="+mn-ea"/>
              <a:ea typeface="+mn-ea"/>
            </a:rPr>
            <a:t>してください）</a:t>
          </a:r>
          <a:endParaRPr kumimoji="1" lang="en-US" altLang="ja-JP" sz="1000">
            <a:latin typeface="+mn-ea"/>
            <a:ea typeface="+mn-ea"/>
          </a:endParaRPr>
        </a:p>
        <a:p>
          <a:pPr algn="l"/>
          <a:r>
            <a:rPr kumimoji="1" lang="en-US" altLang="ja-JP" sz="1000">
              <a:latin typeface="+mn-ea"/>
              <a:ea typeface="+mn-ea"/>
            </a:rPr>
            <a:t>※</a:t>
          </a:r>
          <a:r>
            <a:rPr kumimoji="1" lang="ja-JP" altLang="en-US" sz="1000">
              <a:latin typeface="+mn-ea"/>
              <a:ea typeface="+mn-ea"/>
            </a:rPr>
            <a:t>以下の表中、＜未開設＞時間（</a:t>
          </a:r>
          <a:r>
            <a:rPr kumimoji="1" lang="en-US" altLang="ja-JP" sz="1000">
              <a:latin typeface="+mn-ea"/>
              <a:ea typeface="+mn-ea"/>
            </a:rPr>
            <a:t>b</a:t>
          </a:r>
          <a:r>
            <a:rPr kumimoji="1" lang="ja-JP" altLang="en-US" sz="1000">
              <a:latin typeface="+mn-ea"/>
              <a:ea typeface="+mn-ea"/>
            </a:rPr>
            <a:t>）の記載がない場合、＜開設＞時間（</a:t>
          </a:r>
          <a:r>
            <a:rPr kumimoji="1" lang="en-US" altLang="ja-JP" sz="1000">
              <a:latin typeface="+mn-ea"/>
              <a:ea typeface="+mn-ea"/>
            </a:rPr>
            <a:t>a</a:t>
          </a:r>
          <a:r>
            <a:rPr kumimoji="1" lang="ja-JP" altLang="en-US" sz="1000">
              <a:latin typeface="+mn-ea"/>
              <a:ea typeface="+mn-ea"/>
            </a:rPr>
            <a:t>）中はキンダーカウンセラー事業を実施し</a:t>
          </a:r>
          <a:endParaRPr kumimoji="1" lang="en-US" altLang="ja-JP" sz="1000">
            <a:latin typeface="+mn-ea"/>
            <a:ea typeface="+mn-ea"/>
          </a:endParaRPr>
        </a:p>
        <a:p>
          <a:pPr algn="l"/>
          <a:r>
            <a:rPr kumimoji="1" lang="en-US" altLang="ja-JP" sz="1000">
              <a:latin typeface="+mn-ea"/>
              <a:ea typeface="+mn-ea"/>
            </a:rPr>
            <a:t>     </a:t>
          </a:r>
          <a:r>
            <a:rPr kumimoji="1" lang="ja-JP" altLang="en-US" sz="1000">
              <a:latin typeface="+mn-ea"/>
              <a:ea typeface="+mn-ea"/>
            </a:rPr>
            <a:t>ていない時間はないものとみなします</a:t>
          </a:r>
        </a:p>
      </xdr:txBody>
    </xdr:sp>
    <xdr:clientData/>
  </xdr:twoCellAnchor>
  <xdr:twoCellAnchor>
    <xdr:from>
      <xdr:col>2</xdr:col>
      <xdr:colOff>1419225</xdr:colOff>
      <xdr:row>8</xdr:row>
      <xdr:rowOff>19050</xdr:rowOff>
    </xdr:from>
    <xdr:to>
      <xdr:col>5</xdr:col>
      <xdr:colOff>95250</xdr:colOff>
      <xdr:row>10</xdr:row>
      <xdr:rowOff>419100</xdr:rowOff>
    </xdr:to>
    <xdr:sp macro="" textlink="">
      <xdr:nvSpPr>
        <xdr:cNvPr id="3" name="AutoShape 14">
          <a:extLst>
            <a:ext uri="{FF2B5EF4-FFF2-40B4-BE49-F238E27FC236}">
              <a16:creationId xmlns:a16="http://schemas.microsoft.com/office/drawing/2014/main" id="{00000000-0008-0000-0700-000003000000}"/>
            </a:ext>
          </a:extLst>
        </xdr:cNvPr>
        <xdr:cNvSpPr>
          <a:spLocks noChangeArrowheads="1"/>
        </xdr:cNvSpPr>
      </xdr:nvSpPr>
      <xdr:spPr bwMode="auto">
        <a:xfrm>
          <a:off x="2038350" y="3114675"/>
          <a:ext cx="1581150" cy="742950"/>
        </a:xfrm>
        <a:prstGeom prst="wedgeRectCallout">
          <a:avLst>
            <a:gd name="adj1" fmla="val -68241"/>
            <a:gd name="adj2" fmla="val 92306"/>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2024/7/12</a:t>
          </a:r>
          <a:r>
            <a:rPr lang="ja-JP" altLang="en-US" sz="1000" b="0" i="0" u="none" strike="noStrike" baseline="0">
              <a:solidFill>
                <a:srgbClr val="000000"/>
              </a:solidFill>
              <a:latin typeface="ＭＳ Ｐゴシック"/>
              <a:ea typeface="ＭＳ Ｐゴシック"/>
            </a:rPr>
            <a:t>と入力すると下記のように表示され、曜日も自動的に表示されます</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647700</xdr:colOff>
      <xdr:row>29</xdr:row>
      <xdr:rowOff>95250</xdr:rowOff>
    </xdr:from>
    <xdr:to>
      <xdr:col>10</xdr:col>
      <xdr:colOff>571500</xdr:colOff>
      <xdr:row>32</xdr:row>
      <xdr:rowOff>142875</xdr:rowOff>
    </xdr:to>
    <xdr:sp macro="" textlink="">
      <xdr:nvSpPr>
        <xdr:cNvPr id="5" name="AutoShape 2">
          <a:extLst>
            <a:ext uri="{FF2B5EF4-FFF2-40B4-BE49-F238E27FC236}">
              <a16:creationId xmlns:a16="http://schemas.microsoft.com/office/drawing/2014/main" id="{00000000-0008-0000-0700-000005000000}"/>
            </a:ext>
          </a:extLst>
        </xdr:cNvPr>
        <xdr:cNvSpPr>
          <a:spLocks noChangeArrowheads="1"/>
        </xdr:cNvSpPr>
      </xdr:nvSpPr>
      <xdr:spPr bwMode="auto">
        <a:xfrm>
          <a:off x="6810375" y="10382250"/>
          <a:ext cx="1266825" cy="819150"/>
        </a:xfrm>
        <a:prstGeom prst="wedgeRectCallout">
          <a:avLst>
            <a:gd name="adj1" fmla="val -41525"/>
            <a:gd name="adj2" fmla="val -95554"/>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１回６時間以上の実施が補助要件となっています（６時間未満の場合はセルが赤くなります）</a:t>
          </a:r>
        </a:p>
      </xdr:txBody>
    </xdr:sp>
    <xdr:clientData/>
  </xdr:twoCellAnchor>
  <xdr:twoCellAnchor>
    <xdr:from>
      <xdr:col>5</xdr:col>
      <xdr:colOff>323850</xdr:colOff>
      <xdr:row>10</xdr:row>
      <xdr:rowOff>266701</xdr:rowOff>
    </xdr:from>
    <xdr:to>
      <xdr:col>7</xdr:col>
      <xdr:colOff>152400</xdr:colOff>
      <xdr:row>12</xdr:row>
      <xdr:rowOff>209551</xdr:rowOff>
    </xdr:to>
    <xdr:sp macro="" textlink="">
      <xdr:nvSpPr>
        <xdr:cNvPr id="6" name="AutoShape 2">
          <a:extLst>
            <a:ext uri="{FF2B5EF4-FFF2-40B4-BE49-F238E27FC236}">
              <a16:creationId xmlns:a16="http://schemas.microsoft.com/office/drawing/2014/main" id="{00000000-0008-0000-0700-000006000000}"/>
            </a:ext>
          </a:extLst>
        </xdr:cNvPr>
        <xdr:cNvSpPr>
          <a:spLocks noChangeArrowheads="1"/>
        </xdr:cNvSpPr>
      </xdr:nvSpPr>
      <xdr:spPr bwMode="auto">
        <a:xfrm>
          <a:off x="3848100" y="3705226"/>
          <a:ext cx="1419225" cy="628650"/>
        </a:xfrm>
        <a:prstGeom prst="wedgeRectCallout">
          <a:avLst>
            <a:gd name="adj1" fmla="val -75787"/>
            <a:gd name="adj2" fmla="val 46491"/>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１回１時間以上の実施が補助要件となっています</a:t>
          </a:r>
        </a:p>
      </xdr:txBody>
    </xdr:sp>
    <xdr:clientData/>
  </xdr:twoCellAnchor>
  <xdr:twoCellAnchor>
    <xdr:from>
      <xdr:col>1</xdr:col>
      <xdr:colOff>323850</xdr:colOff>
      <xdr:row>43</xdr:row>
      <xdr:rowOff>19050</xdr:rowOff>
    </xdr:from>
    <xdr:to>
      <xdr:col>2</xdr:col>
      <xdr:colOff>1266825</xdr:colOff>
      <xdr:row>45</xdr:row>
      <xdr:rowOff>19050</xdr:rowOff>
    </xdr:to>
    <xdr:sp macro="" textlink="">
      <xdr:nvSpPr>
        <xdr:cNvPr id="7" name="Rectangle 9">
          <a:extLst>
            <a:ext uri="{FF2B5EF4-FFF2-40B4-BE49-F238E27FC236}">
              <a16:creationId xmlns:a16="http://schemas.microsoft.com/office/drawing/2014/main" id="{00000000-0008-0000-0700-000007000000}"/>
            </a:ext>
          </a:extLst>
        </xdr:cNvPr>
        <xdr:cNvSpPr>
          <a:spLocks noChangeArrowheads="1"/>
        </xdr:cNvSpPr>
      </xdr:nvSpPr>
      <xdr:spPr bwMode="auto">
        <a:xfrm>
          <a:off x="466725" y="13906500"/>
          <a:ext cx="1419225" cy="51435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2</xdr:col>
      <xdr:colOff>1476375</xdr:colOff>
      <xdr:row>43</xdr:row>
      <xdr:rowOff>133350</xdr:rowOff>
    </xdr:from>
    <xdr:to>
      <xdr:col>4</xdr:col>
      <xdr:colOff>533400</xdr:colOff>
      <xdr:row>46</xdr:row>
      <xdr:rowOff>228600</xdr:rowOff>
    </xdr:to>
    <xdr:sp macro="" textlink="">
      <xdr:nvSpPr>
        <xdr:cNvPr id="8" name="Rectangle 12">
          <a:extLst>
            <a:ext uri="{FF2B5EF4-FFF2-40B4-BE49-F238E27FC236}">
              <a16:creationId xmlns:a16="http://schemas.microsoft.com/office/drawing/2014/main" id="{00000000-0008-0000-0700-000008000000}"/>
            </a:ext>
          </a:extLst>
        </xdr:cNvPr>
        <xdr:cNvSpPr>
          <a:spLocks noChangeArrowheads="1"/>
        </xdr:cNvSpPr>
      </xdr:nvSpPr>
      <xdr:spPr bwMode="auto">
        <a:xfrm>
          <a:off x="2095500" y="14020800"/>
          <a:ext cx="1114425" cy="7620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日付を入力すると自動的に曜日が入ります</a:t>
          </a:r>
        </a:p>
      </xdr:txBody>
    </xdr:sp>
    <xdr:clientData/>
  </xdr:twoCellAnchor>
  <xdr:twoCellAnchor>
    <xdr:from>
      <xdr:col>4</xdr:col>
      <xdr:colOff>838199</xdr:colOff>
      <xdr:row>43</xdr:row>
      <xdr:rowOff>142875</xdr:rowOff>
    </xdr:from>
    <xdr:to>
      <xdr:col>8</xdr:col>
      <xdr:colOff>19050</xdr:colOff>
      <xdr:row>46</xdr:row>
      <xdr:rowOff>190500</xdr:rowOff>
    </xdr:to>
    <xdr:sp macro="" textlink="">
      <xdr:nvSpPr>
        <xdr:cNvPr id="9" name="Rectangle 4">
          <a:extLst>
            <a:ext uri="{FF2B5EF4-FFF2-40B4-BE49-F238E27FC236}">
              <a16:creationId xmlns:a16="http://schemas.microsoft.com/office/drawing/2014/main" id="{00000000-0008-0000-0700-000009000000}"/>
            </a:ext>
          </a:extLst>
        </xdr:cNvPr>
        <xdr:cNvSpPr>
          <a:spLocks noChangeArrowheads="1"/>
        </xdr:cNvSpPr>
      </xdr:nvSpPr>
      <xdr:spPr bwMode="auto">
        <a:xfrm>
          <a:off x="3514724" y="14030325"/>
          <a:ext cx="2667001" cy="714375"/>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リストから時間を選択してください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リストにない時間帯については、</a:t>
          </a:r>
        </a:p>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3</xdr:col>
      <xdr:colOff>144780</xdr:colOff>
      <xdr:row>41</xdr:row>
      <xdr:rowOff>7620</xdr:rowOff>
    </xdr:from>
    <xdr:to>
      <xdr:col>3</xdr:col>
      <xdr:colOff>219075</xdr:colOff>
      <xdr:row>43</xdr:row>
      <xdr:rowOff>161925</xdr:rowOff>
    </xdr:to>
    <xdr:cxnSp macro="">
      <xdr:nvCxnSpPr>
        <xdr:cNvPr id="10" name="直線矢印コネクタ 9">
          <a:extLst>
            <a:ext uri="{FF2B5EF4-FFF2-40B4-BE49-F238E27FC236}">
              <a16:creationId xmlns:a16="http://schemas.microsoft.com/office/drawing/2014/main" id="{00000000-0008-0000-0700-00000A000000}"/>
            </a:ext>
          </a:extLst>
        </xdr:cNvPr>
        <xdr:cNvCxnSpPr/>
      </xdr:nvCxnSpPr>
      <xdr:spPr>
        <a:xfrm flipH="1" flipV="1">
          <a:off x="2194560" y="12283440"/>
          <a:ext cx="74295" cy="657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781050</xdr:colOff>
      <xdr:row>41</xdr:row>
      <xdr:rowOff>30480</xdr:rowOff>
    </xdr:from>
    <xdr:to>
      <xdr:col>2</xdr:col>
      <xdr:colOff>906780</xdr:colOff>
      <xdr:row>43</xdr:row>
      <xdr:rowOff>9526</xdr:rowOff>
    </xdr:to>
    <xdr:cxnSp macro="">
      <xdr:nvCxnSpPr>
        <xdr:cNvPr id="11" name="直線矢印コネクタ 10">
          <a:extLst>
            <a:ext uri="{FF2B5EF4-FFF2-40B4-BE49-F238E27FC236}">
              <a16:creationId xmlns:a16="http://schemas.microsoft.com/office/drawing/2014/main" id="{00000000-0008-0000-0700-00000B000000}"/>
            </a:ext>
          </a:extLst>
        </xdr:cNvPr>
        <xdr:cNvCxnSpPr/>
      </xdr:nvCxnSpPr>
      <xdr:spPr>
        <a:xfrm flipV="1">
          <a:off x="1337310" y="12306300"/>
          <a:ext cx="125730" cy="4819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472442</xdr:colOff>
      <xdr:row>41</xdr:row>
      <xdr:rowOff>30480</xdr:rowOff>
    </xdr:from>
    <xdr:to>
      <xdr:col>5</xdr:col>
      <xdr:colOff>106680</xdr:colOff>
      <xdr:row>43</xdr:row>
      <xdr:rowOff>137160</xdr:rowOff>
    </xdr:to>
    <xdr:cxnSp macro="">
      <xdr:nvCxnSpPr>
        <xdr:cNvPr id="12" name="直線矢印コネクタ 11">
          <a:extLst>
            <a:ext uri="{FF2B5EF4-FFF2-40B4-BE49-F238E27FC236}">
              <a16:creationId xmlns:a16="http://schemas.microsoft.com/office/drawing/2014/main" id="{00000000-0008-0000-0700-00000C000000}"/>
            </a:ext>
          </a:extLst>
        </xdr:cNvPr>
        <xdr:cNvCxnSpPr/>
      </xdr:nvCxnSpPr>
      <xdr:spPr>
        <a:xfrm flipH="1" flipV="1">
          <a:off x="2880362" y="12306300"/>
          <a:ext cx="396238" cy="6096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434340</xdr:colOff>
      <xdr:row>41</xdr:row>
      <xdr:rowOff>22860</xdr:rowOff>
    </xdr:from>
    <xdr:to>
      <xdr:col>5</xdr:col>
      <xdr:colOff>542926</xdr:colOff>
      <xdr:row>43</xdr:row>
      <xdr:rowOff>152401</xdr:rowOff>
    </xdr:to>
    <xdr:cxnSp macro="">
      <xdr:nvCxnSpPr>
        <xdr:cNvPr id="13" name="直線矢印コネクタ 12">
          <a:extLst>
            <a:ext uri="{FF2B5EF4-FFF2-40B4-BE49-F238E27FC236}">
              <a16:creationId xmlns:a16="http://schemas.microsoft.com/office/drawing/2014/main" id="{00000000-0008-0000-0700-00000D000000}"/>
            </a:ext>
          </a:extLst>
        </xdr:cNvPr>
        <xdr:cNvCxnSpPr/>
      </xdr:nvCxnSpPr>
      <xdr:spPr>
        <a:xfrm flipH="1" flipV="1">
          <a:off x="3604260" y="12298680"/>
          <a:ext cx="108586" cy="6324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375285</xdr:colOff>
      <xdr:row>41</xdr:row>
      <xdr:rowOff>7620</xdr:rowOff>
    </xdr:from>
    <xdr:to>
      <xdr:col>6</xdr:col>
      <xdr:colOff>457200</xdr:colOff>
      <xdr:row>43</xdr:row>
      <xdr:rowOff>142875</xdr:rowOff>
    </xdr:to>
    <xdr:cxnSp macro="">
      <xdr:nvCxnSpPr>
        <xdr:cNvPr id="14" name="直線矢印コネクタ 13">
          <a:extLst>
            <a:ext uri="{FF2B5EF4-FFF2-40B4-BE49-F238E27FC236}">
              <a16:creationId xmlns:a16="http://schemas.microsoft.com/office/drawing/2014/main" id="{00000000-0008-0000-0700-00000E000000}"/>
            </a:ext>
          </a:extLst>
        </xdr:cNvPr>
        <xdr:cNvCxnSpPr>
          <a:stCxn id="9" idx="0"/>
        </xdr:cNvCxnSpPr>
      </xdr:nvCxnSpPr>
      <xdr:spPr>
        <a:xfrm flipV="1">
          <a:off x="4368165" y="12283440"/>
          <a:ext cx="81915" cy="638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403860</xdr:colOff>
      <xdr:row>41</xdr:row>
      <xdr:rowOff>22860</xdr:rowOff>
    </xdr:from>
    <xdr:to>
      <xdr:col>7</xdr:col>
      <xdr:colOff>409575</xdr:colOff>
      <xdr:row>43</xdr:row>
      <xdr:rowOff>152400</xdr:rowOff>
    </xdr:to>
    <xdr:cxnSp macro="">
      <xdr:nvCxnSpPr>
        <xdr:cNvPr id="15" name="直線矢印コネクタ 14">
          <a:extLst>
            <a:ext uri="{FF2B5EF4-FFF2-40B4-BE49-F238E27FC236}">
              <a16:creationId xmlns:a16="http://schemas.microsoft.com/office/drawing/2014/main" id="{00000000-0008-0000-0700-00000F000000}"/>
            </a:ext>
          </a:extLst>
        </xdr:cNvPr>
        <xdr:cNvCxnSpPr/>
      </xdr:nvCxnSpPr>
      <xdr:spPr>
        <a:xfrm flipH="1" flipV="1">
          <a:off x="5212080" y="12298680"/>
          <a:ext cx="5715" cy="6324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4</xdr:row>
      <xdr:rowOff>38099</xdr:rowOff>
    </xdr:from>
    <xdr:to>
      <xdr:col>8</xdr:col>
      <xdr:colOff>447675</xdr:colOff>
      <xdr:row>4</xdr:row>
      <xdr:rowOff>1666875</xdr:rowOff>
    </xdr:to>
    <xdr:sp macro="" textlink="">
      <xdr:nvSpPr>
        <xdr:cNvPr id="16" name="AutoShape 1">
          <a:extLst>
            <a:ext uri="{FF2B5EF4-FFF2-40B4-BE49-F238E27FC236}">
              <a16:creationId xmlns:a16="http://schemas.microsoft.com/office/drawing/2014/main" id="{00000000-0008-0000-0700-000010000000}"/>
            </a:ext>
          </a:extLst>
        </xdr:cNvPr>
        <xdr:cNvSpPr>
          <a:spLocks noChangeArrowheads="1"/>
        </xdr:cNvSpPr>
      </xdr:nvSpPr>
      <xdr:spPr bwMode="auto">
        <a:xfrm>
          <a:off x="238125" y="819149"/>
          <a:ext cx="6143625" cy="1628776"/>
        </a:xfrm>
        <a:prstGeom prst="bevel">
          <a:avLst>
            <a:gd name="adj" fmla="val 12500"/>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45720" tIns="18288" rIns="0" bIns="18288" anchor="ctr" upright="1"/>
        <a:lstStyle/>
        <a:p>
          <a:pPr algn="l" rtl="0">
            <a:lnSpc>
              <a:spcPts val="1400"/>
            </a:lnSpc>
            <a:defRPr sz="1000"/>
          </a:pPr>
          <a:r>
            <a:rPr lang="en-US" altLang="ja-JP" sz="1300" b="0" i="0" u="none" strike="noStrike" baseline="0">
              <a:solidFill>
                <a:srgbClr val="000000"/>
              </a:solidFill>
              <a:latin typeface="HG丸ｺﾞｼｯｸM-PRO"/>
              <a:ea typeface="HG丸ｺﾞｼｯｸM-PRO"/>
            </a:rPr>
            <a:t>【</a:t>
          </a:r>
          <a:r>
            <a:rPr lang="ja-JP" altLang="en-US" sz="1300" b="0" i="0" u="none" strike="noStrike" baseline="0">
              <a:solidFill>
                <a:srgbClr val="000000"/>
              </a:solidFill>
              <a:latin typeface="HG丸ｺﾞｼｯｸM-PRO"/>
              <a:ea typeface="HG丸ｺﾞｼｯｸM-PRO"/>
            </a:rPr>
            <a:t>実施例</a:t>
          </a:r>
          <a:r>
            <a:rPr lang="en-US" altLang="ja-JP" sz="1300" b="0" i="0" u="none" strike="noStrike" baseline="0">
              <a:solidFill>
                <a:srgbClr val="000000"/>
              </a:solidFill>
              <a:latin typeface="HG丸ｺﾞｼｯｸM-PRO"/>
              <a:ea typeface="HG丸ｺﾞｼｯｸM-PRO"/>
            </a:rPr>
            <a:t>】</a:t>
          </a:r>
        </a:p>
        <a:p>
          <a:pPr algn="l" rtl="0">
            <a:lnSpc>
              <a:spcPts val="1400"/>
            </a:lnSpc>
            <a:defRPr sz="1000"/>
          </a:pPr>
          <a:r>
            <a:rPr lang="ja-JP" altLang="en-US" sz="1300" b="0" i="0" u="none" strike="noStrike" baseline="0">
              <a:solidFill>
                <a:srgbClr val="000000"/>
              </a:solidFill>
              <a:latin typeface="HG丸ｺﾞｼｯｸM-PRO"/>
              <a:ea typeface="HG丸ｺﾞｼｯｸM-PRO"/>
            </a:rPr>
            <a:t>①年３回、１時間ずつ教職員研修を実施。</a:t>
          </a:r>
          <a:r>
            <a:rPr lang="en-US" altLang="ja-JP" sz="1300" b="0" i="0" u="none" strike="noStrike" baseline="0">
              <a:solidFill>
                <a:srgbClr val="000000"/>
              </a:solidFill>
              <a:latin typeface="HG丸ｺﾞｼｯｸM-PRO"/>
              <a:ea typeface="HG丸ｺﾞｼｯｸM-PRO"/>
            </a:rPr>
            <a:t> </a:t>
          </a:r>
        </a:p>
        <a:p>
          <a:pPr algn="l" rtl="0">
            <a:lnSpc>
              <a:spcPts val="1400"/>
            </a:lnSpc>
            <a:defRPr sz="1000"/>
          </a:pPr>
          <a:r>
            <a:rPr lang="ja-JP" altLang="en-US" sz="1300" b="0" i="0" u="none" strike="noStrike" baseline="0">
              <a:solidFill>
                <a:srgbClr val="000000"/>
              </a:solidFill>
              <a:latin typeface="HG丸ｺﾞｼｯｸM-PRO"/>
              <a:ea typeface="HG丸ｺﾞｼｯｸM-PRO"/>
            </a:rPr>
            <a:t>②年１２回、</a:t>
          </a:r>
          <a:r>
            <a:rPr lang="en-US" altLang="ja-JP" sz="1300" b="0" i="0" u="none" strike="noStrike" baseline="0">
              <a:solidFill>
                <a:srgbClr val="000000"/>
              </a:solidFill>
              <a:latin typeface="HG丸ｺﾞｼｯｸM-PRO"/>
              <a:ea typeface="HG丸ｺﾞｼｯｸM-PRO"/>
            </a:rPr>
            <a:t>10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17</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（ただし</a:t>
          </a:r>
          <a:r>
            <a:rPr lang="en-US" altLang="ja-JP" sz="1300" b="0" i="0" u="none" strike="noStrike" baseline="0">
              <a:solidFill>
                <a:srgbClr val="000000"/>
              </a:solidFill>
              <a:latin typeface="HG丸ｺﾞｼｯｸM-PRO"/>
              <a:ea typeface="HG丸ｺﾞｼｯｸM-PRO"/>
            </a:rPr>
            <a:t>12</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13</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は昼休憩のため実施</a:t>
          </a:r>
          <a:r>
            <a:rPr lang="en-US" altLang="ja-JP" sz="1300" b="0" i="0" u="none" strike="noStrike" baseline="0">
              <a:solidFill>
                <a:srgbClr val="000000"/>
              </a:solidFill>
              <a:latin typeface="HG丸ｺﾞｼｯｸM-PRO"/>
              <a:ea typeface="HG丸ｺﾞｼｯｸM-PRO"/>
            </a:rPr>
            <a:t>&lt;</a:t>
          </a:r>
          <a:r>
            <a:rPr lang="ja-JP" altLang="en-US" sz="1300" b="0" i="0" u="none" strike="noStrike" baseline="0">
              <a:solidFill>
                <a:srgbClr val="000000"/>
              </a:solidFill>
              <a:latin typeface="HG丸ｺﾞｼｯｸM-PRO"/>
              <a:ea typeface="HG丸ｺﾞｼｯｸM-PRO"/>
            </a:rPr>
            <a:t>開設</a:t>
          </a:r>
          <a:r>
            <a:rPr lang="en-US" altLang="ja-JP" sz="1300" b="0" i="0" u="none" strike="noStrike" baseline="0">
              <a:solidFill>
                <a:srgbClr val="000000"/>
              </a:solidFill>
              <a:latin typeface="HG丸ｺﾞｼｯｸM-PRO"/>
              <a:ea typeface="HG丸ｺﾞｼｯｸM-PRO"/>
            </a:rPr>
            <a:t>&gt;</a:t>
          </a:r>
          <a:r>
            <a:rPr lang="ja-JP" altLang="en-US" sz="1300" b="0" i="0" u="none" strike="noStrike" baseline="0">
              <a:solidFill>
                <a:srgbClr val="000000"/>
              </a:solidFill>
              <a:latin typeface="HG丸ｺﾞｼｯｸM-PRO"/>
              <a:ea typeface="HG丸ｺﾞｼｯｸM-PRO"/>
            </a:rPr>
            <a:t>しておらず、相談も受付けていない）までキンダーカウンセラー事業を実施。</a:t>
          </a:r>
          <a:endParaRPr lang="en-US" altLang="ja-JP" sz="1300" b="0" i="0" u="none" strike="noStrike" baseline="0">
            <a:solidFill>
              <a:srgbClr val="000000"/>
            </a:solidFill>
            <a:latin typeface="HG丸ｺﾞｼｯｸM-PRO"/>
            <a:ea typeface="HG丸ｺﾞｼｯｸM-PRO"/>
          </a:endParaRPr>
        </a:p>
      </xdr:txBody>
    </xdr:sp>
    <xdr:clientData/>
  </xdr:twoCellAnchor>
  <xdr:twoCellAnchor>
    <xdr:from>
      <xdr:col>6</xdr:col>
      <xdr:colOff>838200</xdr:colOff>
      <xdr:row>26</xdr:row>
      <xdr:rowOff>533400</xdr:rowOff>
    </xdr:from>
    <xdr:to>
      <xdr:col>10</xdr:col>
      <xdr:colOff>476250</xdr:colOff>
      <xdr:row>26</xdr:row>
      <xdr:rowOff>1838325</xdr:rowOff>
    </xdr:to>
    <xdr:sp macro="" textlink="">
      <xdr:nvSpPr>
        <xdr:cNvPr id="4" name="AutoShape 3">
          <a:extLst>
            <a:ext uri="{FF2B5EF4-FFF2-40B4-BE49-F238E27FC236}">
              <a16:creationId xmlns:a16="http://schemas.microsoft.com/office/drawing/2014/main" id="{00000000-0008-0000-0700-000004000000}"/>
            </a:ext>
          </a:extLst>
        </xdr:cNvPr>
        <xdr:cNvSpPr>
          <a:spLocks noChangeArrowheads="1"/>
        </xdr:cNvSpPr>
      </xdr:nvSpPr>
      <xdr:spPr bwMode="auto">
        <a:xfrm>
          <a:off x="5276850" y="8105775"/>
          <a:ext cx="2705100" cy="1304925"/>
        </a:xfrm>
        <a:prstGeom prst="wedgeRectCallout">
          <a:avLst>
            <a:gd name="adj1" fmla="val -39162"/>
            <a:gd name="adj2" fmla="val 72542"/>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時間の内、昼休憩などで、実施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しなかった場合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相談を受付けていない場合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は、入力してください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ただし、開設していた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＝相談を受付ける体制をとっていた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が相談がなかった場合については、実施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時間に含めていただいて結構ですので、この欄には未記入となります</a:t>
          </a:r>
        </a:p>
      </xdr:txBody>
    </xdr:sp>
    <xdr:clientData/>
  </xdr:twoCellAnchor>
  <xdr:twoCellAnchor>
    <xdr:from>
      <xdr:col>5</xdr:col>
      <xdr:colOff>754380</xdr:colOff>
      <xdr:row>26</xdr:row>
      <xdr:rowOff>990600</xdr:rowOff>
    </xdr:from>
    <xdr:to>
      <xdr:col>6</xdr:col>
      <xdr:colOff>200025</xdr:colOff>
      <xdr:row>27</xdr:row>
      <xdr:rowOff>123825</xdr:rowOff>
    </xdr:to>
    <xdr:cxnSp macro="">
      <xdr:nvCxnSpPr>
        <xdr:cNvPr id="25" name="直線矢印コネクタ 24">
          <a:extLst>
            <a:ext uri="{FF2B5EF4-FFF2-40B4-BE49-F238E27FC236}">
              <a16:creationId xmlns:a16="http://schemas.microsoft.com/office/drawing/2014/main" id="{00000000-0008-0000-0700-000019000000}"/>
            </a:ext>
          </a:extLst>
        </xdr:cNvPr>
        <xdr:cNvCxnSpPr/>
      </xdr:nvCxnSpPr>
      <xdr:spPr bwMode="auto">
        <a:xfrm>
          <a:off x="3924300" y="8420100"/>
          <a:ext cx="268605" cy="283845"/>
        </a:xfrm>
        <a:prstGeom prst="straightConnector1">
          <a:avLst/>
        </a:prstGeom>
        <a:ln>
          <a:headEnd type="none" w="med"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26</xdr:row>
      <xdr:rowOff>1200150</xdr:rowOff>
    </xdr:from>
    <xdr:to>
      <xdr:col>2</xdr:col>
      <xdr:colOff>1114425</xdr:colOff>
      <xdr:row>26</xdr:row>
      <xdr:rowOff>1838324</xdr:rowOff>
    </xdr:to>
    <xdr:sp macro="" textlink="">
      <xdr:nvSpPr>
        <xdr:cNvPr id="2" name="AutoShape 14">
          <a:extLst>
            <a:ext uri="{FF2B5EF4-FFF2-40B4-BE49-F238E27FC236}">
              <a16:creationId xmlns:a16="http://schemas.microsoft.com/office/drawing/2014/main" id="{00000000-0008-0000-0700-000002000000}"/>
            </a:ext>
          </a:extLst>
        </xdr:cNvPr>
        <xdr:cNvSpPr>
          <a:spLocks noChangeArrowheads="1"/>
        </xdr:cNvSpPr>
      </xdr:nvSpPr>
      <xdr:spPr bwMode="auto">
        <a:xfrm>
          <a:off x="219075" y="8772525"/>
          <a:ext cx="1514475" cy="638174"/>
        </a:xfrm>
        <a:prstGeom prst="wedgeRectCallout">
          <a:avLst>
            <a:gd name="adj1" fmla="val -6606"/>
            <a:gd name="adj2" fmla="val 193799"/>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2023/4/20</a:t>
          </a:r>
          <a:r>
            <a:rPr lang="ja-JP" altLang="en-US" sz="1000" b="0" i="0" u="none" strike="noStrike" baseline="0">
              <a:solidFill>
                <a:srgbClr val="000000"/>
              </a:solidFill>
              <a:latin typeface="ＭＳ Ｐゴシック"/>
              <a:ea typeface="ＭＳ Ｐゴシック"/>
            </a:rPr>
            <a:t>と入力すると下記のように表示され、曜日も自動的に表示されます</a:t>
          </a:r>
        </a:p>
      </xdr:txBody>
    </xdr:sp>
    <xdr:clientData/>
  </xdr:twoCellAnchor>
  <xdr:twoCellAnchor>
    <xdr:from>
      <xdr:col>2</xdr:col>
      <xdr:colOff>1306830</xdr:colOff>
      <xdr:row>14</xdr:row>
      <xdr:rowOff>198121</xdr:rowOff>
    </xdr:from>
    <xdr:to>
      <xdr:col>5</xdr:col>
      <xdr:colOff>0</xdr:colOff>
      <xdr:row>15</xdr:row>
      <xdr:rowOff>220980</xdr:rowOff>
    </xdr:to>
    <xdr:cxnSp macro="">
      <xdr:nvCxnSpPr>
        <xdr:cNvPr id="19" name="直線矢印コネクタ 18">
          <a:extLst>
            <a:ext uri="{FF2B5EF4-FFF2-40B4-BE49-F238E27FC236}">
              <a16:creationId xmlns:a16="http://schemas.microsoft.com/office/drawing/2014/main" id="{00000000-0008-0000-0700-000013000000}"/>
            </a:ext>
          </a:extLst>
        </xdr:cNvPr>
        <xdr:cNvCxnSpPr/>
      </xdr:nvCxnSpPr>
      <xdr:spPr bwMode="auto">
        <a:xfrm flipH="1" flipV="1">
          <a:off x="1863090" y="4770121"/>
          <a:ext cx="1306830" cy="274319"/>
        </a:xfrm>
        <a:prstGeom prst="straightConnector1">
          <a:avLst/>
        </a:prstGeom>
        <a:ln w="28575">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47625</xdr:colOff>
      <xdr:row>13</xdr:row>
      <xdr:rowOff>85725</xdr:rowOff>
    </xdr:from>
    <xdr:to>
      <xdr:col>8</xdr:col>
      <xdr:colOff>895350</xdr:colOff>
      <xdr:row>17</xdr:row>
      <xdr:rowOff>47625</xdr:rowOff>
    </xdr:to>
    <xdr:sp macro="" textlink="">
      <xdr:nvSpPr>
        <xdr:cNvPr id="14337" name="AutoShape 1">
          <a:extLst>
            <a:ext uri="{FF2B5EF4-FFF2-40B4-BE49-F238E27FC236}">
              <a16:creationId xmlns:a16="http://schemas.microsoft.com/office/drawing/2014/main" id="{00000000-0008-0000-0800-000001380000}"/>
            </a:ext>
          </a:extLst>
        </xdr:cNvPr>
        <xdr:cNvSpPr>
          <a:spLocks noChangeArrowheads="1"/>
        </xdr:cNvSpPr>
      </xdr:nvSpPr>
      <xdr:spPr bwMode="auto">
        <a:xfrm>
          <a:off x="190500" y="1838325"/>
          <a:ext cx="6143625" cy="876300"/>
        </a:xfrm>
        <a:prstGeom prst="bevel">
          <a:avLst>
            <a:gd name="adj" fmla="val 12500"/>
          </a:avLst>
        </a:prstGeom>
        <a:solidFill>
          <a:srgbClr xmlns:mc="http://schemas.openxmlformats.org/markup-compatibility/2006" xmlns:a14="http://schemas.microsoft.com/office/drawing/2010/main" val="FFFF00" mc:Ignorable="a14" a14:legacySpreadsheetColorIndex="13"/>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45720" tIns="18288" rIns="0" bIns="18288" anchor="ctr" upright="1"/>
        <a:lstStyle/>
        <a:p>
          <a:pPr algn="l" rtl="0">
            <a:lnSpc>
              <a:spcPts val="1400"/>
            </a:lnSpc>
            <a:defRPr sz="1000"/>
          </a:pPr>
          <a:r>
            <a:rPr lang="en-US" altLang="ja-JP" sz="1300" b="0" i="0" u="none" strike="noStrike" baseline="0">
              <a:solidFill>
                <a:srgbClr val="000000"/>
              </a:solidFill>
              <a:latin typeface="HG丸ｺﾞｼｯｸM-PRO"/>
              <a:ea typeface="HG丸ｺﾞｼｯｸM-PRO"/>
            </a:rPr>
            <a:t>【</a:t>
          </a:r>
          <a:r>
            <a:rPr lang="ja-JP" altLang="en-US" sz="1300" b="0" i="0" u="none" strike="noStrike" baseline="0">
              <a:solidFill>
                <a:srgbClr val="000000"/>
              </a:solidFill>
              <a:latin typeface="HG丸ｺﾞｼｯｸM-PRO"/>
              <a:ea typeface="HG丸ｺﾞｼｯｸM-PRO"/>
            </a:rPr>
            <a:t>実施例</a:t>
          </a:r>
          <a:r>
            <a:rPr lang="en-US" altLang="ja-JP" sz="1300" b="0" i="0" u="none" strike="noStrike" baseline="0">
              <a:solidFill>
                <a:srgbClr val="000000"/>
              </a:solidFill>
              <a:latin typeface="HG丸ｺﾞｼｯｸM-PRO"/>
              <a:ea typeface="HG丸ｺﾞｼｯｸM-PRO"/>
            </a:rPr>
            <a:t>】 </a:t>
          </a:r>
          <a:r>
            <a:rPr lang="ja-JP" altLang="en-US" sz="1300" b="0" i="0" u="none" strike="noStrike" baseline="0">
              <a:solidFill>
                <a:srgbClr val="000000"/>
              </a:solidFill>
              <a:latin typeface="HG丸ｺﾞｼｯｸM-PRO"/>
              <a:ea typeface="HG丸ｺﾞｼｯｸM-PRO"/>
            </a:rPr>
            <a:t>年１２回、</a:t>
          </a:r>
          <a:r>
            <a:rPr lang="en-US" altLang="ja-JP" sz="1300" b="0" i="0" u="none" strike="noStrike" baseline="0">
              <a:solidFill>
                <a:srgbClr val="000000"/>
              </a:solidFill>
              <a:latin typeface="HG丸ｺﾞｼｯｸM-PRO"/>
              <a:ea typeface="HG丸ｺﾞｼｯｸM-PRO"/>
            </a:rPr>
            <a:t>10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17</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（ただし</a:t>
          </a:r>
          <a:r>
            <a:rPr lang="en-US" altLang="ja-JP" sz="1300" b="0" i="0" u="none" strike="noStrike" baseline="0">
              <a:solidFill>
                <a:srgbClr val="000000"/>
              </a:solidFill>
              <a:latin typeface="HG丸ｺﾞｼｯｸM-PRO"/>
              <a:ea typeface="HG丸ｺﾞｼｯｸM-PRO"/>
            </a:rPr>
            <a:t>12</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13</a:t>
          </a:r>
          <a:r>
            <a:rPr lang="ja-JP" altLang="en-US" sz="1300" b="0" i="0" u="none" strike="noStrike" baseline="0">
              <a:solidFill>
                <a:srgbClr val="000000"/>
              </a:solidFill>
              <a:latin typeface="HG丸ｺﾞｼｯｸM-PRO"/>
              <a:ea typeface="HG丸ｺﾞｼｯｸM-PRO"/>
            </a:rPr>
            <a:t>：</a:t>
          </a:r>
          <a:r>
            <a:rPr lang="en-US" altLang="ja-JP" sz="1300" b="0" i="0" u="none" strike="noStrike" baseline="0">
              <a:solidFill>
                <a:srgbClr val="000000"/>
              </a:solidFill>
              <a:latin typeface="HG丸ｺﾞｼｯｸM-PRO"/>
              <a:ea typeface="HG丸ｺﾞｼｯｸM-PRO"/>
            </a:rPr>
            <a:t>00</a:t>
          </a:r>
          <a:r>
            <a:rPr lang="ja-JP" altLang="en-US" sz="1300" b="0" i="0" u="none" strike="noStrike" baseline="0">
              <a:solidFill>
                <a:srgbClr val="000000"/>
              </a:solidFill>
              <a:latin typeface="HG丸ｺﾞｼｯｸM-PRO"/>
              <a:ea typeface="HG丸ｺﾞｼｯｸM-PRO"/>
            </a:rPr>
            <a:t>は昼休憩のため実施</a:t>
          </a:r>
          <a:r>
            <a:rPr lang="en-US" altLang="ja-JP" sz="1300" b="0" i="0" u="none" strike="noStrike" baseline="0">
              <a:solidFill>
                <a:srgbClr val="000000"/>
              </a:solidFill>
              <a:latin typeface="HG丸ｺﾞｼｯｸM-PRO"/>
              <a:ea typeface="HG丸ｺﾞｼｯｸM-PRO"/>
            </a:rPr>
            <a:t>&lt;</a:t>
          </a:r>
          <a:r>
            <a:rPr lang="ja-JP" altLang="en-US" sz="1300" b="0" i="0" u="none" strike="noStrike" baseline="0">
              <a:solidFill>
                <a:srgbClr val="000000"/>
              </a:solidFill>
              <a:latin typeface="HG丸ｺﾞｼｯｸM-PRO"/>
              <a:ea typeface="HG丸ｺﾞｼｯｸM-PRO"/>
            </a:rPr>
            <a:t>開設</a:t>
          </a:r>
          <a:r>
            <a:rPr lang="en-US" altLang="ja-JP" sz="1300" b="0" i="0" u="none" strike="noStrike" baseline="0">
              <a:solidFill>
                <a:srgbClr val="000000"/>
              </a:solidFill>
              <a:latin typeface="HG丸ｺﾞｼｯｸM-PRO"/>
              <a:ea typeface="HG丸ｺﾞｼｯｸM-PRO"/>
            </a:rPr>
            <a:t>&gt;</a:t>
          </a:r>
          <a:r>
            <a:rPr lang="ja-JP" altLang="en-US" sz="1300" b="0" i="0" u="none" strike="noStrike" baseline="0">
              <a:solidFill>
                <a:srgbClr val="000000"/>
              </a:solidFill>
              <a:latin typeface="HG丸ｺﾞｼｯｸM-PRO"/>
              <a:ea typeface="HG丸ｺﾞｼｯｸM-PRO"/>
            </a:rPr>
            <a:t>しておらず、相談も受付けていない）までキンダーカウンセラー事業を実施する計画の場合。</a:t>
          </a:r>
        </a:p>
      </xdr:txBody>
    </xdr:sp>
    <xdr:clientData/>
  </xdr:twoCellAnchor>
  <xdr:twoCellAnchor>
    <xdr:from>
      <xdr:col>6</xdr:col>
      <xdr:colOff>771524</xdr:colOff>
      <xdr:row>15</xdr:row>
      <xdr:rowOff>47625</xdr:rowOff>
    </xdr:from>
    <xdr:to>
      <xdr:col>8</xdr:col>
      <xdr:colOff>495299</xdr:colOff>
      <xdr:row>18</xdr:row>
      <xdr:rowOff>419100</xdr:rowOff>
    </xdr:to>
    <xdr:sp macro="" textlink="">
      <xdr:nvSpPr>
        <xdr:cNvPr id="14338" name="AutoShape 2">
          <a:extLst>
            <a:ext uri="{FF2B5EF4-FFF2-40B4-BE49-F238E27FC236}">
              <a16:creationId xmlns:a16="http://schemas.microsoft.com/office/drawing/2014/main" id="{00000000-0008-0000-0800-000002380000}"/>
            </a:ext>
          </a:extLst>
        </xdr:cNvPr>
        <xdr:cNvSpPr>
          <a:spLocks noChangeArrowheads="1"/>
        </xdr:cNvSpPr>
      </xdr:nvSpPr>
      <xdr:spPr bwMode="auto">
        <a:xfrm>
          <a:off x="4743449" y="2409825"/>
          <a:ext cx="1190625" cy="847725"/>
        </a:xfrm>
        <a:prstGeom prst="wedgeRectCallout">
          <a:avLst>
            <a:gd name="adj1" fmla="val 29286"/>
            <a:gd name="adj2" fmla="val 134086"/>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１回６時間以上の実施が補助要件となっています。６時間未満の場合はセルが赤くなります。</a:t>
          </a:r>
        </a:p>
      </xdr:txBody>
    </xdr:sp>
    <xdr:clientData/>
  </xdr:twoCellAnchor>
  <xdr:twoCellAnchor>
    <xdr:from>
      <xdr:col>4</xdr:col>
      <xdr:colOff>57150</xdr:colOff>
      <xdr:row>21</xdr:row>
      <xdr:rowOff>0</xdr:rowOff>
    </xdr:from>
    <xdr:to>
      <xdr:col>8</xdr:col>
      <xdr:colOff>838200</xdr:colOff>
      <xdr:row>24</xdr:row>
      <xdr:rowOff>28575</xdr:rowOff>
    </xdr:to>
    <xdr:sp macro="" textlink="">
      <xdr:nvSpPr>
        <xdr:cNvPr id="14339" name="AutoShape 3">
          <a:extLst>
            <a:ext uri="{FF2B5EF4-FFF2-40B4-BE49-F238E27FC236}">
              <a16:creationId xmlns:a16="http://schemas.microsoft.com/office/drawing/2014/main" id="{00000000-0008-0000-0800-000003380000}"/>
            </a:ext>
          </a:extLst>
        </xdr:cNvPr>
        <xdr:cNvSpPr>
          <a:spLocks noChangeArrowheads="1"/>
        </xdr:cNvSpPr>
      </xdr:nvSpPr>
      <xdr:spPr bwMode="auto">
        <a:xfrm>
          <a:off x="2657475" y="4200525"/>
          <a:ext cx="3619500" cy="1028700"/>
        </a:xfrm>
        <a:prstGeom prst="wedgeRectCallout">
          <a:avLst>
            <a:gd name="adj1" fmla="val 3949"/>
            <a:gd name="adj2" fmla="val -133333"/>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時間の内、昼休憩などで、実施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しなかった場合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相談を受付けていない場合</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は、入力してください。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ただし、開設していた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＝相談を受付ける体制をとっていた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が相談がなかった場合については、実施</a:t>
          </a:r>
          <a:r>
            <a:rPr lang="en-US" altLang="ja-JP" sz="1000" b="0" i="0" u="none" strike="noStrike" baseline="0">
              <a:solidFill>
                <a:srgbClr val="000000"/>
              </a:solidFill>
              <a:latin typeface="ＭＳ Ｐゴシック"/>
              <a:ea typeface="ＭＳ Ｐゴシック"/>
            </a:rPr>
            <a:t>&lt;</a:t>
          </a:r>
          <a:r>
            <a:rPr lang="ja-JP" altLang="en-US" sz="1000" b="0" i="0" u="none" strike="noStrike" baseline="0">
              <a:solidFill>
                <a:srgbClr val="000000"/>
              </a:solidFill>
              <a:latin typeface="ＭＳ Ｐゴシック"/>
              <a:ea typeface="ＭＳ Ｐゴシック"/>
            </a:rPr>
            <a:t>開設</a:t>
          </a:r>
          <a:r>
            <a:rPr lang="en-US" altLang="ja-JP" sz="1000" b="0" i="0" u="none" strike="noStrike" baseline="0">
              <a:solidFill>
                <a:srgbClr val="000000"/>
              </a:solidFill>
              <a:latin typeface="ＭＳ Ｐゴシック"/>
              <a:ea typeface="ＭＳ Ｐゴシック"/>
            </a:rPr>
            <a:t>&gt;</a:t>
          </a:r>
          <a:r>
            <a:rPr lang="ja-JP" altLang="en-US" sz="1000" b="0" i="0" u="none" strike="noStrike" baseline="0">
              <a:solidFill>
                <a:srgbClr val="000000"/>
              </a:solidFill>
              <a:latin typeface="ＭＳ Ｐゴシック"/>
              <a:ea typeface="ＭＳ Ｐゴシック"/>
            </a:rPr>
            <a:t>時間に含めていただいて結構ですので、この欄には未記入となります。</a:t>
          </a:r>
        </a:p>
      </xdr:txBody>
    </xdr:sp>
    <xdr:clientData/>
  </xdr:twoCellAnchor>
  <xdr:twoCellAnchor>
    <xdr:from>
      <xdr:col>4</xdr:col>
      <xdr:colOff>238125</xdr:colOff>
      <xdr:row>33</xdr:row>
      <xdr:rowOff>47625</xdr:rowOff>
    </xdr:from>
    <xdr:to>
      <xdr:col>7</xdr:col>
      <xdr:colOff>581025</xdr:colOff>
      <xdr:row>35</xdr:row>
      <xdr:rowOff>0</xdr:rowOff>
    </xdr:to>
    <xdr:sp macro="" textlink="">
      <xdr:nvSpPr>
        <xdr:cNvPr id="14340" name="Rectangle 4">
          <a:extLst>
            <a:ext uri="{FF2B5EF4-FFF2-40B4-BE49-F238E27FC236}">
              <a16:creationId xmlns:a16="http://schemas.microsoft.com/office/drawing/2014/main" id="{00000000-0008-0000-0800-000004380000}"/>
            </a:ext>
          </a:extLst>
        </xdr:cNvPr>
        <xdr:cNvSpPr>
          <a:spLocks noChangeArrowheads="1"/>
        </xdr:cNvSpPr>
      </xdr:nvSpPr>
      <xdr:spPr bwMode="auto">
        <a:xfrm>
          <a:off x="2838450" y="8248650"/>
          <a:ext cx="2495550" cy="619125"/>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リストから時間を選択してください。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リストにない時間帯については、</a:t>
          </a:r>
        </a:p>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4</xdr:col>
      <xdr:colOff>381000</xdr:colOff>
      <xdr:row>32</xdr:row>
      <xdr:rowOff>76200</xdr:rowOff>
    </xdr:from>
    <xdr:to>
      <xdr:col>4</xdr:col>
      <xdr:colOff>381000</xdr:colOff>
      <xdr:row>33</xdr:row>
      <xdr:rowOff>47625</xdr:rowOff>
    </xdr:to>
    <xdr:sp macro="" textlink="">
      <xdr:nvSpPr>
        <xdr:cNvPr id="31891" name="Line 5">
          <a:extLst>
            <a:ext uri="{FF2B5EF4-FFF2-40B4-BE49-F238E27FC236}">
              <a16:creationId xmlns:a16="http://schemas.microsoft.com/office/drawing/2014/main" id="{00000000-0008-0000-0800-0000937C0000}"/>
            </a:ext>
          </a:extLst>
        </xdr:cNvPr>
        <xdr:cNvSpPr>
          <a:spLocks noChangeShapeType="1"/>
        </xdr:cNvSpPr>
      </xdr:nvSpPr>
      <xdr:spPr bwMode="auto">
        <a:xfrm flipV="1">
          <a:off x="298132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5</xdr:col>
      <xdr:colOff>323850</xdr:colOff>
      <xdr:row>32</xdr:row>
      <xdr:rowOff>76200</xdr:rowOff>
    </xdr:from>
    <xdr:to>
      <xdr:col>5</xdr:col>
      <xdr:colOff>323850</xdr:colOff>
      <xdr:row>33</xdr:row>
      <xdr:rowOff>47625</xdr:rowOff>
    </xdr:to>
    <xdr:sp macro="" textlink="">
      <xdr:nvSpPr>
        <xdr:cNvPr id="31892" name="Line 6">
          <a:extLst>
            <a:ext uri="{FF2B5EF4-FFF2-40B4-BE49-F238E27FC236}">
              <a16:creationId xmlns:a16="http://schemas.microsoft.com/office/drawing/2014/main" id="{00000000-0008-0000-0800-0000947C0000}"/>
            </a:ext>
          </a:extLst>
        </xdr:cNvPr>
        <xdr:cNvSpPr>
          <a:spLocks noChangeShapeType="1"/>
        </xdr:cNvSpPr>
      </xdr:nvSpPr>
      <xdr:spPr bwMode="auto">
        <a:xfrm flipV="1">
          <a:off x="360997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6</xdr:col>
      <xdr:colOff>400050</xdr:colOff>
      <xdr:row>32</xdr:row>
      <xdr:rowOff>76200</xdr:rowOff>
    </xdr:from>
    <xdr:to>
      <xdr:col>6</xdr:col>
      <xdr:colOff>400050</xdr:colOff>
      <xdr:row>33</xdr:row>
      <xdr:rowOff>47625</xdr:rowOff>
    </xdr:to>
    <xdr:sp macro="" textlink="">
      <xdr:nvSpPr>
        <xdr:cNvPr id="31893" name="Line 7">
          <a:extLst>
            <a:ext uri="{FF2B5EF4-FFF2-40B4-BE49-F238E27FC236}">
              <a16:creationId xmlns:a16="http://schemas.microsoft.com/office/drawing/2014/main" id="{00000000-0008-0000-0800-0000957C0000}"/>
            </a:ext>
          </a:extLst>
        </xdr:cNvPr>
        <xdr:cNvSpPr>
          <a:spLocks noChangeShapeType="1"/>
        </xdr:cNvSpPr>
      </xdr:nvSpPr>
      <xdr:spPr bwMode="auto">
        <a:xfrm flipV="1">
          <a:off x="4371975" y="794385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7</xdr:col>
      <xdr:colOff>361950</xdr:colOff>
      <xdr:row>32</xdr:row>
      <xdr:rowOff>66675</xdr:rowOff>
    </xdr:from>
    <xdr:to>
      <xdr:col>7</xdr:col>
      <xdr:colOff>361950</xdr:colOff>
      <xdr:row>33</xdr:row>
      <xdr:rowOff>28575</xdr:rowOff>
    </xdr:to>
    <xdr:sp macro="" textlink="">
      <xdr:nvSpPr>
        <xdr:cNvPr id="31894" name="Line 8">
          <a:extLst>
            <a:ext uri="{FF2B5EF4-FFF2-40B4-BE49-F238E27FC236}">
              <a16:creationId xmlns:a16="http://schemas.microsoft.com/office/drawing/2014/main" id="{00000000-0008-0000-0800-0000967C0000}"/>
            </a:ext>
          </a:extLst>
        </xdr:cNvPr>
        <xdr:cNvSpPr>
          <a:spLocks noChangeShapeType="1"/>
        </xdr:cNvSpPr>
      </xdr:nvSpPr>
      <xdr:spPr bwMode="auto">
        <a:xfrm flipV="1">
          <a:off x="5114925" y="7934325"/>
          <a:ext cx="0" cy="2952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xdr:col>
      <xdr:colOff>28575</xdr:colOff>
      <xdr:row>32</xdr:row>
      <xdr:rowOff>285750</xdr:rowOff>
    </xdr:from>
    <xdr:to>
      <xdr:col>2</xdr:col>
      <xdr:colOff>1047750</xdr:colOff>
      <xdr:row>34</xdr:row>
      <xdr:rowOff>95250</xdr:rowOff>
    </xdr:to>
    <xdr:sp macro="" textlink="">
      <xdr:nvSpPr>
        <xdr:cNvPr id="14345" name="Rectangle 9">
          <a:extLst>
            <a:ext uri="{FF2B5EF4-FFF2-40B4-BE49-F238E27FC236}">
              <a16:creationId xmlns:a16="http://schemas.microsoft.com/office/drawing/2014/main" id="{00000000-0008-0000-0800-000009380000}"/>
            </a:ext>
          </a:extLst>
        </xdr:cNvPr>
        <xdr:cNvSpPr>
          <a:spLocks noChangeArrowheads="1"/>
        </xdr:cNvSpPr>
      </xdr:nvSpPr>
      <xdr:spPr bwMode="auto">
        <a:xfrm>
          <a:off x="171450" y="8153400"/>
          <a:ext cx="1419225" cy="47625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直接セルに入力してください。</a:t>
          </a:r>
        </a:p>
      </xdr:txBody>
    </xdr:sp>
    <xdr:clientData/>
  </xdr:twoCellAnchor>
  <xdr:twoCellAnchor>
    <xdr:from>
      <xdr:col>2</xdr:col>
      <xdr:colOff>828675</xdr:colOff>
      <xdr:row>31</xdr:row>
      <xdr:rowOff>314325</xdr:rowOff>
    </xdr:from>
    <xdr:to>
      <xdr:col>2</xdr:col>
      <xdr:colOff>828675</xdr:colOff>
      <xdr:row>32</xdr:row>
      <xdr:rowOff>285750</xdr:rowOff>
    </xdr:to>
    <xdr:sp macro="" textlink="">
      <xdr:nvSpPr>
        <xdr:cNvPr id="31896" name="Line 10">
          <a:extLst>
            <a:ext uri="{FF2B5EF4-FFF2-40B4-BE49-F238E27FC236}">
              <a16:creationId xmlns:a16="http://schemas.microsoft.com/office/drawing/2014/main" id="{00000000-0008-0000-0800-0000987C0000}"/>
            </a:ext>
          </a:extLst>
        </xdr:cNvPr>
        <xdr:cNvSpPr>
          <a:spLocks noChangeShapeType="1"/>
        </xdr:cNvSpPr>
      </xdr:nvSpPr>
      <xdr:spPr bwMode="auto">
        <a:xfrm flipV="1">
          <a:off x="1371600" y="784860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xdr:col>
      <xdr:colOff>180975</xdr:colOff>
      <xdr:row>31</xdr:row>
      <xdr:rowOff>314325</xdr:rowOff>
    </xdr:from>
    <xdr:to>
      <xdr:col>1</xdr:col>
      <xdr:colOff>180975</xdr:colOff>
      <xdr:row>32</xdr:row>
      <xdr:rowOff>285750</xdr:rowOff>
    </xdr:to>
    <xdr:sp macro="" textlink="">
      <xdr:nvSpPr>
        <xdr:cNvPr id="31897" name="Line 11">
          <a:extLst>
            <a:ext uri="{FF2B5EF4-FFF2-40B4-BE49-F238E27FC236}">
              <a16:creationId xmlns:a16="http://schemas.microsoft.com/office/drawing/2014/main" id="{00000000-0008-0000-0800-0000997C0000}"/>
            </a:ext>
          </a:extLst>
        </xdr:cNvPr>
        <xdr:cNvSpPr>
          <a:spLocks noChangeShapeType="1"/>
        </xdr:cNvSpPr>
      </xdr:nvSpPr>
      <xdr:spPr bwMode="auto">
        <a:xfrm flipV="1">
          <a:off x="323850" y="7848600"/>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xdr:col>
      <xdr:colOff>1219200</xdr:colOff>
      <xdr:row>32</xdr:row>
      <xdr:rowOff>314325</xdr:rowOff>
    </xdr:from>
    <xdr:to>
      <xdr:col>4</xdr:col>
      <xdr:colOff>85725</xdr:colOff>
      <xdr:row>35</xdr:row>
      <xdr:rowOff>0</xdr:rowOff>
    </xdr:to>
    <xdr:sp macro="" textlink="">
      <xdr:nvSpPr>
        <xdr:cNvPr id="14348" name="Rectangle 12">
          <a:extLst>
            <a:ext uri="{FF2B5EF4-FFF2-40B4-BE49-F238E27FC236}">
              <a16:creationId xmlns:a16="http://schemas.microsoft.com/office/drawing/2014/main" id="{00000000-0008-0000-0800-00000C380000}"/>
            </a:ext>
          </a:extLst>
        </xdr:cNvPr>
        <xdr:cNvSpPr>
          <a:spLocks noChangeArrowheads="1"/>
        </xdr:cNvSpPr>
      </xdr:nvSpPr>
      <xdr:spPr bwMode="auto">
        <a:xfrm>
          <a:off x="1762125" y="8181975"/>
          <a:ext cx="923925" cy="685800"/>
        </a:xfrm>
        <a:prstGeom prst="rect">
          <a:avLst/>
        </a:prstGeom>
        <a:solidFill>
          <a:srgbClr xmlns:mc="http://schemas.openxmlformats.org/markup-compatibility/2006" xmlns:a14="http://schemas.microsoft.com/office/drawing/2010/main" val="CCFFCC" mc:Ignorable="a14" a14:legacySpreadsheetColorIndex="42"/>
        </a:solidFill>
        <a:ln w="19050" algn="ctr">
          <a:solidFill>
            <a:srgbClr xmlns:mc="http://schemas.openxmlformats.org/markup-compatibility/2006" xmlns:a14="http://schemas.microsoft.com/office/drawing/2010/main" val="808080" mc:Ignorable="a14" a14:legacySpreadsheetColorIndex="23"/>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日付を入力すると自動的に曜日が入ります。</a:t>
          </a:r>
        </a:p>
      </xdr:txBody>
    </xdr:sp>
    <xdr:clientData/>
  </xdr:twoCellAnchor>
  <xdr:twoCellAnchor>
    <xdr:from>
      <xdr:col>3</xdr:col>
      <xdr:colOff>180975</xdr:colOff>
      <xdr:row>31</xdr:row>
      <xdr:rowOff>323850</xdr:rowOff>
    </xdr:from>
    <xdr:to>
      <xdr:col>3</xdr:col>
      <xdr:colOff>180975</xdr:colOff>
      <xdr:row>32</xdr:row>
      <xdr:rowOff>295275</xdr:rowOff>
    </xdr:to>
    <xdr:sp macro="" textlink="">
      <xdr:nvSpPr>
        <xdr:cNvPr id="31899" name="Line 13">
          <a:extLst>
            <a:ext uri="{FF2B5EF4-FFF2-40B4-BE49-F238E27FC236}">
              <a16:creationId xmlns:a16="http://schemas.microsoft.com/office/drawing/2014/main" id="{00000000-0008-0000-0800-00009B7C0000}"/>
            </a:ext>
          </a:extLst>
        </xdr:cNvPr>
        <xdr:cNvSpPr>
          <a:spLocks noChangeShapeType="1"/>
        </xdr:cNvSpPr>
      </xdr:nvSpPr>
      <xdr:spPr bwMode="auto">
        <a:xfrm flipV="1">
          <a:off x="2381250" y="7858125"/>
          <a:ext cx="0" cy="3048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xdr:col>
      <xdr:colOff>590550</xdr:colOff>
      <xdr:row>18</xdr:row>
      <xdr:rowOff>66675</xdr:rowOff>
    </xdr:from>
    <xdr:to>
      <xdr:col>4</xdr:col>
      <xdr:colOff>47625</xdr:colOff>
      <xdr:row>19</xdr:row>
      <xdr:rowOff>295275</xdr:rowOff>
    </xdr:to>
    <xdr:sp macro="" textlink="">
      <xdr:nvSpPr>
        <xdr:cNvPr id="14350" name="AutoShape 14">
          <a:extLst>
            <a:ext uri="{FF2B5EF4-FFF2-40B4-BE49-F238E27FC236}">
              <a16:creationId xmlns:a16="http://schemas.microsoft.com/office/drawing/2014/main" id="{00000000-0008-0000-0800-00000E380000}"/>
            </a:ext>
          </a:extLst>
        </xdr:cNvPr>
        <xdr:cNvSpPr>
          <a:spLocks noChangeArrowheads="1"/>
        </xdr:cNvSpPr>
      </xdr:nvSpPr>
      <xdr:spPr bwMode="auto">
        <a:xfrm>
          <a:off x="1133475" y="2905125"/>
          <a:ext cx="1514475" cy="742950"/>
        </a:xfrm>
        <a:prstGeom prst="wedgeRectCallout">
          <a:avLst>
            <a:gd name="adj1" fmla="val -68241"/>
            <a:gd name="adj2" fmla="val 92306"/>
          </a:avLst>
        </a:prstGeom>
        <a:solidFill>
          <a:srgbClr xmlns:mc="http://schemas.openxmlformats.org/markup-compatibility/2006" xmlns:a14="http://schemas.microsoft.com/office/drawing/2010/main" val="CCFFCC" mc:Ignorable="a14" a14:legacySpreadsheetColorIndex="42"/>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2014/4/18</a:t>
          </a:r>
          <a:r>
            <a:rPr lang="ja-JP" altLang="en-US" sz="1000" b="0" i="0" u="none" strike="noStrike" baseline="0">
              <a:solidFill>
                <a:srgbClr val="000000"/>
              </a:solidFill>
              <a:latin typeface="ＭＳ Ｐゴシック"/>
              <a:ea typeface="ＭＳ Ｐゴシック"/>
            </a:rPr>
            <a:t>と入力すると下記のように表示され、曜日も自動的に表示されます。</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C0C0C0" mc:Ignorable="a14" a14:legacySpreadsheetColorIndex="2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160000" mc:Ignorable="a14" a14:legacySpreadsheetColorIndex="22"/>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3" Type="http://schemas.openxmlformats.org/officeDocument/2006/relationships/vmlDrawing" Target="../drawings/vmlDrawing4.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5.vml"/><Relationship Id="rId7" Type="http://schemas.openxmlformats.org/officeDocument/2006/relationships/ctrlProp" Target="../ctrlProps/ctrlProp4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1"/>
  <sheetViews>
    <sheetView view="pageBreakPreview" zoomScaleNormal="100" zoomScaleSheetLayoutView="100" workbookViewId="0">
      <selection activeCell="Q2" sqref="Q2:X2"/>
    </sheetView>
  </sheetViews>
  <sheetFormatPr defaultColWidth="3.6640625" defaultRowHeight="13.2"/>
  <cols>
    <col min="1" max="26" width="3.6640625" style="1" customWidth="1"/>
    <col min="27" max="27" width="9.44140625" style="1" bestFit="1" customWidth="1"/>
    <col min="28" max="28" width="10.88671875" style="3" bestFit="1" customWidth="1"/>
    <col min="29" max="16384" width="3.6640625" style="1"/>
  </cols>
  <sheetData>
    <row r="1" spans="1:28">
      <c r="V1" s="2"/>
      <c r="W1" s="276" t="s">
        <v>69</v>
      </c>
      <c r="X1" s="276"/>
      <c r="Y1" s="276"/>
    </row>
    <row r="2" spans="1:28" ht="14.4">
      <c r="A2" s="277" t="s">
        <v>3</v>
      </c>
      <c r="B2" s="277"/>
      <c r="C2" s="277"/>
      <c r="D2" s="277"/>
      <c r="E2" s="277"/>
      <c r="F2" s="277"/>
      <c r="G2" s="277"/>
      <c r="N2" s="278" t="s">
        <v>123</v>
      </c>
      <c r="O2" s="276"/>
      <c r="P2" s="276"/>
      <c r="Q2" s="279"/>
      <c r="R2" s="279"/>
      <c r="S2" s="279"/>
      <c r="T2" s="279"/>
      <c r="U2" s="279"/>
      <c r="V2" s="279"/>
      <c r="W2" s="279"/>
      <c r="X2" s="279"/>
      <c r="Y2" s="1" t="s">
        <v>5</v>
      </c>
    </row>
    <row r="3" spans="1:28">
      <c r="AA3" s="217" t="s">
        <v>77</v>
      </c>
      <c r="AB3" s="217"/>
    </row>
    <row r="4" spans="1:28">
      <c r="A4" s="195" t="s">
        <v>6</v>
      </c>
      <c r="B4" s="195"/>
      <c r="C4" s="195"/>
      <c r="D4" s="195"/>
      <c r="E4" s="195"/>
      <c r="F4" s="195"/>
      <c r="G4" s="195"/>
      <c r="H4" s="195"/>
      <c r="I4" s="195"/>
      <c r="J4" s="195"/>
      <c r="K4" s="195"/>
      <c r="L4" s="195"/>
      <c r="M4" s="195"/>
      <c r="N4" s="195"/>
      <c r="AA4" s="100" t="s">
        <v>64</v>
      </c>
      <c r="AB4" s="101">
        <v>200000</v>
      </c>
    </row>
    <row r="5" spans="1:28">
      <c r="A5" s="210" t="s">
        <v>7</v>
      </c>
      <c r="B5" s="210"/>
      <c r="C5" s="210"/>
      <c r="D5" s="210"/>
      <c r="E5" s="210"/>
      <c r="F5" s="210"/>
      <c r="G5" s="210"/>
      <c r="H5" s="210"/>
      <c r="I5" s="210"/>
      <c r="J5" s="210"/>
      <c r="K5" s="196" t="s">
        <v>1</v>
      </c>
      <c r="L5" s="197"/>
      <c r="M5" s="197"/>
      <c r="N5" s="197"/>
      <c r="O5" s="197"/>
      <c r="P5" s="197"/>
      <c r="Q5" s="198"/>
      <c r="AA5" s="100" t="s">
        <v>65</v>
      </c>
      <c r="AB5" s="101">
        <v>340000</v>
      </c>
    </row>
    <row r="6" spans="1:28">
      <c r="A6" s="210"/>
      <c r="B6" s="210"/>
      <c r="C6" s="210"/>
      <c r="D6" s="210"/>
      <c r="E6" s="210"/>
      <c r="F6" s="210"/>
      <c r="G6" s="210"/>
      <c r="H6" s="210"/>
      <c r="I6" s="210"/>
      <c r="J6" s="210"/>
      <c r="K6" s="199"/>
      <c r="L6" s="200"/>
      <c r="M6" s="200"/>
      <c r="N6" s="200"/>
      <c r="O6" s="200"/>
      <c r="P6" s="200"/>
      <c r="Q6" s="201"/>
      <c r="AA6" s="100" t="s">
        <v>66</v>
      </c>
      <c r="AB6" s="101">
        <v>460000</v>
      </c>
    </row>
    <row r="7" spans="1:28" ht="13.5" customHeight="1">
      <c r="A7" s="202" t="s">
        <v>8</v>
      </c>
      <c r="B7" s="202"/>
      <c r="C7" s="202"/>
      <c r="D7" s="202"/>
      <c r="E7" s="202"/>
      <c r="F7" s="202"/>
      <c r="G7" s="202"/>
      <c r="H7" s="202"/>
      <c r="I7" s="202"/>
      <c r="J7" s="202"/>
      <c r="K7" s="234">
        <f>+K12-K10</f>
        <v>0</v>
      </c>
      <c r="L7" s="235"/>
      <c r="M7" s="235"/>
      <c r="N7" s="235"/>
      <c r="O7" s="235"/>
      <c r="P7" s="235"/>
      <c r="Q7" s="236"/>
      <c r="AA7" s="100" t="s">
        <v>67</v>
      </c>
      <c r="AB7" s="101">
        <v>590000</v>
      </c>
    </row>
    <row r="8" spans="1:28" ht="13.5" customHeight="1">
      <c r="A8" s="280"/>
      <c r="B8" s="202"/>
      <c r="C8" s="202"/>
      <c r="D8" s="202"/>
      <c r="E8" s="202"/>
      <c r="F8" s="202"/>
      <c r="G8" s="202"/>
      <c r="H8" s="202"/>
      <c r="I8" s="202"/>
      <c r="J8" s="202"/>
      <c r="K8" s="237"/>
      <c r="L8" s="238"/>
      <c r="M8" s="238"/>
      <c r="N8" s="238"/>
      <c r="O8" s="238"/>
      <c r="P8" s="238"/>
      <c r="Q8" s="239"/>
    </row>
    <row r="9" spans="1:28" ht="14.4">
      <c r="A9" s="7"/>
      <c r="B9" s="281" t="s">
        <v>9</v>
      </c>
      <c r="C9" s="282"/>
      <c r="D9" s="282"/>
      <c r="E9" s="282"/>
      <c r="F9" s="282"/>
      <c r="G9" s="282"/>
      <c r="H9" s="282"/>
      <c r="I9" s="282"/>
      <c r="J9" s="283"/>
      <c r="K9" s="284">
        <f>+O61</f>
        <v>0</v>
      </c>
      <c r="L9" s="285"/>
      <c r="M9" s="285"/>
      <c r="N9" s="285"/>
      <c r="O9" s="285"/>
      <c r="P9" s="285"/>
      <c r="Q9" s="286"/>
      <c r="S9" s="257"/>
      <c r="T9" s="257"/>
      <c r="U9" s="257"/>
      <c r="V9" s="257"/>
    </row>
    <row r="10" spans="1:28" ht="13.5" customHeight="1">
      <c r="A10" s="202" t="s">
        <v>10</v>
      </c>
      <c r="B10" s="202"/>
      <c r="C10" s="202"/>
      <c r="D10" s="202"/>
      <c r="E10" s="202"/>
      <c r="F10" s="202"/>
      <c r="G10" s="202"/>
      <c r="H10" s="202"/>
      <c r="I10" s="202"/>
      <c r="J10" s="202"/>
      <c r="K10" s="287"/>
      <c r="L10" s="288"/>
      <c r="M10" s="288"/>
      <c r="N10" s="288"/>
      <c r="O10" s="288"/>
      <c r="P10" s="288"/>
      <c r="Q10" s="289"/>
      <c r="S10" s="227"/>
      <c r="T10" s="227"/>
      <c r="U10" s="194"/>
      <c r="V10" s="194"/>
    </row>
    <row r="11" spans="1:28" ht="13.5" customHeight="1">
      <c r="A11" s="202"/>
      <c r="B11" s="202"/>
      <c r="C11" s="202"/>
      <c r="D11" s="202"/>
      <c r="E11" s="202"/>
      <c r="F11" s="202"/>
      <c r="G11" s="202"/>
      <c r="H11" s="202"/>
      <c r="I11" s="202"/>
      <c r="J11" s="202"/>
      <c r="K11" s="290"/>
      <c r="L11" s="291"/>
      <c r="M11" s="291"/>
      <c r="N11" s="291"/>
      <c r="O11" s="291"/>
      <c r="P11" s="291"/>
      <c r="Q11" s="292"/>
      <c r="S11" s="227"/>
      <c r="T11" s="227"/>
      <c r="U11" s="194"/>
      <c r="V11" s="194"/>
    </row>
    <row r="12" spans="1:28" ht="13.5" customHeight="1">
      <c r="A12" s="202" t="s">
        <v>11</v>
      </c>
      <c r="B12" s="202"/>
      <c r="C12" s="202"/>
      <c r="D12" s="202"/>
      <c r="E12" s="202"/>
      <c r="F12" s="202"/>
      <c r="G12" s="202"/>
      <c r="H12" s="202"/>
      <c r="I12" s="202"/>
      <c r="J12" s="202"/>
      <c r="K12" s="293">
        <f>+H41</f>
        <v>0</v>
      </c>
      <c r="L12" s="294"/>
      <c r="M12" s="294"/>
      <c r="N12" s="294"/>
      <c r="O12" s="294"/>
      <c r="P12" s="294"/>
      <c r="Q12" s="295"/>
      <c r="U12" s="8"/>
      <c r="V12" s="8"/>
    </row>
    <row r="13" spans="1:28" ht="13.5" customHeight="1">
      <c r="A13" s="202"/>
      <c r="B13" s="202"/>
      <c r="C13" s="202"/>
      <c r="D13" s="202"/>
      <c r="E13" s="202"/>
      <c r="F13" s="202"/>
      <c r="G13" s="202"/>
      <c r="H13" s="202"/>
      <c r="I13" s="202"/>
      <c r="J13" s="202"/>
      <c r="K13" s="296"/>
      <c r="L13" s="297"/>
      <c r="M13" s="297"/>
      <c r="N13" s="297"/>
      <c r="O13" s="297"/>
      <c r="P13" s="297"/>
      <c r="Q13" s="298"/>
      <c r="U13" s="8"/>
      <c r="V13" s="8"/>
    </row>
    <row r="15" spans="1:28">
      <c r="A15" s="195" t="s">
        <v>12</v>
      </c>
      <c r="B15" s="195"/>
      <c r="C15" s="195"/>
      <c r="D15" s="195"/>
      <c r="E15" s="195"/>
      <c r="F15" s="195"/>
      <c r="G15" s="195"/>
      <c r="H15" s="195"/>
      <c r="I15" s="195"/>
      <c r="J15" s="195"/>
      <c r="K15" s="195"/>
      <c r="L15" s="195"/>
      <c r="M15" s="195"/>
      <c r="N15" s="195"/>
      <c r="O15" s="195"/>
      <c r="P15" s="195"/>
      <c r="Q15" s="195"/>
      <c r="R15" s="195"/>
      <c r="S15" s="195"/>
      <c r="T15" s="195"/>
      <c r="U15" s="195"/>
      <c r="V15" s="195"/>
      <c r="W15" s="195"/>
    </row>
    <row r="16" spans="1:28">
      <c r="A16" s="210" t="s">
        <v>13</v>
      </c>
      <c r="B16" s="210"/>
      <c r="C16" s="210"/>
      <c r="D16" s="210"/>
      <c r="E16" s="210"/>
      <c r="F16" s="210"/>
      <c r="G16" s="210"/>
      <c r="H16" s="196" t="s">
        <v>14</v>
      </c>
      <c r="I16" s="197"/>
      <c r="J16" s="197"/>
      <c r="K16" s="198"/>
      <c r="L16" s="196" t="s">
        <v>15</v>
      </c>
      <c r="M16" s="197"/>
      <c r="N16" s="197"/>
      <c r="O16" s="197"/>
      <c r="P16" s="197"/>
      <c r="Q16" s="197"/>
      <c r="R16" s="197"/>
      <c r="S16" s="197"/>
      <c r="T16" s="197"/>
      <c r="U16" s="197"/>
      <c r="V16" s="197"/>
      <c r="W16" s="198"/>
    </row>
    <row r="17" spans="1:23">
      <c r="A17" s="210"/>
      <c r="B17" s="210"/>
      <c r="C17" s="210"/>
      <c r="D17" s="210"/>
      <c r="E17" s="210"/>
      <c r="F17" s="210"/>
      <c r="G17" s="210"/>
      <c r="H17" s="199"/>
      <c r="I17" s="200"/>
      <c r="J17" s="200"/>
      <c r="K17" s="201"/>
      <c r="L17" s="199"/>
      <c r="M17" s="200"/>
      <c r="N17" s="200"/>
      <c r="O17" s="200"/>
      <c r="P17" s="200"/>
      <c r="Q17" s="200"/>
      <c r="R17" s="200"/>
      <c r="S17" s="200"/>
      <c r="T17" s="200"/>
      <c r="U17" s="200"/>
      <c r="V17" s="200"/>
      <c r="W17" s="201"/>
    </row>
    <row r="18" spans="1:23" ht="14.4">
      <c r="A18" s="203"/>
      <c r="B18" s="204"/>
      <c r="C18" s="204"/>
      <c r="D18" s="204"/>
      <c r="E18" s="204"/>
      <c r="F18" s="204"/>
      <c r="G18" s="205"/>
      <c r="H18" s="188"/>
      <c r="I18" s="189"/>
      <c r="J18" s="189"/>
      <c r="K18" s="190"/>
      <c r="L18" s="231"/>
      <c r="M18" s="232"/>
      <c r="N18" s="232"/>
      <c r="O18" s="232"/>
      <c r="P18" s="232"/>
      <c r="Q18" s="232"/>
      <c r="R18" s="232"/>
      <c r="S18" s="232"/>
      <c r="T18" s="232"/>
      <c r="U18" s="232"/>
      <c r="V18" s="232"/>
      <c r="W18" s="233"/>
    </row>
    <row r="19" spans="1:23" ht="14.4">
      <c r="A19" s="211"/>
      <c r="B19" s="212"/>
      <c r="C19" s="212"/>
      <c r="D19" s="212"/>
      <c r="E19" s="212"/>
      <c r="F19" s="212"/>
      <c r="G19" s="213"/>
      <c r="H19" s="188"/>
      <c r="I19" s="189"/>
      <c r="J19" s="189"/>
      <c r="K19" s="190"/>
      <c r="L19" s="191"/>
      <c r="M19" s="192"/>
      <c r="N19" s="192"/>
      <c r="O19" s="192"/>
      <c r="P19" s="192"/>
      <c r="Q19" s="192"/>
      <c r="R19" s="192"/>
      <c r="S19" s="192"/>
      <c r="T19" s="192"/>
      <c r="U19" s="192"/>
      <c r="V19" s="192"/>
      <c r="W19" s="193"/>
    </row>
    <row r="20" spans="1:23" ht="14.4">
      <c r="A20" s="211"/>
      <c r="B20" s="212"/>
      <c r="C20" s="212"/>
      <c r="D20" s="212"/>
      <c r="E20" s="212"/>
      <c r="F20" s="212"/>
      <c r="G20" s="213"/>
      <c r="H20" s="188"/>
      <c r="I20" s="189"/>
      <c r="J20" s="189"/>
      <c r="K20" s="190"/>
      <c r="L20" s="191"/>
      <c r="M20" s="192"/>
      <c r="N20" s="192"/>
      <c r="O20" s="192"/>
      <c r="P20" s="192"/>
      <c r="Q20" s="192"/>
      <c r="R20" s="192"/>
      <c r="S20" s="192"/>
      <c r="T20" s="192"/>
      <c r="U20" s="192"/>
      <c r="V20" s="192"/>
      <c r="W20" s="193"/>
    </row>
    <row r="21" spans="1:23" ht="14.4">
      <c r="A21" s="211"/>
      <c r="B21" s="212"/>
      <c r="C21" s="212"/>
      <c r="D21" s="212"/>
      <c r="E21" s="212"/>
      <c r="F21" s="212"/>
      <c r="G21" s="213"/>
      <c r="H21" s="188"/>
      <c r="I21" s="189"/>
      <c r="J21" s="189"/>
      <c r="K21" s="190"/>
      <c r="L21" s="191"/>
      <c r="M21" s="192"/>
      <c r="N21" s="192"/>
      <c r="O21" s="192"/>
      <c r="P21" s="192"/>
      <c r="Q21" s="192"/>
      <c r="R21" s="192"/>
      <c r="S21" s="192"/>
      <c r="T21" s="192"/>
      <c r="U21" s="192"/>
      <c r="V21" s="192"/>
      <c r="W21" s="193"/>
    </row>
    <row r="22" spans="1:23" ht="14.4">
      <c r="A22" s="211"/>
      <c r="B22" s="212"/>
      <c r="C22" s="212"/>
      <c r="D22" s="212"/>
      <c r="E22" s="212"/>
      <c r="F22" s="212"/>
      <c r="G22" s="213"/>
      <c r="H22" s="188"/>
      <c r="I22" s="189"/>
      <c r="J22" s="189"/>
      <c r="K22" s="190"/>
      <c r="L22" s="191"/>
      <c r="M22" s="192"/>
      <c r="N22" s="192"/>
      <c r="O22" s="192"/>
      <c r="P22" s="192"/>
      <c r="Q22" s="192"/>
      <c r="R22" s="192"/>
      <c r="S22" s="192"/>
      <c r="T22" s="192"/>
      <c r="U22" s="192"/>
      <c r="V22" s="192"/>
      <c r="W22" s="193"/>
    </row>
    <row r="23" spans="1:23" ht="14.4">
      <c r="A23" s="211"/>
      <c r="B23" s="212"/>
      <c r="C23" s="212"/>
      <c r="D23" s="212"/>
      <c r="E23" s="212"/>
      <c r="F23" s="212"/>
      <c r="G23" s="213"/>
      <c r="H23" s="188"/>
      <c r="I23" s="189"/>
      <c r="J23" s="189"/>
      <c r="K23" s="190"/>
      <c r="L23" s="191"/>
      <c r="M23" s="192"/>
      <c r="N23" s="192"/>
      <c r="O23" s="192"/>
      <c r="P23" s="192"/>
      <c r="Q23" s="192"/>
      <c r="R23" s="192"/>
      <c r="S23" s="192"/>
      <c r="T23" s="192"/>
      <c r="U23" s="192"/>
      <c r="V23" s="192"/>
      <c r="W23" s="193"/>
    </row>
    <row r="24" spans="1:23" ht="14.4">
      <c r="A24" s="211"/>
      <c r="B24" s="212"/>
      <c r="C24" s="212"/>
      <c r="D24" s="212"/>
      <c r="E24" s="212"/>
      <c r="F24" s="212"/>
      <c r="G24" s="213"/>
      <c r="H24" s="188"/>
      <c r="I24" s="189"/>
      <c r="J24" s="189"/>
      <c r="K24" s="190"/>
      <c r="L24" s="191"/>
      <c r="M24" s="192"/>
      <c r="N24" s="192"/>
      <c r="O24" s="192"/>
      <c r="P24" s="192"/>
      <c r="Q24" s="192"/>
      <c r="R24" s="192"/>
      <c r="S24" s="192"/>
      <c r="T24" s="192"/>
      <c r="U24" s="192"/>
      <c r="V24" s="192"/>
      <c r="W24" s="193"/>
    </row>
    <row r="25" spans="1:23" ht="14.4">
      <c r="A25" s="211"/>
      <c r="B25" s="212"/>
      <c r="C25" s="212"/>
      <c r="D25" s="212"/>
      <c r="E25" s="212"/>
      <c r="F25" s="212"/>
      <c r="G25" s="213"/>
      <c r="H25" s="188"/>
      <c r="I25" s="189"/>
      <c r="J25" s="189"/>
      <c r="K25" s="190"/>
      <c r="L25" s="191"/>
      <c r="M25" s="192"/>
      <c r="N25" s="192"/>
      <c r="O25" s="192"/>
      <c r="P25" s="192"/>
      <c r="Q25" s="192"/>
      <c r="R25" s="192"/>
      <c r="S25" s="192"/>
      <c r="T25" s="192"/>
      <c r="U25" s="192"/>
      <c r="V25" s="192"/>
      <c r="W25" s="193"/>
    </row>
    <row r="26" spans="1:23" ht="14.4">
      <c r="A26" s="211"/>
      <c r="B26" s="212"/>
      <c r="C26" s="212"/>
      <c r="D26" s="212"/>
      <c r="E26" s="212"/>
      <c r="F26" s="212"/>
      <c r="G26" s="213"/>
      <c r="H26" s="188"/>
      <c r="I26" s="189"/>
      <c r="J26" s="189"/>
      <c r="K26" s="190"/>
      <c r="L26" s="191"/>
      <c r="M26" s="192"/>
      <c r="N26" s="192"/>
      <c r="O26" s="192"/>
      <c r="P26" s="192"/>
      <c r="Q26" s="192"/>
      <c r="R26" s="192"/>
      <c r="S26" s="192"/>
      <c r="T26" s="192"/>
      <c r="U26" s="192"/>
      <c r="V26" s="192"/>
      <c r="W26" s="193"/>
    </row>
    <row r="27" spans="1:23" ht="14.4">
      <c r="A27" s="211"/>
      <c r="B27" s="212"/>
      <c r="C27" s="212"/>
      <c r="D27" s="212"/>
      <c r="E27" s="212"/>
      <c r="F27" s="212"/>
      <c r="G27" s="213"/>
      <c r="H27" s="188"/>
      <c r="I27" s="189"/>
      <c r="J27" s="189"/>
      <c r="K27" s="190"/>
      <c r="L27" s="191"/>
      <c r="M27" s="192"/>
      <c r="N27" s="192"/>
      <c r="O27" s="192"/>
      <c r="P27" s="192"/>
      <c r="Q27" s="192"/>
      <c r="R27" s="192"/>
      <c r="S27" s="192"/>
      <c r="T27" s="192"/>
      <c r="U27" s="192"/>
      <c r="V27" s="192"/>
      <c r="W27" s="193"/>
    </row>
    <row r="28" spans="1:23" ht="14.4">
      <c r="A28" s="211"/>
      <c r="B28" s="212"/>
      <c r="C28" s="212"/>
      <c r="D28" s="212"/>
      <c r="E28" s="212"/>
      <c r="F28" s="212"/>
      <c r="G28" s="213"/>
      <c r="H28" s="188"/>
      <c r="I28" s="189"/>
      <c r="J28" s="189"/>
      <c r="K28" s="190"/>
      <c r="L28" s="191"/>
      <c r="M28" s="192"/>
      <c r="N28" s="192"/>
      <c r="O28" s="192"/>
      <c r="P28" s="192"/>
      <c r="Q28" s="192"/>
      <c r="R28" s="192"/>
      <c r="S28" s="192"/>
      <c r="T28" s="192"/>
      <c r="U28" s="192"/>
      <c r="V28" s="192"/>
      <c r="W28" s="193"/>
    </row>
    <row r="29" spans="1:23" ht="14.4">
      <c r="A29" s="211"/>
      <c r="B29" s="212"/>
      <c r="C29" s="212"/>
      <c r="D29" s="212"/>
      <c r="E29" s="212"/>
      <c r="F29" s="212"/>
      <c r="G29" s="213"/>
      <c r="H29" s="188"/>
      <c r="I29" s="189"/>
      <c r="J29" s="189"/>
      <c r="K29" s="190"/>
      <c r="L29" s="191"/>
      <c r="M29" s="192"/>
      <c r="N29" s="192"/>
      <c r="O29" s="192"/>
      <c r="P29" s="192"/>
      <c r="Q29" s="192"/>
      <c r="R29" s="192"/>
      <c r="S29" s="192"/>
      <c r="T29" s="192"/>
      <c r="U29" s="192"/>
      <c r="V29" s="192"/>
      <c r="W29" s="193"/>
    </row>
    <row r="30" spans="1:23" ht="14.4">
      <c r="A30" s="211"/>
      <c r="B30" s="212"/>
      <c r="C30" s="212"/>
      <c r="D30" s="212"/>
      <c r="E30" s="212"/>
      <c r="F30" s="212"/>
      <c r="G30" s="213"/>
      <c r="H30" s="188"/>
      <c r="I30" s="189"/>
      <c r="J30" s="189"/>
      <c r="K30" s="190"/>
      <c r="L30" s="191"/>
      <c r="M30" s="192"/>
      <c r="N30" s="192"/>
      <c r="O30" s="192"/>
      <c r="P30" s="192"/>
      <c r="Q30" s="192"/>
      <c r="R30" s="192"/>
      <c r="S30" s="192"/>
      <c r="T30" s="192"/>
      <c r="U30" s="192"/>
      <c r="V30" s="192"/>
      <c r="W30" s="193"/>
    </row>
    <row r="31" spans="1:23" ht="14.4">
      <c r="A31" s="211"/>
      <c r="B31" s="212"/>
      <c r="C31" s="212"/>
      <c r="D31" s="212"/>
      <c r="E31" s="212"/>
      <c r="F31" s="212"/>
      <c r="G31" s="213"/>
      <c r="H31" s="188"/>
      <c r="I31" s="189"/>
      <c r="J31" s="189"/>
      <c r="K31" s="190"/>
      <c r="L31" s="191"/>
      <c r="M31" s="192"/>
      <c r="N31" s="192"/>
      <c r="O31" s="192"/>
      <c r="P31" s="192"/>
      <c r="Q31" s="192"/>
      <c r="R31" s="192"/>
      <c r="S31" s="192"/>
      <c r="T31" s="192"/>
      <c r="U31" s="192"/>
      <c r="V31" s="192"/>
      <c r="W31" s="193"/>
    </row>
    <row r="32" spans="1:23" ht="14.4">
      <c r="A32" s="211"/>
      <c r="B32" s="212"/>
      <c r="C32" s="212"/>
      <c r="D32" s="212"/>
      <c r="E32" s="212"/>
      <c r="F32" s="212"/>
      <c r="G32" s="213"/>
      <c r="H32" s="188"/>
      <c r="I32" s="189"/>
      <c r="J32" s="189"/>
      <c r="K32" s="190"/>
      <c r="L32" s="191"/>
      <c r="M32" s="192"/>
      <c r="N32" s="192"/>
      <c r="O32" s="192"/>
      <c r="P32" s="192"/>
      <c r="Q32" s="192"/>
      <c r="R32" s="192"/>
      <c r="S32" s="192"/>
      <c r="T32" s="192"/>
      <c r="U32" s="192"/>
      <c r="V32" s="192"/>
      <c r="W32" s="193"/>
    </row>
    <row r="33" spans="1:23" ht="14.4">
      <c r="A33" s="211"/>
      <c r="B33" s="212"/>
      <c r="C33" s="212"/>
      <c r="D33" s="212"/>
      <c r="E33" s="212"/>
      <c r="F33" s="212"/>
      <c r="G33" s="213"/>
      <c r="H33" s="188"/>
      <c r="I33" s="189"/>
      <c r="J33" s="189"/>
      <c r="K33" s="190"/>
      <c r="L33" s="191"/>
      <c r="M33" s="192"/>
      <c r="N33" s="192"/>
      <c r="O33" s="192"/>
      <c r="P33" s="192"/>
      <c r="Q33" s="192"/>
      <c r="R33" s="192"/>
      <c r="S33" s="192"/>
      <c r="T33" s="192"/>
      <c r="U33" s="192"/>
      <c r="V33" s="192"/>
      <c r="W33" s="193"/>
    </row>
    <row r="34" spans="1:23" ht="14.4">
      <c r="A34" s="211"/>
      <c r="B34" s="212"/>
      <c r="C34" s="212"/>
      <c r="D34" s="212"/>
      <c r="E34" s="212"/>
      <c r="F34" s="212"/>
      <c r="G34" s="213"/>
      <c r="H34" s="188"/>
      <c r="I34" s="189"/>
      <c r="J34" s="189"/>
      <c r="K34" s="190"/>
      <c r="L34" s="191"/>
      <c r="M34" s="192"/>
      <c r="N34" s="192"/>
      <c r="O34" s="192"/>
      <c r="P34" s="192"/>
      <c r="Q34" s="192"/>
      <c r="R34" s="192"/>
      <c r="S34" s="192"/>
      <c r="T34" s="192"/>
      <c r="U34" s="192"/>
      <c r="V34" s="192"/>
      <c r="W34" s="193"/>
    </row>
    <row r="35" spans="1:23" ht="14.4">
      <c r="A35" s="211"/>
      <c r="B35" s="212"/>
      <c r="C35" s="212"/>
      <c r="D35" s="212"/>
      <c r="E35" s="212"/>
      <c r="F35" s="212"/>
      <c r="G35" s="213"/>
      <c r="H35" s="188"/>
      <c r="I35" s="189"/>
      <c r="J35" s="189"/>
      <c r="K35" s="190"/>
      <c r="L35" s="191"/>
      <c r="M35" s="192"/>
      <c r="N35" s="192"/>
      <c r="O35" s="192"/>
      <c r="P35" s="192"/>
      <c r="Q35" s="192"/>
      <c r="R35" s="192"/>
      <c r="S35" s="192"/>
      <c r="T35" s="192"/>
      <c r="U35" s="192"/>
      <c r="V35" s="192"/>
      <c r="W35" s="193"/>
    </row>
    <row r="36" spans="1:23" ht="14.4">
      <c r="A36" s="211"/>
      <c r="B36" s="212"/>
      <c r="C36" s="212"/>
      <c r="D36" s="212"/>
      <c r="E36" s="212"/>
      <c r="F36" s="212"/>
      <c r="G36" s="213"/>
      <c r="H36" s="188"/>
      <c r="I36" s="189"/>
      <c r="J36" s="189"/>
      <c r="K36" s="190"/>
      <c r="L36" s="191"/>
      <c r="M36" s="192"/>
      <c r="N36" s="192"/>
      <c r="O36" s="192"/>
      <c r="P36" s="192"/>
      <c r="Q36" s="192"/>
      <c r="R36" s="192"/>
      <c r="S36" s="192"/>
      <c r="T36" s="192"/>
      <c r="U36" s="192"/>
      <c r="V36" s="192"/>
      <c r="W36" s="193"/>
    </row>
    <row r="37" spans="1:23" ht="14.4">
      <c r="A37" s="211"/>
      <c r="B37" s="212"/>
      <c r="C37" s="212"/>
      <c r="D37" s="212"/>
      <c r="E37" s="212"/>
      <c r="F37" s="212"/>
      <c r="G37" s="213"/>
      <c r="H37" s="188"/>
      <c r="I37" s="189"/>
      <c r="J37" s="189"/>
      <c r="K37" s="190"/>
      <c r="L37" s="191"/>
      <c r="M37" s="192"/>
      <c r="N37" s="192"/>
      <c r="O37" s="192"/>
      <c r="P37" s="192"/>
      <c r="Q37" s="192"/>
      <c r="R37" s="192"/>
      <c r="S37" s="192"/>
      <c r="T37" s="192"/>
      <c r="U37" s="192"/>
      <c r="V37" s="192"/>
      <c r="W37" s="193"/>
    </row>
    <row r="38" spans="1:23" ht="14.4">
      <c r="A38" s="211"/>
      <c r="B38" s="212"/>
      <c r="C38" s="212"/>
      <c r="D38" s="212"/>
      <c r="E38" s="212"/>
      <c r="F38" s="212"/>
      <c r="G38" s="213"/>
      <c r="H38" s="188"/>
      <c r="I38" s="189"/>
      <c r="J38" s="189"/>
      <c r="K38" s="190"/>
      <c r="L38" s="191"/>
      <c r="M38" s="192"/>
      <c r="N38" s="192"/>
      <c r="O38" s="192"/>
      <c r="P38" s="192"/>
      <c r="Q38" s="192"/>
      <c r="R38" s="192"/>
      <c r="S38" s="192"/>
      <c r="T38" s="192"/>
      <c r="U38" s="192"/>
      <c r="V38" s="192"/>
      <c r="W38" s="193"/>
    </row>
    <row r="39" spans="1:23" ht="14.4">
      <c r="A39" s="211"/>
      <c r="B39" s="212"/>
      <c r="C39" s="212"/>
      <c r="D39" s="212"/>
      <c r="E39" s="212"/>
      <c r="F39" s="212"/>
      <c r="G39" s="213"/>
      <c r="H39" s="188"/>
      <c r="I39" s="189"/>
      <c r="J39" s="189"/>
      <c r="K39" s="190"/>
      <c r="L39" s="191"/>
      <c r="M39" s="192"/>
      <c r="N39" s="192"/>
      <c r="O39" s="192"/>
      <c r="P39" s="192"/>
      <c r="Q39" s="192"/>
      <c r="R39" s="192"/>
      <c r="S39" s="192"/>
      <c r="T39" s="192"/>
      <c r="U39" s="192"/>
      <c r="V39" s="192"/>
      <c r="W39" s="193"/>
    </row>
    <row r="40" spans="1:23" ht="14.4">
      <c r="A40" s="228"/>
      <c r="B40" s="229"/>
      <c r="C40" s="229"/>
      <c r="D40" s="229"/>
      <c r="E40" s="229"/>
      <c r="F40" s="229"/>
      <c r="G40" s="230"/>
      <c r="H40" s="188"/>
      <c r="I40" s="189"/>
      <c r="J40" s="189"/>
      <c r="K40" s="190"/>
      <c r="L40" s="191"/>
      <c r="M40" s="192"/>
      <c r="N40" s="192"/>
      <c r="O40" s="192"/>
      <c r="P40" s="192"/>
      <c r="Q40" s="192"/>
      <c r="R40" s="192"/>
      <c r="S40" s="192"/>
      <c r="T40" s="192"/>
      <c r="U40" s="192"/>
      <c r="V40" s="192"/>
      <c r="W40" s="193"/>
    </row>
    <row r="41" spans="1:23" ht="13.5" customHeight="1">
      <c r="A41" s="196" t="s">
        <v>16</v>
      </c>
      <c r="B41" s="197"/>
      <c r="C41" s="197"/>
      <c r="D41" s="197"/>
      <c r="E41" s="197"/>
      <c r="F41" s="197"/>
      <c r="G41" s="198"/>
      <c r="H41" s="258">
        <f>SUM(H18:M40)</f>
        <v>0</v>
      </c>
      <c r="I41" s="259"/>
      <c r="J41" s="259"/>
      <c r="K41" s="260"/>
      <c r="L41" s="264"/>
      <c r="M41" s="265"/>
      <c r="N41" s="265"/>
      <c r="O41" s="265"/>
      <c r="P41" s="265"/>
      <c r="Q41" s="265"/>
      <c r="R41" s="265"/>
      <c r="S41" s="265"/>
      <c r="T41" s="265"/>
      <c r="U41" s="265"/>
      <c r="V41" s="265"/>
      <c r="W41" s="266"/>
    </row>
    <row r="42" spans="1:23" ht="13.5" customHeight="1">
      <c r="A42" s="199"/>
      <c r="B42" s="200"/>
      <c r="C42" s="200"/>
      <c r="D42" s="200"/>
      <c r="E42" s="200"/>
      <c r="F42" s="200"/>
      <c r="G42" s="201"/>
      <c r="H42" s="261"/>
      <c r="I42" s="262"/>
      <c r="J42" s="262"/>
      <c r="K42" s="263"/>
      <c r="L42" s="267"/>
      <c r="M42" s="268"/>
      <c r="N42" s="268"/>
      <c r="O42" s="268"/>
      <c r="P42" s="268"/>
      <c r="Q42" s="268"/>
      <c r="R42" s="268"/>
      <c r="S42" s="268"/>
      <c r="T42" s="268"/>
      <c r="U42" s="268"/>
      <c r="V42" s="268"/>
      <c r="W42" s="269"/>
    </row>
    <row r="45" spans="1:23">
      <c r="A45" s="195" t="s">
        <v>68</v>
      </c>
      <c r="B45" s="195"/>
      <c r="C45" s="195"/>
      <c r="D45" s="195"/>
      <c r="E45" s="195"/>
      <c r="F45" s="195"/>
      <c r="G45" s="195"/>
      <c r="H45" s="195"/>
      <c r="I45" s="195"/>
      <c r="J45" s="195"/>
      <c r="K45" s="195"/>
      <c r="L45" s="195"/>
      <c r="M45" s="195"/>
      <c r="N45" s="195"/>
      <c r="O45" s="195"/>
      <c r="P45" s="195"/>
      <c r="Q45" s="195"/>
      <c r="R45" s="195"/>
      <c r="S45" s="195"/>
      <c r="T45" s="195"/>
      <c r="U45" s="195"/>
      <c r="V45" s="195"/>
      <c r="W45" s="195"/>
    </row>
    <row r="46" spans="1:23">
      <c r="A46" s="252" t="s">
        <v>80</v>
      </c>
      <c r="B46" s="210"/>
      <c r="C46" s="210"/>
      <c r="D46" s="210"/>
      <c r="E46" s="210"/>
      <c r="F46" s="210"/>
      <c r="G46" s="210"/>
      <c r="H46" s="270" t="s">
        <v>78</v>
      </c>
      <c r="I46" s="271"/>
      <c r="J46" s="271"/>
      <c r="K46" s="271"/>
      <c r="L46" s="271"/>
      <c r="M46" s="271"/>
      <c r="N46" s="271"/>
      <c r="O46" s="271"/>
      <c r="P46" s="272"/>
      <c r="Q46" s="270" t="s">
        <v>79</v>
      </c>
      <c r="R46" s="271"/>
      <c r="S46" s="271"/>
      <c r="T46" s="271"/>
      <c r="U46" s="271"/>
      <c r="V46" s="271"/>
      <c r="W46" s="272"/>
    </row>
    <row r="47" spans="1:23">
      <c r="A47" s="210"/>
      <c r="B47" s="210"/>
      <c r="C47" s="210"/>
      <c r="D47" s="210"/>
      <c r="E47" s="210"/>
      <c r="F47" s="210"/>
      <c r="G47" s="210"/>
      <c r="H47" s="273"/>
      <c r="I47" s="274"/>
      <c r="J47" s="274"/>
      <c r="K47" s="274"/>
      <c r="L47" s="274"/>
      <c r="M47" s="274"/>
      <c r="N47" s="274"/>
      <c r="O47" s="274"/>
      <c r="P47" s="275"/>
      <c r="Q47" s="273"/>
      <c r="R47" s="274"/>
      <c r="S47" s="274"/>
      <c r="T47" s="274"/>
      <c r="U47" s="274"/>
      <c r="V47" s="274"/>
      <c r="W47" s="275"/>
    </row>
    <row r="48" spans="1:23">
      <c r="A48" s="210" t="s">
        <v>17</v>
      </c>
      <c r="B48" s="210"/>
      <c r="C48" s="210"/>
      <c r="D48" s="210"/>
      <c r="E48" s="210"/>
      <c r="F48" s="210"/>
      <c r="G48" s="210"/>
      <c r="H48" s="9"/>
      <c r="I48" s="10"/>
      <c r="J48" s="197" t="s">
        <v>18</v>
      </c>
      <c r="K48" s="214"/>
      <c r="L48" s="214"/>
      <c r="M48" s="197" t="s">
        <v>19</v>
      </c>
      <c r="N48" s="197" t="s">
        <v>20</v>
      </c>
      <c r="O48" s="197"/>
      <c r="P48" s="197" t="s">
        <v>21</v>
      </c>
      <c r="Q48" s="214"/>
      <c r="R48" s="214"/>
      <c r="S48" s="197" t="s">
        <v>19</v>
      </c>
      <c r="T48" s="10"/>
      <c r="U48" s="10"/>
      <c r="V48" s="10"/>
      <c r="W48" s="11"/>
    </row>
    <row r="49" spans="1:23">
      <c r="A49" s="210"/>
      <c r="B49" s="210"/>
      <c r="C49" s="210"/>
      <c r="D49" s="210"/>
      <c r="E49" s="210"/>
      <c r="F49" s="210"/>
      <c r="G49" s="210"/>
      <c r="H49" s="12"/>
      <c r="I49" s="13"/>
      <c r="J49" s="200"/>
      <c r="K49" s="215"/>
      <c r="L49" s="215"/>
      <c r="M49" s="200"/>
      <c r="N49" s="200"/>
      <c r="O49" s="200"/>
      <c r="P49" s="200"/>
      <c r="Q49" s="215"/>
      <c r="R49" s="215"/>
      <c r="S49" s="200"/>
      <c r="T49" s="13"/>
      <c r="U49" s="13"/>
      <c r="V49" s="13"/>
      <c r="W49" s="14"/>
    </row>
    <row r="50" spans="1:23">
      <c r="A50" s="210" t="s">
        <v>22</v>
      </c>
      <c r="B50" s="210"/>
      <c r="C50" s="210"/>
      <c r="D50" s="210"/>
      <c r="E50" s="210"/>
      <c r="F50" s="210"/>
      <c r="G50" s="210"/>
      <c r="H50" s="9"/>
      <c r="I50" s="10"/>
      <c r="J50" s="10"/>
      <c r="K50" s="10"/>
      <c r="L50" s="197" t="s">
        <v>23</v>
      </c>
      <c r="M50" s="197"/>
      <c r="N50" s="214"/>
      <c r="O50" s="214"/>
      <c r="P50" s="216" t="s">
        <v>24</v>
      </c>
      <c r="Q50" s="216"/>
      <c r="R50" s="216"/>
      <c r="S50" s="216"/>
      <c r="T50" s="216"/>
      <c r="U50" s="10"/>
      <c r="V50" s="10"/>
      <c r="W50" s="11"/>
    </row>
    <row r="51" spans="1:23">
      <c r="A51" s="210"/>
      <c r="B51" s="210"/>
      <c r="C51" s="210"/>
      <c r="D51" s="210"/>
      <c r="E51" s="210"/>
      <c r="F51" s="210"/>
      <c r="G51" s="210"/>
      <c r="H51" s="12"/>
      <c r="I51" s="13"/>
      <c r="J51" s="13"/>
      <c r="K51" s="13"/>
      <c r="L51" s="200"/>
      <c r="M51" s="200"/>
      <c r="N51" s="215"/>
      <c r="O51" s="215"/>
      <c r="P51" s="195"/>
      <c r="Q51" s="195"/>
      <c r="R51" s="195"/>
      <c r="S51" s="195"/>
      <c r="T51" s="195"/>
      <c r="U51" s="13"/>
      <c r="V51" s="13"/>
      <c r="W51" s="14"/>
    </row>
    <row r="52" spans="1:23">
      <c r="A52" s="209" t="s">
        <v>25</v>
      </c>
      <c r="B52" s="210"/>
      <c r="C52" s="210"/>
      <c r="D52" s="210"/>
      <c r="E52" s="210"/>
      <c r="F52" s="210"/>
      <c r="G52" s="210"/>
      <c r="H52" s="206" t="s">
        <v>26</v>
      </c>
      <c r="I52" s="218" t="s">
        <v>27</v>
      </c>
      <c r="J52" s="219"/>
      <c r="K52" s="219"/>
      <c r="L52" s="219"/>
      <c r="M52" s="219"/>
      <c r="N52" s="219"/>
      <c r="O52" s="219"/>
      <c r="P52" s="219"/>
      <c r="Q52" s="219"/>
      <c r="R52" s="219"/>
      <c r="S52" s="220"/>
      <c r="T52" s="15"/>
      <c r="U52" s="15"/>
      <c r="V52" s="15"/>
      <c r="W52" s="16"/>
    </row>
    <row r="53" spans="1:23">
      <c r="A53" s="210"/>
      <c r="B53" s="210"/>
      <c r="C53" s="210"/>
      <c r="D53" s="210"/>
      <c r="E53" s="210"/>
      <c r="F53" s="210"/>
      <c r="G53" s="210"/>
      <c r="H53" s="207"/>
      <c r="I53" s="221"/>
      <c r="J53" s="222"/>
      <c r="K53" s="222"/>
      <c r="L53" s="222"/>
      <c r="M53" s="222"/>
      <c r="N53" s="222"/>
      <c r="O53" s="222"/>
      <c r="P53" s="222"/>
      <c r="Q53" s="222"/>
      <c r="R53" s="222"/>
      <c r="S53" s="223"/>
      <c r="T53" s="17"/>
      <c r="U53" s="17"/>
      <c r="V53" s="17"/>
      <c r="W53" s="18"/>
    </row>
    <row r="54" spans="1:23">
      <c r="A54" s="210"/>
      <c r="B54" s="210"/>
      <c r="C54" s="210"/>
      <c r="D54" s="210"/>
      <c r="E54" s="210"/>
      <c r="F54" s="210"/>
      <c r="G54" s="210"/>
      <c r="H54" s="208"/>
      <c r="I54" s="224"/>
      <c r="J54" s="225"/>
      <c r="K54" s="225"/>
      <c r="L54" s="225"/>
      <c r="M54" s="225"/>
      <c r="N54" s="225"/>
      <c r="O54" s="225"/>
      <c r="P54" s="225"/>
      <c r="Q54" s="225"/>
      <c r="R54" s="225"/>
      <c r="S54" s="226"/>
      <c r="T54" s="19"/>
      <c r="U54" s="19"/>
      <c r="V54" s="19"/>
      <c r="W54" s="20"/>
    </row>
    <row r="55" spans="1:23">
      <c r="A55" s="210"/>
      <c r="B55" s="210"/>
      <c r="C55" s="210"/>
      <c r="D55" s="210"/>
      <c r="E55" s="210"/>
      <c r="F55" s="210"/>
      <c r="G55" s="210"/>
      <c r="H55" s="206" t="s">
        <v>28</v>
      </c>
      <c r="I55" s="218" t="s">
        <v>29</v>
      </c>
      <c r="J55" s="219"/>
      <c r="K55" s="219"/>
      <c r="L55" s="219"/>
      <c r="M55" s="219"/>
      <c r="N55" s="219"/>
      <c r="O55" s="219"/>
      <c r="P55" s="219"/>
      <c r="Q55" s="219"/>
      <c r="R55" s="219"/>
      <c r="S55" s="220"/>
      <c r="T55" s="15"/>
      <c r="U55" s="15"/>
      <c r="V55" s="15"/>
      <c r="W55" s="16"/>
    </row>
    <row r="56" spans="1:23">
      <c r="A56" s="210"/>
      <c r="B56" s="210"/>
      <c r="C56" s="210"/>
      <c r="D56" s="210"/>
      <c r="E56" s="210"/>
      <c r="F56" s="210"/>
      <c r="G56" s="210"/>
      <c r="H56" s="207"/>
      <c r="I56" s="221"/>
      <c r="J56" s="222"/>
      <c r="K56" s="222"/>
      <c r="L56" s="222"/>
      <c r="M56" s="222"/>
      <c r="N56" s="222"/>
      <c r="O56" s="222"/>
      <c r="P56" s="222"/>
      <c r="Q56" s="222"/>
      <c r="R56" s="222"/>
      <c r="S56" s="223"/>
      <c r="T56" s="17"/>
      <c r="U56" s="17"/>
      <c r="V56" s="17"/>
      <c r="W56" s="18"/>
    </row>
    <row r="57" spans="1:23">
      <c r="A57" s="210"/>
      <c r="B57" s="210"/>
      <c r="C57" s="210"/>
      <c r="D57" s="210"/>
      <c r="E57" s="210"/>
      <c r="F57" s="210"/>
      <c r="G57" s="210"/>
      <c r="H57" s="208"/>
      <c r="I57" s="224"/>
      <c r="J57" s="225"/>
      <c r="K57" s="225"/>
      <c r="L57" s="225"/>
      <c r="M57" s="225"/>
      <c r="N57" s="225"/>
      <c r="O57" s="225"/>
      <c r="P57" s="225"/>
      <c r="Q57" s="225"/>
      <c r="R57" s="225"/>
      <c r="S57" s="226"/>
      <c r="T57" s="19"/>
      <c r="U57" s="19"/>
      <c r="V57" s="19"/>
      <c r="W57" s="20"/>
    </row>
    <row r="58" spans="1:23">
      <c r="A58" s="209" t="s">
        <v>30</v>
      </c>
      <c r="B58" s="210"/>
      <c r="C58" s="210"/>
      <c r="D58" s="210"/>
      <c r="E58" s="246"/>
      <c r="F58" s="247"/>
      <c r="G58" s="248"/>
      <c r="H58" s="241" t="s">
        <v>31</v>
      </c>
      <c r="I58" s="216"/>
      <c r="J58" s="216"/>
      <c r="K58" s="216"/>
      <c r="L58" s="216"/>
      <c r="M58" s="216"/>
      <c r="N58" s="216"/>
      <c r="O58" s="216"/>
      <c r="P58" s="216"/>
      <c r="Q58" s="216"/>
      <c r="R58" s="216"/>
      <c r="S58" s="216"/>
      <c r="T58" s="216"/>
      <c r="U58" s="216"/>
      <c r="V58" s="216"/>
      <c r="W58" s="242"/>
    </row>
    <row r="59" spans="1:23" ht="14.4">
      <c r="A59" s="210"/>
      <c r="B59" s="210"/>
      <c r="C59" s="210"/>
      <c r="D59" s="210"/>
      <c r="E59" s="249"/>
      <c r="F59" s="250"/>
      <c r="G59" s="251"/>
      <c r="H59" s="256" t="s">
        <v>32</v>
      </c>
      <c r="I59" s="257"/>
      <c r="J59" s="257"/>
      <c r="K59" s="257"/>
      <c r="L59" s="240" t="s">
        <v>33</v>
      </c>
      <c r="M59" s="240"/>
      <c r="N59" s="240"/>
      <c r="O59" s="243"/>
      <c r="P59" s="243"/>
      <c r="Q59" s="243"/>
      <c r="R59" s="21" t="s">
        <v>0</v>
      </c>
      <c r="S59" s="22"/>
      <c r="T59" s="22"/>
      <c r="U59" s="23"/>
      <c r="V59" s="23"/>
      <c r="W59" s="24"/>
    </row>
    <row r="60" spans="1:23">
      <c r="A60" s="210"/>
      <c r="B60" s="210"/>
      <c r="C60" s="210"/>
      <c r="D60" s="245"/>
      <c r="E60" s="249"/>
      <c r="F60" s="250"/>
      <c r="G60" s="251"/>
      <c r="H60" s="25"/>
      <c r="I60" s="26"/>
      <c r="J60" s="26"/>
      <c r="K60" s="26"/>
      <c r="L60" s="26"/>
      <c r="M60" s="26"/>
      <c r="N60" s="26"/>
      <c r="O60" s="26"/>
      <c r="P60" s="26"/>
      <c r="Q60" s="26"/>
      <c r="R60" s="26"/>
      <c r="S60" s="26"/>
      <c r="T60" s="26"/>
      <c r="U60" s="23"/>
      <c r="V60" s="23"/>
      <c r="W60" s="24"/>
    </row>
    <row r="61" spans="1:23" ht="14.4">
      <c r="A61" s="210"/>
      <c r="B61" s="210"/>
      <c r="C61" s="210"/>
      <c r="D61" s="210"/>
      <c r="E61" s="253"/>
      <c r="F61" s="254"/>
      <c r="G61" s="255"/>
      <c r="H61" s="4"/>
      <c r="I61" s="5"/>
      <c r="J61" s="5"/>
      <c r="K61" s="5"/>
      <c r="L61" s="195" t="s">
        <v>34</v>
      </c>
      <c r="M61" s="195"/>
      <c r="N61" s="195"/>
      <c r="O61" s="244"/>
      <c r="P61" s="244"/>
      <c r="Q61" s="244"/>
      <c r="R61" s="27" t="s">
        <v>0</v>
      </c>
      <c r="S61" s="28" t="s">
        <v>35</v>
      </c>
      <c r="T61" s="28"/>
      <c r="U61" s="29"/>
      <c r="V61" s="29"/>
      <c r="W61" s="6"/>
    </row>
  </sheetData>
  <sheetProtection formatCells="0"/>
  <mergeCells count="125">
    <mergeCell ref="W1:Y1"/>
    <mergeCell ref="K5:Q6"/>
    <mergeCell ref="A4:N4"/>
    <mergeCell ref="A5:J6"/>
    <mergeCell ref="A2:G2"/>
    <mergeCell ref="N2:P2"/>
    <mergeCell ref="Q2:X2"/>
    <mergeCell ref="S9:V9"/>
    <mergeCell ref="A22:G22"/>
    <mergeCell ref="H19:K19"/>
    <mergeCell ref="A19:G19"/>
    <mergeCell ref="A20:G20"/>
    <mergeCell ref="A7:J8"/>
    <mergeCell ref="A16:G17"/>
    <mergeCell ref="B9:J9"/>
    <mergeCell ref="A10:J11"/>
    <mergeCell ref="K9:Q9"/>
    <mergeCell ref="K10:Q11"/>
    <mergeCell ref="K12:Q13"/>
    <mergeCell ref="A24:G24"/>
    <mergeCell ref="A27:G27"/>
    <mergeCell ref="A28:G28"/>
    <mergeCell ref="A25:G25"/>
    <mergeCell ref="A26:G26"/>
    <mergeCell ref="H40:K40"/>
    <mergeCell ref="A48:G49"/>
    <mergeCell ref="P48:P49"/>
    <mergeCell ref="H41:K42"/>
    <mergeCell ref="L41:W42"/>
    <mergeCell ref="L37:W37"/>
    <mergeCell ref="H46:P47"/>
    <mergeCell ref="Q46:W47"/>
    <mergeCell ref="A31:G31"/>
    <mergeCell ref="A32:G32"/>
    <mergeCell ref="A34:G34"/>
    <mergeCell ref="A35:G35"/>
    <mergeCell ref="H34:K34"/>
    <mergeCell ref="H35:K35"/>
    <mergeCell ref="H38:K38"/>
    <mergeCell ref="H25:K25"/>
    <mergeCell ref="L36:W36"/>
    <mergeCell ref="L30:W30"/>
    <mergeCell ref="L31:W31"/>
    <mergeCell ref="L59:N59"/>
    <mergeCell ref="H58:W58"/>
    <mergeCell ref="L61:N61"/>
    <mergeCell ref="O59:Q59"/>
    <mergeCell ref="O61:Q61"/>
    <mergeCell ref="A58:D61"/>
    <mergeCell ref="E58:G59"/>
    <mergeCell ref="A46:G47"/>
    <mergeCell ref="H26:K26"/>
    <mergeCell ref="H27:K27"/>
    <mergeCell ref="H32:K32"/>
    <mergeCell ref="H33:K33"/>
    <mergeCell ref="A36:G36"/>
    <mergeCell ref="A37:G37"/>
    <mergeCell ref="H36:K36"/>
    <mergeCell ref="A29:G29"/>
    <mergeCell ref="A30:G30"/>
    <mergeCell ref="E60:G61"/>
    <mergeCell ref="H59:K59"/>
    <mergeCell ref="H28:K28"/>
    <mergeCell ref="H29:K29"/>
    <mergeCell ref="H55:H57"/>
    <mergeCell ref="I55:S57"/>
    <mergeCell ref="N48:O49"/>
    <mergeCell ref="AA3:AB3"/>
    <mergeCell ref="I52:S54"/>
    <mergeCell ref="S10:T11"/>
    <mergeCell ref="J48:J49"/>
    <mergeCell ref="K48:L49"/>
    <mergeCell ref="H30:K30"/>
    <mergeCell ref="H31:K31"/>
    <mergeCell ref="A15:W15"/>
    <mergeCell ref="A23:G23"/>
    <mergeCell ref="H20:K20"/>
    <mergeCell ref="M48:M49"/>
    <mergeCell ref="A40:G40"/>
    <mergeCell ref="A39:G39"/>
    <mergeCell ref="L16:W17"/>
    <mergeCell ref="L18:W18"/>
    <mergeCell ref="H21:K21"/>
    <mergeCell ref="H22:K22"/>
    <mergeCell ref="H23:K23"/>
    <mergeCell ref="L39:W39"/>
    <mergeCell ref="A50:G51"/>
    <mergeCell ref="H16:K17"/>
    <mergeCell ref="K7:Q8"/>
    <mergeCell ref="A21:G21"/>
    <mergeCell ref="A33:G33"/>
    <mergeCell ref="L33:W33"/>
    <mergeCell ref="H52:H54"/>
    <mergeCell ref="S48:S49"/>
    <mergeCell ref="A52:G57"/>
    <mergeCell ref="H37:K37"/>
    <mergeCell ref="A38:G38"/>
    <mergeCell ref="Q48:R49"/>
    <mergeCell ref="N50:O51"/>
    <mergeCell ref="L50:M51"/>
    <mergeCell ref="P50:T51"/>
    <mergeCell ref="H24:K24"/>
    <mergeCell ref="L24:W24"/>
    <mergeCell ref="L19:W19"/>
    <mergeCell ref="H18:K18"/>
    <mergeCell ref="U10:V11"/>
    <mergeCell ref="L40:W40"/>
    <mergeCell ref="L34:W34"/>
    <mergeCell ref="A45:W45"/>
    <mergeCell ref="H39:K39"/>
    <mergeCell ref="A41:G42"/>
    <mergeCell ref="A12:J13"/>
    <mergeCell ref="A18:G18"/>
    <mergeCell ref="L38:W38"/>
    <mergeCell ref="L28:W28"/>
    <mergeCell ref="L29:W29"/>
    <mergeCell ref="L20:W20"/>
    <mergeCell ref="L21:W21"/>
    <mergeCell ref="L22:W22"/>
    <mergeCell ref="L23:W23"/>
    <mergeCell ref="L35:W35"/>
    <mergeCell ref="L25:W25"/>
    <mergeCell ref="L26:W26"/>
    <mergeCell ref="L27:W27"/>
    <mergeCell ref="L32:W32"/>
  </mergeCells>
  <phoneticPr fontId="4"/>
  <dataValidations xWindow="368" yWindow="510" count="6">
    <dataValidation type="list" showInputMessage="1" promptTitle="リストからも選択可能です。" prompt="リストからも選択可能です。" sqref="K10:Q11" xr:uid="{00000000-0002-0000-0000-000000000000}">
      <formula1>$AB$4:$AB$7</formula1>
    </dataValidation>
    <dataValidation allowBlank="1" showInputMessage="1" showErrorMessage="1" promptTitle="保護しているため、入力できません。" prompt="【支出の部】及び【キンダーカウンセラー事業概要】を入力すると数値が自動的に反映されるようになっています。" sqref="K7:Q9 K12:Q13" xr:uid="{00000000-0002-0000-0000-000001000000}"/>
    <dataValidation allowBlank="1" showInputMessage="1" showErrorMessage="1" promptTitle="入力した金額をチェックしてください。" prompt="「適用（積算内訳）欄」　と　「金額欄」　の金額に相違がないように入力してください。" sqref="H18:K40" xr:uid="{00000000-0002-0000-0000-000002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茶菓子代_x000a_　＠1,000円×12回　など_x000a_" sqref="L18:W40" xr:uid="{00000000-0002-0000-0000-000003000000}"/>
    <dataValidation allowBlank="1" showInputMessage="1" showErrorMessage="1" promptTitle="記入例：大阪　太郎（臨床心理士）" prompt="キンダーカウンセラーの氏名を記載し、カッコ内に、「臨床心理士・学校心理士・大学教授・助教授・精神科医等」のいずれかを記入。_x000a_なお、複数名カウンセラーがいる場合は、全員記入すること。" sqref="H46" xr:uid="{00000000-0002-0000-0000-000004000000}"/>
    <dataValidation allowBlank="1" showInputMessage="1" showErrorMessage="1" promptTitle="1回あたり６時間以上が補助要件としているため確認のこと" prompt="1回あたり６時間以上が補助要件としているため確認のこと" sqref="N50:O51" xr:uid="{00000000-0002-0000-0000-000005000000}"/>
  </dataValidations>
  <pageMargins left="0.82677165354330717" right="0.27559055118110237" top="0.43307086614173229" bottom="0.43307086614173229" header="0.31496062992125984" footer="0.35433070866141736"/>
  <pageSetup paperSize="9" orientation="portrait"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sizeWithCells="1">
                  <from>
                    <xdr:col>4</xdr:col>
                    <xdr:colOff>160020</xdr:colOff>
                    <xdr:row>57</xdr:row>
                    <xdr:rowOff>106680</xdr:rowOff>
                  </from>
                  <to>
                    <xdr:col>6</xdr:col>
                    <xdr:colOff>182880</xdr:colOff>
                    <xdr:row>58</xdr:row>
                    <xdr:rowOff>83820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sizeWithCells="1">
                  <from>
                    <xdr:col>4</xdr:col>
                    <xdr:colOff>152400</xdr:colOff>
                    <xdr:row>59</xdr:row>
                    <xdr:rowOff>121920</xdr:rowOff>
                  </from>
                  <to>
                    <xdr:col>6</xdr:col>
                    <xdr:colOff>152400</xdr:colOff>
                    <xdr:row>60</xdr:row>
                    <xdr:rowOff>106680</xdr:rowOff>
                  </to>
                </anchor>
              </controlPr>
            </control>
          </mc:Choice>
        </mc:AlternateContent>
        <mc:AlternateContent xmlns:mc="http://schemas.openxmlformats.org/markup-compatibility/2006">
          <mc:Choice Requires="x14">
            <control shapeId="12294" r:id="rId6" name="Check Box 6">
              <controlPr defaultSize="0" autoFill="0" autoLine="0" autoPict="0">
                <anchor moveWithCells="1" sizeWithCells="1">
                  <from>
                    <xdr:col>19</xdr:col>
                    <xdr:colOff>137160</xdr:colOff>
                    <xdr:row>54</xdr:row>
                    <xdr:rowOff>68580</xdr:rowOff>
                  </from>
                  <to>
                    <xdr:col>22</xdr:col>
                    <xdr:colOff>30480</xdr:colOff>
                    <xdr:row>55</xdr:row>
                    <xdr:rowOff>99060</xdr:rowOff>
                  </to>
                </anchor>
              </controlPr>
            </control>
          </mc:Choice>
        </mc:AlternateContent>
        <mc:AlternateContent xmlns:mc="http://schemas.openxmlformats.org/markup-compatibility/2006">
          <mc:Choice Requires="x14">
            <control shapeId="12295" r:id="rId7" name="Check Box 7">
              <controlPr defaultSize="0" autoFill="0" autoLine="0" autoPict="0">
                <anchor moveWithCells="1" sizeWithCells="1">
                  <from>
                    <xdr:col>19</xdr:col>
                    <xdr:colOff>137160</xdr:colOff>
                    <xdr:row>55</xdr:row>
                    <xdr:rowOff>106680</xdr:rowOff>
                  </from>
                  <to>
                    <xdr:col>22</xdr:col>
                    <xdr:colOff>30480</xdr:colOff>
                    <xdr:row>56</xdr:row>
                    <xdr:rowOff>137160</xdr:rowOff>
                  </to>
                </anchor>
              </controlPr>
            </control>
          </mc:Choice>
        </mc:AlternateContent>
        <mc:AlternateContent xmlns:mc="http://schemas.openxmlformats.org/markup-compatibility/2006">
          <mc:Choice Requires="x14">
            <control shapeId="12297" r:id="rId8" name="Check Box 9">
              <controlPr defaultSize="0" autoFill="0" autoLine="0" autoPict="0">
                <anchor moveWithCells="1" sizeWithCells="1">
                  <from>
                    <xdr:col>19</xdr:col>
                    <xdr:colOff>121920</xdr:colOff>
                    <xdr:row>51</xdr:row>
                    <xdr:rowOff>60960</xdr:rowOff>
                  </from>
                  <to>
                    <xdr:col>22</xdr:col>
                    <xdr:colOff>22860</xdr:colOff>
                    <xdr:row>52</xdr:row>
                    <xdr:rowOff>83820</xdr:rowOff>
                  </to>
                </anchor>
              </controlPr>
            </control>
          </mc:Choice>
        </mc:AlternateContent>
        <mc:AlternateContent xmlns:mc="http://schemas.openxmlformats.org/markup-compatibility/2006">
          <mc:Choice Requires="x14">
            <control shapeId="12298" r:id="rId9" name="Check Box 10">
              <controlPr defaultSize="0" autoFill="0" autoLine="0" autoPict="0">
                <anchor moveWithCells="1" sizeWithCells="1">
                  <from>
                    <xdr:col>19</xdr:col>
                    <xdr:colOff>121920</xdr:colOff>
                    <xdr:row>52</xdr:row>
                    <xdr:rowOff>91440</xdr:rowOff>
                  </from>
                  <to>
                    <xdr:col>22</xdr:col>
                    <xdr:colOff>22860</xdr:colOff>
                    <xdr:row>53</xdr:row>
                    <xdr:rowOff>121920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54"/>
  <sheetViews>
    <sheetView showGridLines="0" tabSelected="1" view="pageBreakPreview" zoomScaleNormal="100" zoomScaleSheetLayoutView="100" workbookViewId="0">
      <selection activeCell="D19" sqref="D19"/>
    </sheetView>
  </sheetViews>
  <sheetFormatPr defaultColWidth="9" defaultRowHeight="13.2"/>
  <cols>
    <col min="1" max="4" width="9" style="124"/>
    <col min="5" max="5" width="11.6640625" style="124" bestFit="1" customWidth="1"/>
    <col min="6" max="10" width="9" style="124"/>
    <col min="11" max="11" width="28.77734375" style="124" bestFit="1" customWidth="1"/>
    <col min="12" max="16384" width="9" style="124"/>
  </cols>
  <sheetData>
    <row r="1" spans="1:11">
      <c r="A1" s="126"/>
      <c r="B1" s="126"/>
      <c r="C1" s="126"/>
      <c r="D1" s="126"/>
      <c r="E1" s="126"/>
      <c r="F1" s="126"/>
      <c r="G1" s="126"/>
      <c r="I1" s="172" t="s">
        <v>144</v>
      </c>
      <c r="K1" s="126"/>
    </row>
    <row r="2" spans="1:11">
      <c r="A2" s="126"/>
      <c r="B2" s="126"/>
      <c r="C2" s="126"/>
      <c r="D2" s="126"/>
      <c r="E2" s="126"/>
      <c r="F2" s="126"/>
      <c r="G2" s="299" t="s">
        <v>176</v>
      </c>
      <c r="H2" s="299"/>
      <c r="I2" s="299"/>
    </row>
    <row r="3" spans="1:11">
      <c r="A3" s="126"/>
      <c r="B3" s="126"/>
      <c r="C3" s="126"/>
      <c r="D3" s="126"/>
      <c r="E3" s="126"/>
      <c r="F3" s="126"/>
      <c r="G3" s="126"/>
      <c r="H3" s="126"/>
      <c r="I3" s="126"/>
    </row>
    <row r="4" spans="1:11" ht="13.5" customHeight="1">
      <c r="A4" s="162" t="s">
        <v>166</v>
      </c>
      <c r="B4" s="162"/>
      <c r="C4" s="162"/>
      <c r="D4" s="162"/>
      <c r="E4" s="126"/>
      <c r="F4" s="126"/>
      <c r="G4" s="126"/>
      <c r="H4" s="126"/>
      <c r="I4" s="126"/>
    </row>
    <row r="5" spans="1:11" ht="13.5" customHeight="1">
      <c r="A5" s="156"/>
      <c r="B5" s="156"/>
      <c r="C5" s="156"/>
      <c r="D5" s="156"/>
      <c r="E5" s="126"/>
      <c r="F5" s="126"/>
      <c r="G5" s="126"/>
      <c r="H5" s="126"/>
      <c r="I5" s="126"/>
    </row>
    <row r="6" spans="1:11" ht="13.5" customHeight="1">
      <c r="A6" s="156"/>
      <c r="B6" s="156"/>
      <c r="C6" s="156"/>
      <c r="D6" s="156"/>
      <c r="E6" s="126"/>
      <c r="F6" s="126"/>
      <c r="G6" s="126"/>
      <c r="H6" s="126"/>
      <c r="I6" s="126"/>
      <c r="K6" s="182" t="s">
        <v>177</v>
      </c>
    </row>
    <row r="7" spans="1:11">
      <c r="A7" s="126"/>
      <c r="B7" s="126"/>
      <c r="C7" s="126"/>
      <c r="D7" s="126"/>
      <c r="E7" s="157" t="s">
        <v>131</v>
      </c>
      <c r="F7" s="303"/>
      <c r="G7" s="303"/>
      <c r="H7" s="303"/>
      <c r="I7" s="158"/>
      <c r="K7" s="183" t="str">
        <f>IF(F7="","幼稚園番号を記入してください","")</f>
        <v>幼稚園番号を記入してください</v>
      </c>
    </row>
    <row r="8" spans="1:11">
      <c r="A8" s="126"/>
      <c r="B8" s="126"/>
      <c r="C8" s="126"/>
      <c r="D8" s="126"/>
      <c r="E8" s="159" t="s">
        <v>139</v>
      </c>
      <c r="F8" s="302"/>
      <c r="G8" s="302"/>
      <c r="H8" s="302"/>
      <c r="I8" s="158"/>
      <c r="K8" s="183" t="str">
        <f>IF(F8="","施設名を記入してください","")</f>
        <v>施設名を記入してください</v>
      </c>
    </row>
    <row r="9" spans="1:11">
      <c r="A9" s="126"/>
      <c r="B9" s="126"/>
      <c r="C9" s="126"/>
      <c r="D9" s="126"/>
      <c r="E9" s="159" t="s">
        <v>132</v>
      </c>
      <c r="F9" s="302"/>
      <c r="G9" s="302"/>
      <c r="H9" s="302"/>
      <c r="I9" s="158"/>
      <c r="K9" s="183" t="str">
        <f>IF(F9="","設置者名を記入してください","")</f>
        <v>設置者名を記入してください</v>
      </c>
    </row>
    <row r="10" spans="1:11">
      <c r="A10" s="126"/>
      <c r="B10" s="126"/>
      <c r="C10" s="126"/>
      <c r="D10" s="126"/>
      <c r="E10" s="159" t="s">
        <v>133</v>
      </c>
      <c r="F10" s="302"/>
      <c r="G10" s="302"/>
      <c r="H10" s="302"/>
      <c r="I10" s="125"/>
      <c r="K10" s="183" t="str">
        <f>IF(F10="","代表者名を記入してください","")</f>
        <v>代表者名を記入してください</v>
      </c>
    </row>
    <row r="11" spans="1:11">
      <c r="A11" s="159"/>
      <c r="B11" s="126"/>
      <c r="C11" s="126"/>
      <c r="D11" s="126"/>
      <c r="E11" s="126"/>
      <c r="F11" s="160"/>
      <c r="G11" s="160"/>
      <c r="H11" s="160"/>
      <c r="I11" s="126"/>
    </row>
    <row r="12" spans="1:11">
      <c r="A12" s="159"/>
      <c r="B12" s="126"/>
      <c r="C12" s="126"/>
      <c r="D12" s="126"/>
      <c r="E12" s="126"/>
      <c r="F12" s="160"/>
      <c r="G12" s="160"/>
      <c r="H12" s="160"/>
      <c r="I12" s="126"/>
    </row>
    <row r="13" spans="1:11">
      <c r="A13" s="159"/>
      <c r="B13" s="126"/>
      <c r="C13" s="126"/>
      <c r="D13" s="126"/>
      <c r="E13" s="126"/>
      <c r="F13" s="160"/>
      <c r="G13" s="160"/>
      <c r="H13" s="160"/>
      <c r="I13" s="126"/>
    </row>
    <row r="14" spans="1:11">
      <c r="A14" s="159"/>
      <c r="B14" s="301" t="s">
        <v>178</v>
      </c>
      <c r="C14" s="301"/>
      <c r="D14" s="301"/>
      <c r="E14" s="301"/>
      <c r="F14" s="301"/>
      <c r="G14" s="301"/>
      <c r="H14" s="301"/>
      <c r="I14" s="126"/>
    </row>
    <row r="15" spans="1:11" ht="12.75" customHeight="1">
      <c r="A15" s="126"/>
      <c r="B15" s="301"/>
      <c r="C15" s="301"/>
      <c r="D15" s="301"/>
      <c r="E15" s="301"/>
      <c r="F15" s="301"/>
      <c r="G15" s="301"/>
      <c r="H15" s="301"/>
      <c r="I15" s="126"/>
    </row>
    <row r="16" spans="1:11" ht="12" customHeight="1">
      <c r="A16" s="161"/>
      <c r="B16" s="162"/>
      <c r="C16" s="161"/>
      <c r="D16" s="161"/>
      <c r="E16" s="161"/>
      <c r="F16" s="161"/>
      <c r="G16" s="161"/>
      <c r="H16" s="161"/>
      <c r="I16" s="126"/>
    </row>
    <row r="17" spans="1:9" ht="12" customHeight="1">
      <c r="A17" s="163"/>
      <c r="B17" s="163"/>
      <c r="C17" s="163"/>
      <c r="D17" s="163"/>
      <c r="E17" s="163"/>
      <c r="F17" s="163"/>
      <c r="G17" s="163"/>
      <c r="H17" s="161"/>
      <c r="I17" s="126"/>
    </row>
    <row r="18" spans="1:9">
      <c r="A18" s="164"/>
      <c r="B18" s="126"/>
      <c r="C18" s="126"/>
      <c r="D18" s="126"/>
      <c r="E18" s="126"/>
      <c r="F18" s="126"/>
      <c r="G18" s="126"/>
      <c r="H18" s="126"/>
      <c r="I18" s="126"/>
    </row>
    <row r="19" spans="1:9">
      <c r="A19" s="162" t="s">
        <v>163</v>
      </c>
      <c r="B19" s="162"/>
      <c r="C19" s="162"/>
      <c r="D19" s="162"/>
      <c r="E19" s="162"/>
      <c r="F19" s="162"/>
      <c r="G19" s="162"/>
      <c r="H19" s="162"/>
      <c r="I19" s="126"/>
    </row>
    <row r="20" spans="1:9">
      <c r="A20" s="164"/>
      <c r="B20" s="164"/>
      <c r="C20" s="164"/>
      <c r="D20" s="164"/>
      <c r="E20" s="164"/>
      <c r="F20" s="164"/>
      <c r="G20" s="164"/>
      <c r="H20" s="164"/>
      <c r="I20" s="126"/>
    </row>
    <row r="21" spans="1:9">
      <c r="A21" s="164"/>
      <c r="B21" s="126"/>
      <c r="C21" s="126"/>
      <c r="D21" s="126"/>
      <c r="E21" s="126"/>
      <c r="F21" s="126"/>
      <c r="G21" s="126"/>
      <c r="H21" s="126"/>
      <c r="I21" s="126"/>
    </row>
    <row r="22" spans="1:9">
      <c r="B22" s="162"/>
      <c r="C22" s="162"/>
      <c r="D22" s="162"/>
      <c r="E22" s="170" t="s">
        <v>134</v>
      </c>
      <c r="F22" s="162"/>
      <c r="G22" s="162"/>
      <c r="H22" s="162"/>
      <c r="I22" s="126"/>
    </row>
    <row r="23" spans="1:9">
      <c r="A23" s="156"/>
      <c r="B23" s="156"/>
      <c r="C23" s="156"/>
      <c r="D23" s="156"/>
      <c r="E23" s="156"/>
      <c r="F23" s="156"/>
      <c r="G23" s="156"/>
      <c r="H23" s="156"/>
      <c r="I23" s="126"/>
    </row>
    <row r="24" spans="1:9">
      <c r="A24" s="164"/>
      <c r="B24" s="126"/>
      <c r="C24" s="126"/>
      <c r="D24" s="126"/>
      <c r="E24" s="126"/>
      <c r="F24" s="126"/>
      <c r="G24" s="126"/>
      <c r="H24" s="126"/>
      <c r="I24" s="126"/>
    </row>
    <row r="25" spans="1:9" ht="14.4">
      <c r="A25" s="171" t="s">
        <v>164</v>
      </c>
      <c r="B25" s="171"/>
      <c r="C25" s="171"/>
      <c r="D25" s="171"/>
      <c r="E25" s="171"/>
      <c r="F25" s="171"/>
      <c r="G25" s="171"/>
      <c r="H25" s="171"/>
      <c r="I25" s="126"/>
    </row>
    <row r="26" spans="1:9" ht="14.4">
      <c r="A26" s="169"/>
      <c r="B26" s="169"/>
      <c r="C26" s="169"/>
      <c r="D26" s="169"/>
      <c r="E26" s="169"/>
      <c r="F26" s="169"/>
      <c r="G26" s="169"/>
      <c r="H26" s="169"/>
      <c r="I26" s="126"/>
    </row>
    <row r="27" spans="1:9">
      <c r="A27" s="162" t="s">
        <v>167</v>
      </c>
      <c r="B27" s="162"/>
      <c r="C27" s="162"/>
      <c r="D27" s="162"/>
      <c r="E27" s="162"/>
      <c r="F27" s="162"/>
      <c r="G27" s="162"/>
      <c r="H27" s="162"/>
      <c r="I27" s="126"/>
    </row>
    <row r="28" spans="1:9">
      <c r="A28" s="168"/>
      <c r="B28" s="168"/>
      <c r="C28" s="168"/>
      <c r="D28" s="168"/>
      <c r="E28" s="168"/>
      <c r="F28" s="168"/>
      <c r="G28" s="168"/>
      <c r="H28" s="168"/>
      <c r="I28" s="126"/>
    </row>
    <row r="29" spans="1:9">
      <c r="A29" s="126"/>
      <c r="B29" s="162" t="s">
        <v>168</v>
      </c>
      <c r="C29" s="162"/>
      <c r="D29" s="162"/>
      <c r="E29" s="162"/>
      <c r="F29" s="162"/>
      <c r="G29" s="162"/>
      <c r="H29" s="126"/>
      <c r="I29" s="126"/>
    </row>
    <row r="30" spans="1:9">
      <c r="A30" s="162"/>
      <c r="B30" s="162" t="s">
        <v>169</v>
      </c>
      <c r="C30" s="162"/>
      <c r="D30" s="162"/>
      <c r="E30" s="162"/>
      <c r="F30" s="162"/>
      <c r="G30" s="162"/>
      <c r="H30" s="126"/>
      <c r="I30" s="126"/>
    </row>
    <row r="31" spans="1:9">
      <c r="A31" s="162"/>
      <c r="B31" s="162" t="s">
        <v>170</v>
      </c>
      <c r="C31" s="162"/>
      <c r="D31" s="162"/>
      <c r="E31" s="162"/>
      <c r="F31" s="162"/>
      <c r="G31" s="162"/>
      <c r="H31" s="126"/>
      <c r="I31" s="126"/>
    </row>
    <row r="32" spans="1:9">
      <c r="A32" s="164"/>
      <c r="B32" s="162" t="s">
        <v>171</v>
      </c>
      <c r="C32" s="162"/>
      <c r="D32" s="126"/>
      <c r="E32" s="126"/>
      <c r="F32" s="126"/>
      <c r="G32" s="126"/>
      <c r="H32" s="126"/>
      <c r="I32" s="126"/>
    </row>
    <row r="33" spans="1:9">
      <c r="A33" s="164"/>
      <c r="B33" s="164"/>
      <c r="C33" s="164"/>
      <c r="D33" s="126"/>
      <c r="E33" s="126"/>
      <c r="F33" s="126"/>
      <c r="G33" s="126"/>
      <c r="H33" s="126"/>
      <c r="I33" s="126"/>
    </row>
    <row r="34" spans="1:9">
      <c r="A34" s="164"/>
      <c r="B34" s="126"/>
      <c r="C34" s="126"/>
      <c r="D34" s="126"/>
      <c r="E34" s="126"/>
      <c r="F34" s="126"/>
      <c r="G34" s="126"/>
      <c r="H34" s="126"/>
      <c r="I34" s="126"/>
    </row>
    <row r="35" spans="1:9" ht="14.4">
      <c r="A35" s="171" t="s">
        <v>135</v>
      </c>
      <c r="B35" s="171"/>
      <c r="C35" s="171"/>
      <c r="D35" s="171"/>
      <c r="E35" s="171"/>
      <c r="F35" s="171"/>
      <c r="G35" s="171"/>
      <c r="H35" s="171"/>
      <c r="I35" s="171"/>
    </row>
    <row r="36" spans="1:9">
      <c r="A36" s="165"/>
      <c r="B36" s="165"/>
      <c r="C36" s="165"/>
      <c r="D36" s="165"/>
      <c r="E36" s="165"/>
      <c r="F36" s="165"/>
      <c r="G36" s="165"/>
      <c r="H36" s="165"/>
      <c r="I36" s="165"/>
    </row>
    <row r="37" spans="1:9">
      <c r="A37" s="126"/>
      <c r="B37" s="164" t="s">
        <v>142</v>
      </c>
      <c r="C37" s="162"/>
      <c r="D37" s="162"/>
      <c r="E37" s="162"/>
      <c r="F37" s="162"/>
      <c r="G37" s="162"/>
      <c r="H37" s="162"/>
      <c r="I37" s="162"/>
    </row>
    <row r="38" spans="1:9">
      <c r="A38" s="126"/>
      <c r="B38" s="164"/>
      <c r="C38" s="162"/>
      <c r="D38" s="162"/>
      <c r="E38" s="162"/>
      <c r="F38" s="162"/>
      <c r="G38" s="162"/>
      <c r="H38" s="162"/>
      <c r="I38" s="162"/>
    </row>
    <row r="39" spans="1:9">
      <c r="A39" s="126"/>
      <c r="B39" s="164" t="s">
        <v>143</v>
      </c>
      <c r="C39" s="162"/>
      <c r="D39" s="162"/>
      <c r="E39" s="162"/>
      <c r="F39" s="162"/>
      <c r="G39" s="162"/>
      <c r="H39" s="162"/>
      <c r="I39" s="162"/>
    </row>
    <row r="40" spans="1:9">
      <c r="A40" s="126"/>
      <c r="B40" s="164"/>
      <c r="C40" s="162"/>
      <c r="D40" s="162"/>
      <c r="E40" s="162"/>
      <c r="F40" s="162"/>
      <c r="G40" s="162"/>
      <c r="H40" s="162"/>
      <c r="I40" s="162"/>
    </row>
    <row r="41" spans="1:9">
      <c r="A41" s="126"/>
      <c r="B41" s="164" t="s">
        <v>136</v>
      </c>
      <c r="C41" s="162"/>
      <c r="D41" s="162"/>
      <c r="E41" s="162"/>
      <c r="F41" s="162"/>
      <c r="G41" s="162"/>
      <c r="H41" s="162"/>
      <c r="I41" s="162"/>
    </row>
    <row r="42" spans="1:9">
      <c r="B42" s="162" t="s">
        <v>172</v>
      </c>
      <c r="C42" s="162"/>
      <c r="D42" s="162"/>
      <c r="E42" s="162"/>
      <c r="F42" s="162"/>
      <c r="G42" s="162"/>
      <c r="H42" s="162"/>
      <c r="I42" s="162"/>
    </row>
    <row r="43" spans="1:9">
      <c r="A43" s="166"/>
      <c r="B43" s="300" t="s">
        <v>175</v>
      </c>
      <c r="C43" s="300"/>
      <c r="D43" s="300"/>
      <c r="E43" s="300"/>
      <c r="F43" s="300"/>
      <c r="G43" s="300"/>
      <c r="H43" s="300"/>
      <c r="I43" s="300"/>
    </row>
    <row r="44" spans="1:9">
      <c r="A44" s="162"/>
      <c r="B44" s="300"/>
      <c r="C44" s="300"/>
      <c r="D44" s="300"/>
      <c r="E44" s="300"/>
      <c r="F44" s="300"/>
      <c r="G44" s="300"/>
      <c r="H44" s="300"/>
      <c r="I44" s="300"/>
    </row>
    <row r="45" spans="1:9">
      <c r="A45" s="167"/>
      <c r="B45" s="167"/>
      <c r="C45" s="167"/>
      <c r="D45" s="167"/>
      <c r="E45" s="167"/>
      <c r="F45" s="167"/>
      <c r="G45" s="167"/>
      <c r="H45" s="167"/>
      <c r="I45" s="162"/>
    </row>
    <row r="46" spans="1:9">
      <c r="A46" s="126"/>
      <c r="B46" s="162" t="s">
        <v>137</v>
      </c>
      <c r="C46" s="162"/>
      <c r="D46" s="162"/>
      <c r="E46" s="162"/>
      <c r="F46" s="162"/>
      <c r="G46" s="162"/>
      <c r="H46" s="162"/>
      <c r="I46" s="162"/>
    </row>
    <row r="47" spans="1:9">
      <c r="B47" s="162" t="s">
        <v>173</v>
      </c>
      <c r="C47" s="162"/>
      <c r="D47" s="162"/>
      <c r="E47" s="162"/>
      <c r="F47" s="162"/>
      <c r="G47" s="162"/>
      <c r="H47" s="162"/>
      <c r="I47" s="162"/>
    </row>
    <row r="48" spans="1:9">
      <c r="A48" s="162"/>
      <c r="B48" s="162"/>
      <c r="C48" s="162"/>
      <c r="D48" s="162"/>
      <c r="E48" s="162"/>
      <c r="F48" s="162"/>
      <c r="G48" s="162"/>
      <c r="H48" s="162"/>
      <c r="I48" s="162"/>
    </row>
    <row r="49" spans="1:9" s="126" customFormat="1"/>
    <row r="50" spans="1:9" s="126" customFormat="1">
      <c r="B50" s="301" t="s">
        <v>138</v>
      </c>
      <c r="C50" s="301"/>
      <c r="D50" s="301"/>
      <c r="E50" s="301"/>
      <c r="F50" s="301"/>
      <c r="G50" s="301"/>
      <c r="H50" s="301"/>
      <c r="I50" s="301"/>
    </row>
    <row r="51" spans="1:9" s="126" customFormat="1">
      <c r="A51" s="162"/>
      <c r="B51" s="301"/>
      <c r="C51" s="301"/>
      <c r="D51" s="301"/>
      <c r="E51" s="301"/>
      <c r="F51" s="301"/>
      <c r="G51" s="301"/>
      <c r="H51" s="301"/>
      <c r="I51" s="301"/>
    </row>
    <row r="52" spans="1:9" s="126" customFormat="1"/>
    <row r="53" spans="1:9">
      <c r="A53" s="126"/>
      <c r="B53" s="126"/>
      <c r="C53" s="126"/>
      <c r="D53" s="126"/>
      <c r="E53" s="126"/>
      <c r="F53" s="126"/>
      <c r="G53" s="126"/>
      <c r="H53" s="126"/>
      <c r="I53" s="126"/>
    </row>
    <row r="54" spans="1:9">
      <c r="B54" s="173" t="s">
        <v>165</v>
      </c>
      <c r="C54" s="173"/>
      <c r="D54" s="173"/>
      <c r="E54" s="173"/>
      <c r="F54" s="173"/>
      <c r="G54" s="173"/>
      <c r="H54" s="173"/>
      <c r="I54" s="126"/>
    </row>
  </sheetData>
  <sheetProtection algorithmName="SHA-512" hashValue="jl+lJ8eBYnIhqKFTYyrRPxeUnBvijhgS2cqpVd4JJXci80CMYqr8YvRRohSnC9VFeuYzQhkzyqgQq4VLYOivEA==" saltValue="rR9Umh4gcSGXHzho8DaDIg==" spinCount="100000" sheet="1" objects="1" scenarios="1"/>
  <mergeCells count="8">
    <mergeCell ref="G2:I2"/>
    <mergeCell ref="B43:I44"/>
    <mergeCell ref="B50:I51"/>
    <mergeCell ref="F10:H10"/>
    <mergeCell ref="B14:H15"/>
    <mergeCell ref="F7:H7"/>
    <mergeCell ref="F8:H8"/>
    <mergeCell ref="F9:H9"/>
  </mergeCells>
  <phoneticPr fontId="2"/>
  <dataValidations count="2">
    <dataValidation allowBlank="1" showInputMessage="1" showErrorMessage="1" promptTitle="年度当初の計画回数を選択してください" prompt="新型コロナウイルス感染症の影響による休園がなかった場合に実施を予定していた回数を選択してください" sqref="B29:B32" xr:uid="{00000000-0002-0000-0100-000000000000}"/>
    <dataValidation allowBlank="1" showErrorMessage="1" promptTitle="年度当初の計画回数を選択してください" prompt="新型コロナウイルス感染症の影響による休園がなかった場合に実施を予定していた回数を選択してください" sqref="C29:C32" xr:uid="{00000000-0002-0000-0100-000001000000}"/>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1" r:id="rId4" name="Check Box 11">
              <controlPr defaultSize="0" autoFill="0" autoLine="0" autoPict="0">
                <anchor moveWithCells="1" sizeWithCells="1">
                  <from>
                    <xdr:col>0</xdr:col>
                    <xdr:colOff>487680</xdr:colOff>
                    <xdr:row>47</xdr:row>
                    <xdr:rowOff>144780</xdr:rowOff>
                  </from>
                  <to>
                    <xdr:col>1</xdr:col>
                    <xdr:colOff>525780</xdr:colOff>
                    <xdr:row>51</xdr:row>
                    <xdr:rowOff>68580</xdr:rowOff>
                  </to>
                </anchor>
              </controlPr>
            </control>
          </mc:Choice>
        </mc:AlternateContent>
        <mc:AlternateContent xmlns:mc="http://schemas.openxmlformats.org/markup-compatibility/2006">
          <mc:Choice Requires="x14">
            <control shapeId="30723" r:id="rId5" name="Check Box 3">
              <controlPr defaultSize="0" autoFill="0" autoLine="0" autoPict="0">
                <anchor moveWithCells="1" sizeWithCells="1">
                  <from>
                    <xdr:col>1</xdr:col>
                    <xdr:colOff>0</xdr:colOff>
                    <xdr:row>29</xdr:row>
                    <xdr:rowOff>160020</xdr:rowOff>
                  </from>
                  <to>
                    <xdr:col>2</xdr:col>
                    <xdr:colOff>0</xdr:colOff>
                    <xdr:row>30</xdr:row>
                    <xdr:rowOff>152400</xdr:rowOff>
                  </to>
                </anchor>
              </controlPr>
            </control>
          </mc:Choice>
        </mc:AlternateContent>
        <mc:AlternateContent xmlns:mc="http://schemas.openxmlformats.org/markup-compatibility/2006">
          <mc:Choice Requires="x14">
            <control shapeId="30724" r:id="rId6" name="Check Box 4">
              <controlPr defaultSize="0" autoFill="0" autoLine="0" autoPict="0">
                <anchor moveWithCells="1" sizeWithCells="1">
                  <from>
                    <xdr:col>1</xdr:col>
                    <xdr:colOff>0</xdr:colOff>
                    <xdr:row>30</xdr:row>
                    <xdr:rowOff>160020</xdr:rowOff>
                  </from>
                  <to>
                    <xdr:col>2</xdr:col>
                    <xdr:colOff>0</xdr:colOff>
                    <xdr:row>31</xdr:row>
                    <xdr:rowOff>152400</xdr:rowOff>
                  </to>
                </anchor>
              </controlPr>
            </control>
          </mc:Choice>
        </mc:AlternateContent>
        <mc:AlternateContent xmlns:mc="http://schemas.openxmlformats.org/markup-compatibility/2006">
          <mc:Choice Requires="x14">
            <control shapeId="30727" r:id="rId7" name="Check Box 7">
              <controlPr defaultSize="0" autoFill="0" autoLine="0" autoPict="0">
                <anchor moveWithCells="1" sizeWithCells="1">
                  <from>
                    <xdr:col>0</xdr:col>
                    <xdr:colOff>487680</xdr:colOff>
                    <xdr:row>38</xdr:row>
                    <xdr:rowOff>68580</xdr:rowOff>
                  </from>
                  <to>
                    <xdr:col>1</xdr:col>
                    <xdr:colOff>525780</xdr:colOff>
                    <xdr:row>42</xdr:row>
                    <xdr:rowOff>121920</xdr:rowOff>
                  </to>
                </anchor>
              </controlPr>
            </control>
          </mc:Choice>
        </mc:AlternateContent>
        <mc:AlternateContent xmlns:mc="http://schemas.openxmlformats.org/markup-compatibility/2006">
          <mc:Choice Requires="x14">
            <control shapeId="30728" r:id="rId8" name="Check Box 8">
              <controlPr defaultSize="0" autoFill="0" autoLine="0" autoPict="0">
                <anchor moveWithCells="1" sizeWithCells="1">
                  <from>
                    <xdr:col>0</xdr:col>
                    <xdr:colOff>487680</xdr:colOff>
                    <xdr:row>43</xdr:row>
                    <xdr:rowOff>68580</xdr:rowOff>
                  </from>
                  <to>
                    <xdr:col>1</xdr:col>
                    <xdr:colOff>525780</xdr:colOff>
                    <xdr:row>47</xdr:row>
                    <xdr:rowOff>121920</xdr:rowOff>
                  </to>
                </anchor>
              </controlPr>
            </control>
          </mc:Choice>
        </mc:AlternateContent>
        <mc:AlternateContent xmlns:mc="http://schemas.openxmlformats.org/markup-compatibility/2006">
          <mc:Choice Requires="x14">
            <control shapeId="30729" r:id="rId9" name="Check Box 9">
              <controlPr defaultSize="0" autoFill="0" autoLine="0" autoPict="0">
                <anchor moveWithCells="1" sizeWithCells="1">
                  <from>
                    <xdr:col>0</xdr:col>
                    <xdr:colOff>487680</xdr:colOff>
                    <xdr:row>35</xdr:row>
                    <xdr:rowOff>99060</xdr:rowOff>
                  </from>
                  <to>
                    <xdr:col>1</xdr:col>
                    <xdr:colOff>525780</xdr:colOff>
                    <xdr:row>37</xdr:row>
                    <xdr:rowOff>83820</xdr:rowOff>
                  </to>
                </anchor>
              </controlPr>
            </control>
          </mc:Choice>
        </mc:AlternateContent>
        <mc:AlternateContent xmlns:mc="http://schemas.openxmlformats.org/markup-compatibility/2006">
          <mc:Choice Requires="x14">
            <control shapeId="30730" r:id="rId10" name="Check Box 10">
              <controlPr defaultSize="0" autoFill="0" autoLine="0" autoPict="0">
                <anchor moveWithCells="1" sizeWithCells="1">
                  <from>
                    <xdr:col>0</xdr:col>
                    <xdr:colOff>487680</xdr:colOff>
                    <xdr:row>37</xdr:row>
                    <xdr:rowOff>83820</xdr:rowOff>
                  </from>
                  <to>
                    <xdr:col>1</xdr:col>
                    <xdr:colOff>525780</xdr:colOff>
                    <xdr:row>39</xdr:row>
                    <xdr:rowOff>76200</xdr:rowOff>
                  </to>
                </anchor>
              </controlPr>
            </control>
          </mc:Choice>
        </mc:AlternateContent>
        <mc:AlternateContent xmlns:mc="http://schemas.openxmlformats.org/markup-compatibility/2006">
          <mc:Choice Requires="x14">
            <control shapeId="30721" r:id="rId11" name="Check Box 1">
              <controlPr defaultSize="0" autoFill="0" autoLine="0" autoPict="0">
                <anchor moveWithCells="1" sizeWithCells="1">
                  <from>
                    <xdr:col>1</xdr:col>
                    <xdr:colOff>0</xdr:colOff>
                    <xdr:row>28</xdr:row>
                    <xdr:rowOff>0</xdr:rowOff>
                  </from>
                  <to>
                    <xdr:col>2</xdr:col>
                    <xdr:colOff>0</xdr:colOff>
                    <xdr:row>28</xdr:row>
                    <xdr:rowOff>160020</xdr:rowOff>
                  </to>
                </anchor>
              </controlPr>
            </control>
          </mc:Choice>
        </mc:AlternateContent>
        <mc:AlternateContent xmlns:mc="http://schemas.openxmlformats.org/markup-compatibility/2006">
          <mc:Choice Requires="x14">
            <control shapeId="30722" r:id="rId12" name="Check Box 2">
              <controlPr defaultSize="0" autoFill="0" autoLine="0" autoPict="0">
                <anchor moveWithCells="1" sizeWithCells="1">
                  <from>
                    <xdr:col>1</xdr:col>
                    <xdr:colOff>0</xdr:colOff>
                    <xdr:row>29</xdr:row>
                    <xdr:rowOff>0</xdr:rowOff>
                  </from>
                  <to>
                    <xdr:col>2</xdr:col>
                    <xdr:colOff>0</xdr:colOff>
                    <xdr:row>29</xdr:row>
                    <xdr:rowOff>160020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B73"/>
  <sheetViews>
    <sheetView view="pageBreakPreview" zoomScaleNormal="100" zoomScaleSheetLayoutView="100" workbookViewId="0">
      <selection activeCell="AB39" sqref="AB39"/>
    </sheetView>
  </sheetViews>
  <sheetFormatPr defaultColWidth="3.6640625" defaultRowHeight="13.2"/>
  <cols>
    <col min="1" max="25" width="3.88671875" style="1" customWidth="1"/>
    <col min="26" max="26" width="3.6640625" style="1" customWidth="1"/>
    <col min="27" max="27" width="9.44140625" style="1" bestFit="1" customWidth="1"/>
    <col min="28" max="28" width="58.88671875" style="3" bestFit="1" customWidth="1"/>
    <col min="29" max="16384" width="3.6640625" style="1"/>
  </cols>
  <sheetData>
    <row r="1" spans="1:28">
      <c r="V1" s="2"/>
      <c r="W1" s="278" t="s">
        <v>140</v>
      </c>
      <c r="X1" s="276"/>
      <c r="Y1" s="276"/>
    </row>
    <row r="2" spans="1:28" ht="14.4">
      <c r="A2" s="277" t="s">
        <v>83</v>
      </c>
      <c r="B2" s="277"/>
      <c r="C2" s="277"/>
      <c r="D2" s="277"/>
      <c r="E2" s="277"/>
      <c r="F2" s="277"/>
      <c r="G2" s="277"/>
      <c r="N2" s="276" t="s">
        <v>126</v>
      </c>
      <c r="O2" s="276"/>
      <c r="P2" s="276"/>
      <c r="Q2" s="367">
        <f>'★ 送付状（様式１）'!F8</f>
        <v>0</v>
      </c>
      <c r="R2" s="367"/>
      <c r="S2" s="367"/>
      <c r="T2" s="367"/>
      <c r="U2" s="367"/>
      <c r="V2" s="367"/>
      <c r="W2" s="367"/>
      <c r="X2" s="367"/>
      <c r="Y2" s="1" t="s">
        <v>84</v>
      </c>
    </row>
    <row r="3" spans="1:28">
      <c r="AA3" s="366" t="s">
        <v>156</v>
      </c>
      <c r="AB3" s="366"/>
    </row>
    <row r="4" spans="1:28" ht="13.8" thickBot="1">
      <c r="A4" s="195" t="s">
        <v>85</v>
      </c>
      <c r="B4" s="195"/>
      <c r="C4" s="195"/>
      <c r="D4" s="195"/>
      <c r="E4" s="195"/>
      <c r="F4" s="195"/>
      <c r="G4" s="195"/>
      <c r="H4" s="195"/>
      <c r="I4" s="195"/>
      <c r="J4" s="195"/>
      <c r="K4" s="195"/>
      <c r="L4" s="195"/>
      <c r="M4" s="195"/>
      <c r="N4" s="195"/>
      <c r="AA4" s="107" t="s">
        <v>64</v>
      </c>
      <c r="AB4" s="149">
        <v>250000</v>
      </c>
    </row>
    <row r="5" spans="1:28">
      <c r="A5" s="210" t="s">
        <v>7</v>
      </c>
      <c r="B5" s="210"/>
      <c r="C5" s="210"/>
      <c r="D5" s="210"/>
      <c r="E5" s="210"/>
      <c r="F5" s="210"/>
      <c r="G5" s="210"/>
      <c r="H5" s="210"/>
      <c r="I5" s="210"/>
      <c r="J5" s="210"/>
      <c r="K5" s="196" t="s">
        <v>1</v>
      </c>
      <c r="L5" s="197"/>
      <c r="M5" s="197"/>
      <c r="N5" s="197"/>
      <c r="O5" s="197"/>
      <c r="P5" s="197"/>
      <c r="Q5" s="198"/>
      <c r="S5" s="371" t="s">
        <v>153</v>
      </c>
      <c r="T5" s="372"/>
      <c r="U5" s="372"/>
      <c r="V5" s="372"/>
      <c r="W5" s="373"/>
      <c r="AA5" s="107" t="s">
        <v>65</v>
      </c>
      <c r="AB5" s="149">
        <v>500000</v>
      </c>
    </row>
    <row r="6" spans="1:28">
      <c r="A6" s="210"/>
      <c r="B6" s="210"/>
      <c r="C6" s="210"/>
      <c r="D6" s="210"/>
      <c r="E6" s="210"/>
      <c r="F6" s="210"/>
      <c r="G6" s="210"/>
      <c r="H6" s="210"/>
      <c r="I6" s="210"/>
      <c r="J6" s="210"/>
      <c r="K6" s="199"/>
      <c r="L6" s="200"/>
      <c r="M6" s="200"/>
      <c r="N6" s="200"/>
      <c r="O6" s="200"/>
      <c r="P6" s="200"/>
      <c r="Q6" s="201"/>
      <c r="S6" s="374"/>
      <c r="T6" s="375"/>
      <c r="U6" s="375"/>
      <c r="V6" s="375"/>
      <c r="W6" s="376"/>
      <c r="AA6" s="107" t="s">
        <v>66</v>
      </c>
      <c r="AB6" s="149">
        <v>750000</v>
      </c>
    </row>
    <row r="7" spans="1:28" ht="13.5" customHeight="1">
      <c r="A7" s="202" t="s">
        <v>8</v>
      </c>
      <c r="B7" s="202"/>
      <c r="C7" s="202"/>
      <c r="D7" s="202"/>
      <c r="E7" s="202"/>
      <c r="F7" s="202"/>
      <c r="G7" s="202"/>
      <c r="H7" s="202"/>
      <c r="I7" s="202"/>
      <c r="J7" s="202"/>
      <c r="K7" s="234">
        <f>+K12-K10</f>
        <v>0</v>
      </c>
      <c r="L7" s="235"/>
      <c r="M7" s="235"/>
      <c r="N7" s="235"/>
      <c r="O7" s="235"/>
      <c r="P7" s="235"/>
      <c r="Q7" s="236"/>
      <c r="S7" s="368" t="e">
        <f>K10/(K12-K9)</f>
        <v>#DIV/0!</v>
      </c>
      <c r="T7" s="369"/>
      <c r="U7" s="369"/>
      <c r="V7" s="369"/>
      <c r="W7" s="370"/>
      <c r="AA7" s="107" t="s">
        <v>67</v>
      </c>
      <c r="AB7" s="149">
        <v>1000000</v>
      </c>
    </row>
    <row r="8" spans="1:28" ht="13.5" customHeight="1">
      <c r="A8" s="280"/>
      <c r="B8" s="202"/>
      <c r="C8" s="202"/>
      <c r="D8" s="202"/>
      <c r="E8" s="202"/>
      <c r="F8" s="202"/>
      <c r="G8" s="202"/>
      <c r="H8" s="202"/>
      <c r="I8" s="202"/>
      <c r="J8" s="202"/>
      <c r="K8" s="237"/>
      <c r="L8" s="238"/>
      <c r="M8" s="238"/>
      <c r="N8" s="238"/>
      <c r="O8" s="238"/>
      <c r="P8" s="238"/>
      <c r="Q8" s="239"/>
      <c r="S8" s="368"/>
      <c r="T8" s="369"/>
      <c r="U8" s="369"/>
      <c r="V8" s="369"/>
      <c r="W8" s="370"/>
    </row>
    <row r="9" spans="1:28" ht="14.4">
      <c r="A9" s="7"/>
      <c r="B9" s="281" t="s">
        <v>86</v>
      </c>
      <c r="C9" s="282"/>
      <c r="D9" s="282"/>
      <c r="E9" s="282"/>
      <c r="F9" s="282"/>
      <c r="G9" s="282"/>
      <c r="H9" s="282"/>
      <c r="I9" s="282"/>
      <c r="J9" s="283"/>
      <c r="K9" s="284">
        <f>+O67</f>
        <v>0</v>
      </c>
      <c r="L9" s="285"/>
      <c r="M9" s="285"/>
      <c r="N9" s="285"/>
      <c r="O9" s="285"/>
      <c r="P9" s="285"/>
      <c r="Q9" s="286"/>
      <c r="S9" s="377" t="e">
        <f>IF(S7&gt;0.8,"補助率が８０％以下になるよう補助金額を調整して下さい。（※１万円未満は切捨て）","ＯＫ")</f>
        <v>#DIV/0!</v>
      </c>
      <c r="T9" s="378"/>
      <c r="U9" s="378"/>
      <c r="V9" s="378"/>
      <c r="W9" s="379"/>
      <c r="AA9" s="366" t="s">
        <v>179</v>
      </c>
      <c r="AB9" s="366"/>
    </row>
    <row r="10" spans="1:28" ht="13.5" customHeight="1">
      <c r="A10" s="202" t="s">
        <v>10</v>
      </c>
      <c r="B10" s="202"/>
      <c r="C10" s="202"/>
      <c r="D10" s="202"/>
      <c r="E10" s="202"/>
      <c r="F10" s="202"/>
      <c r="G10" s="202"/>
      <c r="H10" s="202"/>
      <c r="I10" s="202"/>
      <c r="J10" s="202"/>
      <c r="K10" s="287"/>
      <c r="L10" s="288"/>
      <c r="M10" s="288"/>
      <c r="N10" s="288"/>
      <c r="O10" s="288"/>
      <c r="P10" s="288"/>
      <c r="Q10" s="289"/>
      <c r="S10" s="377"/>
      <c r="T10" s="378"/>
      <c r="U10" s="378"/>
      <c r="V10" s="378"/>
      <c r="W10" s="379"/>
      <c r="AA10" s="107" t="s">
        <v>64</v>
      </c>
      <c r="AB10" s="186">
        <v>250000</v>
      </c>
    </row>
    <row r="11" spans="1:28" ht="13.5" customHeight="1">
      <c r="A11" s="202"/>
      <c r="B11" s="202"/>
      <c r="C11" s="202"/>
      <c r="D11" s="202"/>
      <c r="E11" s="202"/>
      <c r="F11" s="202"/>
      <c r="G11" s="202"/>
      <c r="H11" s="202"/>
      <c r="I11" s="202"/>
      <c r="J11" s="202"/>
      <c r="K11" s="290"/>
      <c r="L11" s="291"/>
      <c r="M11" s="291"/>
      <c r="N11" s="291"/>
      <c r="O11" s="291"/>
      <c r="P11" s="291"/>
      <c r="Q11" s="292"/>
      <c r="S11" s="377"/>
      <c r="T11" s="378"/>
      <c r="U11" s="378"/>
      <c r="V11" s="378"/>
      <c r="W11" s="379"/>
      <c r="AA11" s="107" t="s">
        <v>65</v>
      </c>
      <c r="AB11" s="186">
        <v>500000</v>
      </c>
    </row>
    <row r="12" spans="1:28" ht="13.5" customHeight="1">
      <c r="A12" s="202" t="s">
        <v>11</v>
      </c>
      <c r="B12" s="202"/>
      <c r="C12" s="202"/>
      <c r="D12" s="202"/>
      <c r="E12" s="202"/>
      <c r="F12" s="202"/>
      <c r="G12" s="202"/>
      <c r="H12" s="202"/>
      <c r="I12" s="202"/>
      <c r="J12" s="202"/>
      <c r="K12" s="293">
        <f>+H41</f>
        <v>0</v>
      </c>
      <c r="L12" s="294"/>
      <c r="M12" s="294"/>
      <c r="N12" s="294"/>
      <c r="O12" s="294"/>
      <c r="P12" s="294"/>
      <c r="Q12" s="295"/>
      <c r="S12" s="377"/>
      <c r="T12" s="378"/>
      <c r="U12" s="378"/>
      <c r="V12" s="378"/>
      <c r="W12" s="379"/>
      <c r="AA12" s="107" t="s">
        <v>66</v>
      </c>
      <c r="AB12" s="186">
        <v>750000</v>
      </c>
    </row>
    <row r="13" spans="1:28" ht="13.5" customHeight="1" thickBot="1">
      <c r="A13" s="202"/>
      <c r="B13" s="202"/>
      <c r="C13" s="202"/>
      <c r="D13" s="202"/>
      <c r="E13" s="202"/>
      <c r="F13" s="202"/>
      <c r="G13" s="202"/>
      <c r="H13" s="202"/>
      <c r="I13" s="202"/>
      <c r="J13" s="202"/>
      <c r="K13" s="296"/>
      <c r="L13" s="297"/>
      <c r="M13" s="297"/>
      <c r="N13" s="297"/>
      <c r="O13" s="297"/>
      <c r="P13" s="297"/>
      <c r="Q13" s="298"/>
      <c r="S13" s="380"/>
      <c r="T13" s="381"/>
      <c r="U13" s="381"/>
      <c r="V13" s="381"/>
      <c r="W13" s="382"/>
      <c r="AA13" s="107" t="s">
        <v>67</v>
      </c>
      <c r="AB13" s="187">
        <v>1000000</v>
      </c>
    </row>
    <row r="15" spans="1:28">
      <c r="A15" s="195" t="s">
        <v>87</v>
      </c>
      <c r="B15" s="195"/>
      <c r="C15" s="195"/>
      <c r="D15" s="195"/>
      <c r="E15" s="195"/>
      <c r="F15" s="195"/>
      <c r="G15" s="195"/>
      <c r="H15" s="195"/>
      <c r="I15" s="195"/>
      <c r="J15" s="195"/>
      <c r="K15" s="195"/>
      <c r="L15" s="195"/>
      <c r="M15" s="195"/>
      <c r="N15" s="195"/>
      <c r="O15" s="195"/>
      <c r="P15" s="195"/>
      <c r="Q15" s="195"/>
      <c r="R15" s="195"/>
      <c r="S15" s="195"/>
      <c r="T15" s="195"/>
      <c r="U15" s="195"/>
      <c r="V15" s="195"/>
      <c r="W15" s="195"/>
    </row>
    <row r="16" spans="1:28">
      <c r="A16" s="210" t="s">
        <v>13</v>
      </c>
      <c r="B16" s="210"/>
      <c r="C16" s="210"/>
      <c r="D16" s="210"/>
      <c r="E16" s="210"/>
      <c r="F16" s="210"/>
      <c r="G16" s="210"/>
      <c r="H16" s="196" t="s">
        <v>14</v>
      </c>
      <c r="I16" s="197"/>
      <c r="J16" s="197"/>
      <c r="K16" s="198"/>
      <c r="L16" s="196" t="s">
        <v>15</v>
      </c>
      <c r="M16" s="197"/>
      <c r="N16" s="197"/>
      <c r="O16" s="197"/>
      <c r="P16" s="197"/>
      <c r="Q16" s="197"/>
      <c r="R16" s="197"/>
      <c r="S16" s="197"/>
      <c r="T16" s="197"/>
      <c r="U16" s="197"/>
      <c r="V16" s="197"/>
      <c r="W16" s="198"/>
    </row>
    <row r="17" spans="1:28">
      <c r="A17" s="210"/>
      <c r="B17" s="210"/>
      <c r="C17" s="210"/>
      <c r="D17" s="210"/>
      <c r="E17" s="210"/>
      <c r="F17" s="210"/>
      <c r="G17" s="210"/>
      <c r="H17" s="199"/>
      <c r="I17" s="200"/>
      <c r="J17" s="200"/>
      <c r="K17" s="201"/>
      <c r="L17" s="199"/>
      <c r="M17" s="200"/>
      <c r="N17" s="200"/>
      <c r="O17" s="200"/>
      <c r="P17" s="200"/>
      <c r="Q17" s="200"/>
      <c r="R17" s="200"/>
      <c r="S17" s="200"/>
      <c r="T17" s="200"/>
      <c r="U17" s="200"/>
      <c r="V17" s="200"/>
      <c r="W17" s="201"/>
      <c r="AA17" s="365"/>
      <c r="AB17" s="365"/>
    </row>
    <row r="18" spans="1:28" ht="14.4">
      <c r="A18" s="361"/>
      <c r="B18" s="204"/>
      <c r="C18" s="204"/>
      <c r="D18" s="204"/>
      <c r="E18" s="204"/>
      <c r="F18" s="204"/>
      <c r="G18" s="205"/>
      <c r="H18" s="354"/>
      <c r="I18" s="189"/>
      <c r="J18" s="189"/>
      <c r="K18" s="190"/>
      <c r="L18" s="362"/>
      <c r="M18" s="363"/>
      <c r="N18" s="363"/>
      <c r="O18" s="363"/>
      <c r="P18" s="363"/>
      <c r="Q18" s="363"/>
      <c r="R18" s="363"/>
      <c r="S18" s="363"/>
      <c r="T18" s="363"/>
      <c r="U18" s="363"/>
      <c r="V18" s="363"/>
      <c r="W18" s="364"/>
      <c r="AA18" s="146"/>
      <c r="AB18" s="147"/>
    </row>
    <row r="19" spans="1:28" ht="14.4">
      <c r="A19" s="360"/>
      <c r="B19" s="212"/>
      <c r="C19" s="212"/>
      <c r="D19" s="212"/>
      <c r="E19" s="212"/>
      <c r="F19" s="212"/>
      <c r="G19" s="213"/>
      <c r="H19" s="354"/>
      <c r="I19" s="189"/>
      <c r="J19" s="189"/>
      <c r="K19" s="190"/>
      <c r="L19" s="191"/>
      <c r="M19" s="192"/>
      <c r="N19" s="192"/>
      <c r="O19" s="192"/>
      <c r="P19" s="192"/>
      <c r="Q19" s="192"/>
      <c r="R19" s="192"/>
      <c r="S19" s="192"/>
      <c r="T19" s="192"/>
      <c r="U19" s="192"/>
      <c r="V19" s="192"/>
      <c r="W19" s="193"/>
      <c r="AA19" s="146"/>
      <c r="AB19" s="147"/>
    </row>
    <row r="20" spans="1:28" ht="14.4">
      <c r="A20" s="359"/>
      <c r="B20" s="212"/>
      <c r="C20" s="212"/>
      <c r="D20" s="212"/>
      <c r="E20" s="212"/>
      <c r="F20" s="212"/>
      <c r="G20" s="213"/>
      <c r="H20" s="354"/>
      <c r="I20" s="189"/>
      <c r="J20" s="189"/>
      <c r="K20" s="190"/>
      <c r="L20" s="191"/>
      <c r="M20" s="192"/>
      <c r="N20" s="192"/>
      <c r="O20" s="192"/>
      <c r="P20" s="192"/>
      <c r="Q20" s="192"/>
      <c r="R20" s="192"/>
      <c r="S20" s="192"/>
      <c r="T20" s="192"/>
      <c r="U20" s="192"/>
      <c r="V20" s="192"/>
      <c r="W20" s="193"/>
      <c r="AA20" s="146"/>
      <c r="AB20" s="147"/>
    </row>
    <row r="21" spans="1:28" ht="14.4">
      <c r="A21" s="359"/>
      <c r="B21" s="212"/>
      <c r="C21" s="212"/>
      <c r="D21" s="212"/>
      <c r="E21" s="212"/>
      <c r="F21" s="212"/>
      <c r="G21" s="213"/>
      <c r="H21" s="354"/>
      <c r="I21" s="189"/>
      <c r="J21" s="189"/>
      <c r="K21" s="190"/>
      <c r="L21" s="191"/>
      <c r="M21" s="192"/>
      <c r="N21" s="192"/>
      <c r="O21" s="192"/>
      <c r="P21" s="192"/>
      <c r="Q21" s="192"/>
      <c r="R21" s="192"/>
      <c r="S21" s="192"/>
      <c r="T21" s="192"/>
      <c r="U21" s="192"/>
      <c r="V21" s="192"/>
      <c r="W21" s="193"/>
      <c r="AA21" s="146"/>
      <c r="AB21" s="147"/>
    </row>
    <row r="22" spans="1:28" ht="14.4">
      <c r="A22" s="359"/>
      <c r="B22" s="212"/>
      <c r="C22" s="212"/>
      <c r="D22" s="212"/>
      <c r="E22" s="212"/>
      <c r="F22" s="212"/>
      <c r="G22" s="213"/>
      <c r="H22" s="354"/>
      <c r="I22" s="189"/>
      <c r="J22" s="189"/>
      <c r="K22" s="190"/>
      <c r="L22" s="191"/>
      <c r="M22" s="192"/>
      <c r="N22" s="192"/>
      <c r="O22" s="192"/>
      <c r="P22" s="192"/>
      <c r="Q22" s="192"/>
      <c r="R22" s="192"/>
      <c r="S22" s="192"/>
      <c r="T22" s="192"/>
      <c r="U22" s="192"/>
      <c r="V22" s="192"/>
      <c r="W22" s="193"/>
    </row>
    <row r="23" spans="1:28" ht="14.4">
      <c r="A23" s="359"/>
      <c r="B23" s="212"/>
      <c r="C23" s="212"/>
      <c r="D23" s="212"/>
      <c r="E23" s="212"/>
      <c r="F23" s="212"/>
      <c r="G23" s="213"/>
      <c r="H23" s="354"/>
      <c r="I23" s="189"/>
      <c r="J23" s="189"/>
      <c r="K23" s="190"/>
      <c r="L23" s="191"/>
      <c r="M23" s="192"/>
      <c r="N23" s="192"/>
      <c r="O23" s="192"/>
      <c r="P23" s="192"/>
      <c r="Q23" s="192"/>
      <c r="R23" s="192"/>
      <c r="S23" s="192"/>
      <c r="T23" s="192"/>
      <c r="U23" s="192"/>
      <c r="V23" s="192"/>
      <c r="W23" s="193"/>
    </row>
    <row r="24" spans="1:28" ht="14.4">
      <c r="A24" s="359"/>
      <c r="B24" s="212"/>
      <c r="C24" s="212"/>
      <c r="D24" s="212"/>
      <c r="E24" s="212"/>
      <c r="F24" s="212"/>
      <c r="G24" s="213"/>
      <c r="H24" s="354"/>
      <c r="I24" s="189"/>
      <c r="J24" s="189"/>
      <c r="K24" s="190"/>
      <c r="L24" s="191"/>
      <c r="M24" s="192"/>
      <c r="N24" s="192"/>
      <c r="O24" s="192"/>
      <c r="P24" s="192"/>
      <c r="Q24" s="192"/>
      <c r="R24" s="192"/>
      <c r="S24" s="192"/>
      <c r="T24" s="192"/>
      <c r="U24" s="192"/>
      <c r="V24" s="192"/>
      <c r="W24" s="193"/>
    </row>
    <row r="25" spans="1:28" ht="14.4">
      <c r="A25" s="359"/>
      <c r="B25" s="212"/>
      <c r="C25" s="212"/>
      <c r="D25" s="212"/>
      <c r="E25" s="212"/>
      <c r="F25" s="212"/>
      <c r="G25" s="213"/>
      <c r="H25" s="354"/>
      <c r="I25" s="189"/>
      <c r="J25" s="189"/>
      <c r="K25" s="190"/>
      <c r="L25" s="191"/>
      <c r="M25" s="192"/>
      <c r="N25" s="192"/>
      <c r="O25" s="192"/>
      <c r="P25" s="192"/>
      <c r="Q25" s="192"/>
      <c r="R25" s="192"/>
      <c r="S25" s="192"/>
      <c r="T25" s="192"/>
      <c r="U25" s="192"/>
      <c r="V25" s="192"/>
      <c r="W25" s="193"/>
    </row>
    <row r="26" spans="1:28" ht="14.4">
      <c r="A26" s="359"/>
      <c r="B26" s="212"/>
      <c r="C26" s="212"/>
      <c r="D26" s="212"/>
      <c r="E26" s="212"/>
      <c r="F26" s="212"/>
      <c r="G26" s="213"/>
      <c r="H26" s="354"/>
      <c r="I26" s="189"/>
      <c r="J26" s="189"/>
      <c r="K26" s="190"/>
      <c r="L26" s="191"/>
      <c r="M26" s="192"/>
      <c r="N26" s="192"/>
      <c r="O26" s="192"/>
      <c r="P26" s="192"/>
      <c r="Q26" s="192"/>
      <c r="R26" s="192"/>
      <c r="S26" s="192"/>
      <c r="T26" s="192"/>
      <c r="U26" s="192"/>
      <c r="V26" s="192"/>
      <c r="W26" s="193"/>
    </row>
    <row r="27" spans="1:28" ht="14.4">
      <c r="A27" s="359"/>
      <c r="B27" s="212"/>
      <c r="C27" s="212"/>
      <c r="D27" s="212"/>
      <c r="E27" s="212"/>
      <c r="F27" s="212"/>
      <c r="G27" s="213"/>
      <c r="H27" s="354"/>
      <c r="I27" s="189"/>
      <c r="J27" s="189"/>
      <c r="K27" s="190"/>
      <c r="L27" s="191"/>
      <c r="M27" s="192"/>
      <c r="N27" s="192"/>
      <c r="O27" s="192"/>
      <c r="P27" s="192"/>
      <c r="Q27" s="192"/>
      <c r="R27" s="192"/>
      <c r="S27" s="192"/>
      <c r="T27" s="192"/>
      <c r="U27" s="192"/>
      <c r="V27" s="192"/>
      <c r="W27" s="193"/>
    </row>
    <row r="28" spans="1:28" ht="14.4">
      <c r="A28" s="359"/>
      <c r="B28" s="212"/>
      <c r="C28" s="212"/>
      <c r="D28" s="212"/>
      <c r="E28" s="212"/>
      <c r="F28" s="212"/>
      <c r="G28" s="213"/>
      <c r="H28" s="354"/>
      <c r="I28" s="189"/>
      <c r="J28" s="189"/>
      <c r="K28" s="190"/>
      <c r="L28" s="191"/>
      <c r="M28" s="192"/>
      <c r="N28" s="192"/>
      <c r="O28" s="192"/>
      <c r="P28" s="192"/>
      <c r="Q28" s="192"/>
      <c r="R28" s="192"/>
      <c r="S28" s="192"/>
      <c r="T28" s="192"/>
      <c r="U28" s="192"/>
      <c r="V28" s="192"/>
      <c r="W28" s="193"/>
    </row>
    <row r="29" spans="1:28" ht="14.4">
      <c r="A29" s="359"/>
      <c r="B29" s="212"/>
      <c r="C29" s="212"/>
      <c r="D29" s="212"/>
      <c r="E29" s="212"/>
      <c r="F29" s="212"/>
      <c r="G29" s="213"/>
      <c r="H29" s="354"/>
      <c r="I29" s="189"/>
      <c r="J29" s="189"/>
      <c r="K29" s="190"/>
      <c r="L29" s="191"/>
      <c r="M29" s="192"/>
      <c r="N29" s="192"/>
      <c r="O29" s="192"/>
      <c r="P29" s="192"/>
      <c r="Q29" s="192"/>
      <c r="R29" s="192"/>
      <c r="S29" s="192"/>
      <c r="T29" s="192"/>
      <c r="U29" s="192"/>
      <c r="V29" s="192"/>
      <c r="W29" s="193"/>
    </row>
    <row r="30" spans="1:28" ht="14.4">
      <c r="A30" s="359"/>
      <c r="B30" s="212"/>
      <c r="C30" s="212"/>
      <c r="D30" s="212"/>
      <c r="E30" s="212"/>
      <c r="F30" s="212"/>
      <c r="G30" s="213"/>
      <c r="H30" s="354"/>
      <c r="I30" s="189"/>
      <c r="J30" s="189"/>
      <c r="K30" s="190"/>
      <c r="L30" s="191"/>
      <c r="M30" s="192"/>
      <c r="N30" s="192"/>
      <c r="O30" s="192"/>
      <c r="P30" s="192"/>
      <c r="Q30" s="192"/>
      <c r="R30" s="192"/>
      <c r="S30" s="192"/>
      <c r="T30" s="192"/>
      <c r="U30" s="192"/>
      <c r="V30" s="192"/>
      <c r="W30" s="193"/>
    </row>
    <row r="31" spans="1:28" ht="14.4">
      <c r="A31" s="359"/>
      <c r="B31" s="212"/>
      <c r="C31" s="212"/>
      <c r="D31" s="212"/>
      <c r="E31" s="212"/>
      <c r="F31" s="212"/>
      <c r="G31" s="213"/>
      <c r="H31" s="354"/>
      <c r="I31" s="189"/>
      <c r="J31" s="189"/>
      <c r="K31" s="190"/>
      <c r="L31" s="191"/>
      <c r="M31" s="192"/>
      <c r="N31" s="192"/>
      <c r="O31" s="192"/>
      <c r="P31" s="192"/>
      <c r="Q31" s="192"/>
      <c r="R31" s="192"/>
      <c r="S31" s="192"/>
      <c r="T31" s="192"/>
      <c r="U31" s="192"/>
      <c r="V31" s="192"/>
      <c r="W31" s="193"/>
    </row>
    <row r="32" spans="1:28" ht="14.4">
      <c r="A32" s="359"/>
      <c r="B32" s="212"/>
      <c r="C32" s="212"/>
      <c r="D32" s="212"/>
      <c r="E32" s="212"/>
      <c r="F32" s="212"/>
      <c r="G32" s="213"/>
      <c r="H32" s="354"/>
      <c r="I32" s="189"/>
      <c r="J32" s="189"/>
      <c r="K32" s="190"/>
      <c r="L32" s="191"/>
      <c r="M32" s="192"/>
      <c r="N32" s="192"/>
      <c r="O32" s="192"/>
      <c r="P32" s="192"/>
      <c r="Q32" s="192"/>
      <c r="R32" s="192"/>
      <c r="S32" s="192"/>
      <c r="T32" s="192"/>
      <c r="U32" s="192"/>
      <c r="V32" s="192"/>
      <c r="W32" s="193"/>
    </row>
    <row r="33" spans="1:28" ht="14.4">
      <c r="A33" s="359"/>
      <c r="B33" s="212"/>
      <c r="C33" s="212"/>
      <c r="D33" s="212"/>
      <c r="E33" s="212"/>
      <c r="F33" s="212"/>
      <c r="G33" s="213"/>
      <c r="H33" s="354"/>
      <c r="I33" s="189"/>
      <c r="J33" s="189"/>
      <c r="K33" s="190"/>
      <c r="L33" s="191"/>
      <c r="M33" s="192"/>
      <c r="N33" s="192"/>
      <c r="O33" s="192"/>
      <c r="P33" s="192"/>
      <c r="Q33" s="192"/>
      <c r="R33" s="192"/>
      <c r="S33" s="192"/>
      <c r="T33" s="192"/>
      <c r="U33" s="192"/>
      <c r="V33" s="192"/>
      <c r="W33" s="193"/>
    </row>
    <row r="34" spans="1:28" ht="14.4">
      <c r="A34" s="359"/>
      <c r="B34" s="212"/>
      <c r="C34" s="212"/>
      <c r="D34" s="212"/>
      <c r="E34" s="212"/>
      <c r="F34" s="212"/>
      <c r="G34" s="213"/>
      <c r="H34" s="354"/>
      <c r="I34" s="189"/>
      <c r="J34" s="189"/>
      <c r="K34" s="190"/>
      <c r="L34" s="191"/>
      <c r="M34" s="192"/>
      <c r="N34" s="192"/>
      <c r="O34" s="192"/>
      <c r="P34" s="192"/>
      <c r="Q34" s="192"/>
      <c r="R34" s="192"/>
      <c r="S34" s="192"/>
      <c r="T34" s="192"/>
      <c r="U34" s="192"/>
      <c r="V34" s="192"/>
      <c r="W34" s="193"/>
    </row>
    <row r="35" spans="1:28" ht="14.4">
      <c r="A35" s="359"/>
      <c r="B35" s="212"/>
      <c r="C35" s="212"/>
      <c r="D35" s="212"/>
      <c r="E35" s="212"/>
      <c r="F35" s="212"/>
      <c r="G35" s="213"/>
      <c r="H35" s="354"/>
      <c r="I35" s="189"/>
      <c r="J35" s="189"/>
      <c r="K35" s="190"/>
      <c r="L35" s="191"/>
      <c r="M35" s="192"/>
      <c r="N35" s="192"/>
      <c r="O35" s="192"/>
      <c r="P35" s="192"/>
      <c r="Q35" s="192"/>
      <c r="R35" s="192"/>
      <c r="S35" s="192"/>
      <c r="T35" s="192"/>
      <c r="U35" s="192"/>
      <c r="V35" s="192"/>
      <c r="W35" s="193"/>
    </row>
    <row r="36" spans="1:28" ht="14.4">
      <c r="A36" s="359"/>
      <c r="B36" s="212"/>
      <c r="C36" s="212"/>
      <c r="D36" s="212"/>
      <c r="E36" s="212"/>
      <c r="F36" s="212"/>
      <c r="G36" s="213"/>
      <c r="H36" s="354"/>
      <c r="I36" s="189"/>
      <c r="J36" s="189"/>
      <c r="K36" s="190"/>
      <c r="L36" s="191"/>
      <c r="M36" s="192"/>
      <c r="N36" s="192"/>
      <c r="O36" s="192"/>
      <c r="P36" s="192"/>
      <c r="Q36" s="192"/>
      <c r="R36" s="192"/>
      <c r="S36" s="192"/>
      <c r="T36" s="192"/>
      <c r="U36" s="192"/>
      <c r="V36" s="192"/>
      <c r="W36" s="193"/>
    </row>
    <row r="37" spans="1:28" ht="14.4">
      <c r="A37" s="359"/>
      <c r="B37" s="212"/>
      <c r="C37" s="212"/>
      <c r="D37" s="212"/>
      <c r="E37" s="212"/>
      <c r="F37" s="212"/>
      <c r="G37" s="213"/>
      <c r="H37" s="354"/>
      <c r="I37" s="189"/>
      <c r="J37" s="189"/>
      <c r="K37" s="190"/>
      <c r="L37" s="191"/>
      <c r="M37" s="192"/>
      <c r="N37" s="192"/>
      <c r="O37" s="192"/>
      <c r="P37" s="192"/>
      <c r="Q37" s="192"/>
      <c r="R37" s="192"/>
      <c r="S37" s="192"/>
      <c r="T37" s="192"/>
      <c r="U37" s="192"/>
      <c r="V37" s="192"/>
      <c r="W37" s="193"/>
    </row>
    <row r="38" spans="1:28" ht="14.4">
      <c r="A38" s="359"/>
      <c r="B38" s="212"/>
      <c r="C38" s="212"/>
      <c r="D38" s="212"/>
      <c r="E38" s="212"/>
      <c r="F38" s="212"/>
      <c r="G38" s="213"/>
      <c r="H38" s="354"/>
      <c r="I38" s="189"/>
      <c r="J38" s="189"/>
      <c r="K38" s="190"/>
      <c r="L38" s="191"/>
      <c r="M38" s="192"/>
      <c r="N38" s="192"/>
      <c r="O38" s="192"/>
      <c r="P38" s="192"/>
      <c r="Q38" s="192"/>
      <c r="R38" s="192"/>
      <c r="S38" s="192"/>
      <c r="T38" s="192"/>
      <c r="U38" s="192"/>
      <c r="V38" s="192"/>
      <c r="W38" s="193"/>
    </row>
    <row r="39" spans="1:28" ht="14.4">
      <c r="A39" s="359"/>
      <c r="B39" s="212"/>
      <c r="C39" s="212"/>
      <c r="D39" s="212"/>
      <c r="E39" s="212"/>
      <c r="F39" s="212"/>
      <c r="G39" s="213"/>
      <c r="H39" s="354"/>
      <c r="I39" s="189"/>
      <c r="J39" s="189"/>
      <c r="K39" s="190"/>
      <c r="L39" s="191"/>
      <c r="M39" s="192"/>
      <c r="N39" s="192"/>
      <c r="O39" s="192"/>
      <c r="P39" s="192"/>
      <c r="Q39" s="192"/>
      <c r="R39" s="192"/>
      <c r="S39" s="192"/>
      <c r="T39" s="192"/>
      <c r="U39" s="192"/>
      <c r="V39" s="192"/>
      <c r="W39" s="193"/>
    </row>
    <row r="40" spans="1:28" ht="14.4">
      <c r="A40" s="353"/>
      <c r="B40" s="229"/>
      <c r="C40" s="229"/>
      <c r="D40" s="229"/>
      <c r="E40" s="229"/>
      <c r="F40" s="229"/>
      <c r="G40" s="230"/>
      <c r="H40" s="354"/>
      <c r="I40" s="189"/>
      <c r="J40" s="189"/>
      <c r="K40" s="190"/>
      <c r="L40" s="191"/>
      <c r="M40" s="192"/>
      <c r="N40" s="192"/>
      <c r="O40" s="192"/>
      <c r="P40" s="192"/>
      <c r="Q40" s="192"/>
      <c r="R40" s="192"/>
      <c r="S40" s="192"/>
      <c r="T40" s="192"/>
      <c r="U40" s="192"/>
      <c r="V40" s="192"/>
      <c r="W40" s="193"/>
    </row>
    <row r="41" spans="1:28" ht="13.5" customHeight="1">
      <c r="A41" s="196" t="s">
        <v>88</v>
      </c>
      <c r="B41" s="197"/>
      <c r="C41" s="197"/>
      <c r="D41" s="197"/>
      <c r="E41" s="197"/>
      <c r="F41" s="197"/>
      <c r="G41" s="198"/>
      <c r="H41" s="258">
        <f>SUM(H18:M40)</f>
        <v>0</v>
      </c>
      <c r="I41" s="259"/>
      <c r="J41" s="259"/>
      <c r="K41" s="260"/>
      <c r="L41" s="264"/>
      <c r="M41" s="265"/>
      <c r="N41" s="265"/>
      <c r="O41" s="265"/>
      <c r="P41" s="265"/>
      <c r="Q41" s="265"/>
      <c r="R41" s="265"/>
      <c r="S41" s="265"/>
      <c r="T41" s="265"/>
      <c r="U41" s="265"/>
      <c r="V41" s="265"/>
      <c r="W41" s="266"/>
    </row>
    <row r="42" spans="1:28" ht="13.5" customHeight="1">
      <c r="A42" s="199"/>
      <c r="B42" s="200"/>
      <c r="C42" s="200"/>
      <c r="D42" s="200"/>
      <c r="E42" s="200"/>
      <c r="F42" s="200"/>
      <c r="G42" s="201"/>
      <c r="H42" s="261"/>
      <c r="I42" s="262"/>
      <c r="J42" s="262"/>
      <c r="K42" s="263"/>
      <c r="L42" s="267"/>
      <c r="M42" s="268"/>
      <c r="N42" s="268"/>
      <c r="O42" s="268"/>
      <c r="P42" s="268"/>
      <c r="Q42" s="268"/>
      <c r="R42" s="268"/>
      <c r="S42" s="268"/>
      <c r="T42" s="268"/>
      <c r="U42" s="268"/>
      <c r="V42" s="268"/>
      <c r="W42" s="269"/>
    </row>
    <row r="45" spans="1:28">
      <c r="A45" s="352" t="s">
        <v>160</v>
      </c>
      <c r="B45" s="195"/>
      <c r="C45" s="195"/>
      <c r="D45" s="195"/>
      <c r="E45" s="195"/>
      <c r="F45" s="195"/>
      <c r="G45" s="195"/>
      <c r="H45" s="195"/>
      <c r="I45" s="195"/>
      <c r="J45" s="195"/>
      <c r="K45" s="195"/>
      <c r="L45" s="195"/>
      <c r="M45" s="195"/>
      <c r="N45" s="195"/>
      <c r="O45" s="195"/>
      <c r="P45" s="195"/>
      <c r="Q45" s="195"/>
      <c r="R45" s="195"/>
      <c r="S45" s="195"/>
      <c r="T45" s="195"/>
      <c r="U45" s="195"/>
      <c r="V45" s="195"/>
      <c r="W45" s="195"/>
      <c r="AB45"/>
    </row>
    <row r="46" spans="1:28">
      <c r="A46" s="252" t="s">
        <v>145</v>
      </c>
      <c r="B46" s="210"/>
      <c r="C46" s="210"/>
      <c r="D46" s="210"/>
      <c r="E46" s="210"/>
      <c r="F46" s="210"/>
      <c r="G46" s="210"/>
      <c r="H46" s="355" t="s">
        <v>146</v>
      </c>
      <c r="I46" s="356"/>
      <c r="J46" s="204"/>
      <c r="K46" s="204"/>
      <c r="L46" s="204"/>
      <c r="M46" s="204"/>
      <c r="N46" s="204"/>
      <c r="O46" s="356" t="s">
        <v>147</v>
      </c>
      <c r="P46" s="357"/>
      <c r="Q46" s="204"/>
      <c r="R46" s="204"/>
      <c r="S46" s="204"/>
      <c r="T46" s="204"/>
      <c r="U46" s="204"/>
      <c r="V46" s="204"/>
      <c r="W46" s="205"/>
      <c r="AB46" s="185" t="s">
        <v>177</v>
      </c>
    </row>
    <row r="47" spans="1:28">
      <c r="A47" s="210"/>
      <c r="B47" s="210"/>
      <c r="C47" s="210"/>
      <c r="D47" s="210"/>
      <c r="E47" s="210"/>
      <c r="F47" s="210"/>
      <c r="G47" s="210"/>
      <c r="H47" s="355" t="s">
        <v>146</v>
      </c>
      <c r="I47" s="356"/>
      <c r="J47" s="358"/>
      <c r="K47" s="358"/>
      <c r="L47" s="358"/>
      <c r="M47" s="358"/>
      <c r="N47" s="358"/>
      <c r="O47" s="356" t="s">
        <v>147</v>
      </c>
      <c r="P47" s="357"/>
      <c r="Q47" s="204"/>
      <c r="R47" s="204"/>
      <c r="S47" s="204"/>
      <c r="T47" s="204"/>
      <c r="U47" s="204"/>
      <c r="V47" s="204"/>
      <c r="W47" s="205"/>
      <c r="AB47" s="304" t="str">
        <f>IF(OR(J46="",Q46=""),"カウンセラーの氏名及び資格を記入してください","")</f>
        <v>カウンセラーの氏名及び資格を記入してください</v>
      </c>
    </row>
    <row r="48" spans="1:28">
      <c r="A48" s="210"/>
      <c r="B48" s="210"/>
      <c r="C48" s="210"/>
      <c r="D48" s="210"/>
      <c r="E48" s="210"/>
      <c r="F48" s="210"/>
      <c r="G48" s="210"/>
      <c r="H48" s="355" t="s">
        <v>146</v>
      </c>
      <c r="I48" s="356"/>
      <c r="J48" s="358"/>
      <c r="K48" s="358"/>
      <c r="L48" s="358"/>
      <c r="M48" s="358"/>
      <c r="N48" s="358"/>
      <c r="O48" s="356" t="s">
        <v>147</v>
      </c>
      <c r="P48" s="357"/>
      <c r="Q48" s="204"/>
      <c r="R48" s="204"/>
      <c r="S48" s="204"/>
      <c r="T48" s="204"/>
      <c r="U48" s="204"/>
      <c r="V48" s="204"/>
      <c r="W48" s="205"/>
      <c r="AB48" s="304"/>
    </row>
    <row r="49" spans="1:28" ht="13.5" customHeight="1">
      <c r="A49" s="209" t="s">
        <v>109</v>
      </c>
      <c r="B49" s="210"/>
      <c r="C49" s="210"/>
      <c r="D49" s="210"/>
      <c r="E49" s="210"/>
      <c r="F49" s="210"/>
      <c r="G49" s="210"/>
      <c r="H49" s="9"/>
      <c r="I49" s="10"/>
      <c r="J49" s="153"/>
      <c r="K49" s="174"/>
      <c r="L49" s="350" t="s">
        <v>161</v>
      </c>
      <c r="M49" s="350"/>
      <c r="N49" s="335"/>
      <c r="O49" s="335"/>
      <c r="P49" s="337" t="s">
        <v>162</v>
      </c>
      <c r="Q49" s="338"/>
      <c r="R49" s="338"/>
      <c r="S49" s="197"/>
      <c r="T49" s="10"/>
      <c r="U49" s="10"/>
      <c r="V49" s="10"/>
      <c r="W49" s="11"/>
      <c r="AB49" s="304" t="str">
        <f>IF(N49="","カウンセリングの実施回数を記入してください",IF(COUNTIF('◆計画書　（別紙２）'!I24:I223,"&gt;=0.25")=N49,"","実施回数に誤りがないか、ご確認ください（別紙２と一致しません）"))</f>
        <v>カウンセリングの実施回数を記入してください</v>
      </c>
    </row>
    <row r="50" spans="1:28" ht="13.5" customHeight="1">
      <c r="A50" s="210"/>
      <c r="B50" s="210"/>
      <c r="C50" s="210"/>
      <c r="D50" s="210"/>
      <c r="E50" s="210"/>
      <c r="F50" s="210"/>
      <c r="G50" s="210"/>
      <c r="H50" s="12"/>
      <c r="I50" s="13"/>
      <c r="J50" s="13"/>
      <c r="K50" s="175"/>
      <c r="L50" s="351"/>
      <c r="M50" s="351"/>
      <c r="N50" s="336"/>
      <c r="O50" s="336"/>
      <c r="P50" s="200"/>
      <c r="Q50" s="339"/>
      <c r="R50" s="339"/>
      <c r="S50" s="200"/>
      <c r="T50" s="13"/>
      <c r="U50" s="13"/>
      <c r="V50" s="13"/>
      <c r="W50" s="14"/>
      <c r="AB50" s="304"/>
    </row>
    <row r="51" spans="1:28">
      <c r="A51" s="210" t="s">
        <v>91</v>
      </c>
      <c r="B51" s="210"/>
      <c r="C51" s="210"/>
      <c r="D51" s="210"/>
      <c r="E51" s="210"/>
      <c r="F51" s="210"/>
      <c r="G51" s="210"/>
      <c r="H51" s="9"/>
      <c r="I51" s="10"/>
      <c r="J51" s="10"/>
      <c r="K51" s="10"/>
      <c r="L51" s="197" t="s">
        <v>23</v>
      </c>
      <c r="M51" s="197"/>
      <c r="N51" s="247"/>
      <c r="O51" s="247"/>
      <c r="P51" s="216" t="s">
        <v>24</v>
      </c>
      <c r="Q51" s="216"/>
      <c r="R51" s="216"/>
      <c r="S51" s="216"/>
      <c r="T51" s="216"/>
      <c r="U51" s="10"/>
      <c r="V51" s="10"/>
      <c r="W51" s="11"/>
      <c r="AB51" s="304" t="str">
        <f>IF(N51="","カウンセリングの実施時間を記入してください",IF(N51&lt;6,"カウンセリングの実施時間は6時間以上である必要があります",""))</f>
        <v>カウンセリングの実施時間を記入してください</v>
      </c>
    </row>
    <row r="52" spans="1:28">
      <c r="A52" s="210"/>
      <c r="B52" s="210"/>
      <c r="C52" s="210"/>
      <c r="D52" s="210"/>
      <c r="E52" s="210"/>
      <c r="F52" s="210"/>
      <c r="G52" s="210"/>
      <c r="H52" s="12"/>
      <c r="I52" s="13"/>
      <c r="J52" s="13"/>
      <c r="K52" s="13"/>
      <c r="L52" s="200"/>
      <c r="M52" s="200"/>
      <c r="N52" s="254"/>
      <c r="O52" s="254"/>
      <c r="P52" s="195"/>
      <c r="Q52" s="195"/>
      <c r="R52" s="195"/>
      <c r="S52" s="195"/>
      <c r="T52" s="195"/>
      <c r="U52" s="13"/>
      <c r="V52" s="13"/>
      <c r="W52" s="14"/>
      <c r="AB52" s="304"/>
    </row>
    <row r="53" spans="1:28" ht="13.5" customHeight="1">
      <c r="A53" s="340" t="s">
        <v>25</v>
      </c>
      <c r="B53" s="341"/>
      <c r="C53" s="341"/>
      <c r="D53" s="341"/>
      <c r="E53" s="341"/>
      <c r="F53" s="341"/>
      <c r="G53" s="342"/>
      <c r="H53" s="206" t="s">
        <v>92</v>
      </c>
      <c r="I53" s="218" t="s">
        <v>157</v>
      </c>
      <c r="J53" s="219"/>
      <c r="K53" s="219"/>
      <c r="L53" s="219"/>
      <c r="M53" s="219"/>
      <c r="N53" s="219"/>
      <c r="O53" s="219"/>
      <c r="P53" s="219"/>
      <c r="Q53" s="219"/>
      <c r="R53" s="219"/>
      <c r="S53" s="220"/>
      <c r="T53" s="15"/>
      <c r="U53" s="15"/>
      <c r="V53" s="15"/>
      <c r="W53" s="16"/>
    </row>
    <row r="54" spans="1:28">
      <c r="A54" s="343"/>
      <c r="B54" s="344"/>
      <c r="C54" s="344"/>
      <c r="D54" s="344"/>
      <c r="E54" s="344"/>
      <c r="F54" s="344"/>
      <c r="G54" s="345"/>
      <c r="H54" s="207"/>
      <c r="I54" s="221"/>
      <c r="J54" s="222"/>
      <c r="K54" s="222"/>
      <c r="L54" s="222"/>
      <c r="M54" s="222"/>
      <c r="N54" s="222"/>
      <c r="O54" s="222"/>
      <c r="P54" s="222"/>
      <c r="Q54" s="222"/>
      <c r="R54" s="222"/>
      <c r="S54" s="223"/>
      <c r="T54" s="17"/>
      <c r="U54" s="17"/>
      <c r="V54" s="17"/>
      <c r="W54" s="18"/>
    </row>
    <row r="55" spans="1:28">
      <c r="A55" s="343"/>
      <c r="B55" s="344"/>
      <c r="C55" s="344"/>
      <c r="D55" s="344"/>
      <c r="E55" s="344"/>
      <c r="F55" s="344"/>
      <c r="G55" s="345"/>
      <c r="H55" s="208"/>
      <c r="I55" s="224"/>
      <c r="J55" s="225"/>
      <c r="K55" s="225"/>
      <c r="L55" s="225"/>
      <c r="M55" s="225"/>
      <c r="N55" s="225"/>
      <c r="O55" s="225"/>
      <c r="P55" s="225"/>
      <c r="Q55" s="225"/>
      <c r="R55" s="225"/>
      <c r="S55" s="226"/>
      <c r="T55" s="19"/>
      <c r="U55" s="19"/>
      <c r="V55" s="19"/>
      <c r="W55" s="20"/>
    </row>
    <row r="56" spans="1:28">
      <c r="A56" s="343"/>
      <c r="B56" s="344"/>
      <c r="C56" s="344"/>
      <c r="D56" s="344"/>
      <c r="E56" s="344"/>
      <c r="F56" s="344"/>
      <c r="G56" s="345"/>
      <c r="H56" s="206" t="s">
        <v>93</v>
      </c>
      <c r="I56" s="218" t="s">
        <v>159</v>
      </c>
      <c r="J56" s="219"/>
      <c r="K56" s="219"/>
      <c r="L56" s="219"/>
      <c r="M56" s="219"/>
      <c r="N56" s="219"/>
      <c r="O56" s="219"/>
      <c r="P56" s="219"/>
      <c r="Q56" s="219"/>
      <c r="R56" s="219"/>
      <c r="S56" s="220"/>
      <c r="T56" s="15"/>
      <c r="U56" s="15"/>
      <c r="V56" s="15"/>
      <c r="W56" s="16"/>
    </row>
    <row r="57" spans="1:28">
      <c r="A57" s="343"/>
      <c r="B57" s="344"/>
      <c r="C57" s="344"/>
      <c r="D57" s="344"/>
      <c r="E57" s="344"/>
      <c r="F57" s="344"/>
      <c r="G57" s="345"/>
      <c r="H57" s="207"/>
      <c r="I57" s="221"/>
      <c r="J57" s="222"/>
      <c r="K57" s="222"/>
      <c r="L57" s="222"/>
      <c r="M57" s="222"/>
      <c r="N57" s="222"/>
      <c r="O57" s="222"/>
      <c r="P57" s="222"/>
      <c r="Q57" s="222"/>
      <c r="R57" s="222"/>
      <c r="S57" s="223"/>
      <c r="T57" s="17"/>
      <c r="U57" s="17"/>
      <c r="V57" s="17"/>
      <c r="W57" s="18"/>
    </row>
    <row r="58" spans="1:28">
      <c r="A58" s="343"/>
      <c r="B58" s="344"/>
      <c r="C58" s="344"/>
      <c r="D58" s="344"/>
      <c r="E58" s="344"/>
      <c r="F58" s="344"/>
      <c r="G58" s="345"/>
      <c r="H58" s="208"/>
      <c r="I58" s="224"/>
      <c r="J58" s="225"/>
      <c r="K58" s="225"/>
      <c r="L58" s="225"/>
      <c r="M58" s="225"/>
      <c r="N58" s="225"/>
      <c r="O58" s="225"/>
      <c r="P58" s="225"/>
      <c r="Q58" s="225"/>
      <c r="R58" s="225"/>
      <c r="S58" s="226"/>
      <c r="T58" s="19"/>
      <c r="U58" s="19"/>
      <c r="V58" s="19"/>
      <c r="W58" s="20"/>
    </row>
    <row r="59" spans="1:28" ht="13.5" customHeight="1">
      <c r="A59" s="343"/>
      <c r="B59" s="344"/>
      <c r="C59" s="344"/>
      <c r="D59" s="344"/>
      <c r="E59" s="344"/>
      <c r="F59" s="344"/>
      <c r="G59" s="345"/>
      <c r="H59" s="349" t="s">
        <v>95</v>
      </c>
      <c r="I59" s="218" t="s">
        <v>96</v>
      </c>
      <c r="J59" s="219"/>
      <c r="K59" s="219"/>
      <c r="L59" s="219"/>
      <c r="M59" s="219"/>
      <c r="N59" s="219"/>
      <c r="O59" s="219"/>
      <c r="P59" s="219"/>
      <c r="Q59" s="219"/>
      <c r="R59" s="219"/>
      <c r="S59" s="220"/>
      <c r="T59" s="15"/>
      <c r="U59" s="15"/>
      <c r="V59" s="15"/>
      <c r="W59" s="16"/>
    </row>
    <row r="60" spans="1:28">
      <c r="A60" s="343"/>
      <c r="B60" s="344"/>
      <c r="C60" s="344"/>
      <c r="D60" s="344"/>
      <c r="E60" s="344"/>
      <c r="F60" s="344"/>
      <c r="G60" s="345"/>
      <c r="H60" s="349"/>
      <c r="I60" s="221"/>
      <c r="J60" s="222"/>
      <c r="K60" s="222"/>
      <c r="L60" s="222"/>
      <c r="M60" s="222"/>
      <c r="N60" s="222"/>
      <c r="O60" s="222"/>
      <c r="P60" s="222"/>
      <c r="Q60" s="222"/>
      <c r="R60" s="222"/>
      <c r="S60" s="223"/>
      <c r="T60" s="17"/>
      <c r="U60" s="17"/>
      <c r="V60" s="17"/>
      <c r="W60" s="18"/>
    </row>
    <row r="61" spans="1:28">
      <c r="A61" s="346"/>
      <c r="B61" s="347"/>
      <c r="C61" s="347"/>
      <c r="D61" s="347"/>
      <c r="E61" s="347"/>
      <c r="F61" s="347"/>
      <c r="G61" s="348"/>
      <c r="H61" s="349"/>
      <c r="I61" s="224"/>
      <c r="J61" s="225"/>
      <c r="K61" s="225"/>
      <c r="L61" s="225"/>
      <c r="M61" s="225"/>
      <c r="N61" s="225"/>
      <c r="O61" s="225"/>
      <c r="P61" s="225"/>
      <c r="Q61" s="225"/>
      <c r="R61" s="225"/>
      <c r="S61" s="226"/>
      <c r="T61" s="19"/>
      <c r="U61" s="19"/>
      <c r="V61" s="19"/>
      <c r="W61" s="20"/>
      <c r="AB61" s="185" t="s">
        <v>177</v>
      </c>
    </row>
    <row r="62" spans="1:28">
      <c r="A62" s="196" t="s">
        <v>97</v>
      </c>
      <c r="B62" s="197"/>
      <c r="C62" s="197"/>
      <c r="D62" s="197"/>
      <c r="E62" s="197"/>
      <c r="F62" s="197"/>
      <c r="G62" s="198"/>
      <c r="H62" s="121"/>
      <c r="I62" s="33"/>
      <c r="J62" s="331" t="s">
        <v>98</v>
      </c>
      <c r="K62" s="333"/>
      <c r="L62" s="333"/>
      <c r="M62" s="331" t="s">
        <v>99</v>
      </c>
      <c r="N62" s="331" t="s">
        <v>90</v>
      </c>
      <c r="O62" s="331"/>
      <c r="P62" s="331" t="s">
        <v>100</v>
      </c>
      <c r="Q62" s="331"/>
      <c r="R62" s="333"/>
      <c r="S62" s="333"/>
      <c r="T62" s="326" t="s">
        <v>101</v>
      </c>
      <c r="U62" s="326"/>
      <c r="V62" s="326"/>
      <c r="W62" s="327"/>
      <c r="AB62" s="304" t="str">
        <f>IF('◆計画書（別紙１）'!K62="","研修の実施回数を記入してください",IF(COUNTIF('◆計画書　（別紙２）'!E7:E18,"&gt;=1")='◆計画書（別紙１）'!K62,"","研修の実施回数に誤りがないか、ご確認ください（別紙２と一致しません）"))</f>
        <v>研修の実施回数を記入してください</v>
      </c>
    </row>
    <row r="63" spans="1:28">
      <c r="A63" s="256"/>
      <c r="B63" s="257"/>
      <c r="C63" s="257"/>
      <c r="D63" s="257"/>
      <c r="E63" s="257"/>
      <c r="F63" s="257"/>
      <c r="G63" s="330"/>
      <c r="H63" s="122"/>
      <c r="I63" s="35"/>
      <c r="J63" s="332"/>
      <c r="K63" s="334"/>
      <c r="L63" s="334"/>
      <c r="M63" s="332"/>
      <c r="N63" s="332"/>
      <c r="O63" s="332"/>
      <c r="P63" s="332"/>
      <c r="Q63" s="332"/>
      <c r="R63" s="334"/>
      <c r="S63" s="334"/>
      <c r="T63" s="328"/>
      <c r="U63" s="328"/>
      <c r="V63" s="328"/>
      <c r="W63" s="329"/>
      <c r="AB63" s="304"/>
    </row>
    <row r="64" spans="1:28">
      <c r="A64" s="209" t="s">
        <v>30</v>
      </c>
      <c r="B64" s="210"/>
      <c r="C64" s="210"/>
      <c r="D64" s="210"/>
      <c r="E64" s="246"/>
      <c r="F64" s="247"/>
      <c r="G64" s="248"/>
      <c r="H64" s="241" t="s">
        <v>102</v>
      </c>
      <c r="I64" s="216"/>
      <c r="J64" s="216"/>
      <c r="K64" s="216"/>
      <c r="L64" s="216"/>
      <c r="M64" s="216"/>
      <c r="N64" s="216"/>
      <c r="O64" s="216"/>
      <c r="P64" s="216"/>
      <c r="Q64" s="216"/>
      <c r="R64" s="216"/>
      <c r="S64" s="216"/>
      <c r="T64" s="216"/>
      <c r="U64" s="216"/>
      <c r="V64" s="216"/>
      <c r="W64" s="242"/>
      <c r="AB64" s="304" t="str">
        <f>IF(R62="","研修の実施時間を記入してください",IF(R62&lt;1,"研修の実施時間は1時間以上である必要があります",""))</f>
        <v>研修の実施時間を記入してください</v>
      </c>
    </row>
    <row r="65" spans="1:28" ht="14.4">
      <c r="A65" s="210"/>
      <c r="B65" s="210"/>
      <c r="C65" s="210"/>
      <c r="D65" s="210"/>
      <c r="E65" s="249"/>
      <c r="F65" s="250"/>
      <c r="G65" s="251"/>
      <c r="H65" s="256" t="s">
        <v>103</v>
      </c>
      <c r="I65" s="257"/>
      <c r="J65" s="257"/>
      <c r="K65" s="257"/>
      <c r="L65" s="240" t="s">
        <v>33</v>
      </c>
      <c r="M65" s="240"/>
      <c r="N65" s="240"/>
      <c r="O65" s="243"/>
      <c r="P65" s="243"/>
      <c r="Q65" s="243"/>
      <c r="R65" s="21" t="s">
        <v>0</v>
      </c>
      <c r="S65" s="22"/>
      <c r="T65" s="22"/>
      <c r="U65" s="23"/>
      <c r="V65" s="23"/>
      <c r="W65" s="24"/>
      <c r="AB65" s="304"/>
    </row>
    <row r="66" spans="1:28">
      <c r="A66" s="210"/>
      <c r="B66" s="210"/>
      <c r="C66" s="210"/>
      <c r="D66" s="245"/>
      <c r="E66" s="249"/>
      <c r="F66" s="250"/>
      <c r="G66" s="251"/>
      <c r="H66" s="25"/>
      <c r="I66" s="26"/>
      <c r="J66" s="26"/>
      <c r="K66" s="26"/>
      <c r="L66" s="26"/>
      <c r="M66" s="26"/>
      <c r="N66" s="26"/>
      <c r="O66" s="26"/>
      <c r="P66" s="26"/>
      <c r="Q66" s="26"/>
      <c r="R66" s="26"/>
      <c r="S66" s="26"/>
      <c r="T66" s="26"/>
      <c r="U66" s="23"/>
      <c r="V66" s="23"/>
      <c r="W66" s="24"/>
    </row>
    <row r="67" spans="1:28" ht="14.4">
      <c r="A67" s="210"/>
      <c r="B67" s="210"/>
      <c r="C67" s="210"/>
      <c r="D67" s="210"/>
      <c r="E67" s="253"/>
      <c r="F67" s="254"/>
      <c r="G67" s="255"/>
      <c r="H67" s="4"/>
      <c r="I67" s="5"/>
      <c r="J67" s="5"/>
      <c r="K67" s="5"/>
      <c r="L67" s="195" t="s">
        <v>34</v>
      </c>
      <c r="M67" s="195"/>
      <c r="N67" s="195"/>
      <c r="O67" s="244"/>
      <c r="P67" s="244"/>
      <c r="Q67" s="244"/>
      <c r="R67" s="27" t="s">
        <v>0</v>
      </c>
      <c r="S67" s="28" t="s">
        <v>104</v>
      </c>
      <c r="T67" s="28"/>
      <c r="U67" s="29"/>
      <c r="V67" s="29"/>
      <c r="W67" s="6"/>
    </row>
    <row r="68" spans="1:28" ht="13.5" customHeight="1">
      <c r="A68" s="305" t="s">
        <v>127</v>
      </c>
      <c r="B68" s="306"/>
      <c r="C68" s="306"/>
      <c r="D68" s="306"/>
      <c r="E68" s="306"/>
      <c r="F68" s="306"/>
      <c r="G68" s="307"/>
      <c r="H68" s="314" t="s">
        <v>105</v>
      </c>
      <c r="I68" s="317" t="s">
        <v>106</v>
      </c>
      <c r="J68" s="318"/>
      <c r="K68" s="318"/>
      <c r="L68" s="318"/>
      <c r="M68" s="318"/>
      <c r="N68" s="318"/>
      <c r="O68" s="318"/>
      <c r="P68" s="318"/>
      <c r="Q68" s="318"/>
      <c r="R68" s="318"/>
      <c r="S68" s="319"/>
      <c r="T68" s="15"/>
      <c r="U68" s="15"/>
      <c r="V68" s="15"/>
      <c r="W68" s="16"/>
    </row>
    <row r="69" spans="1:28">
      <c r="A69" s="308"/>
      <c r="B69" s="309"/>
      <c r="C69" s="309"/>
      <c r="D69" s="309"/>
      <c r="E69" s="309"/>
      <c r="F69" s="309"/>
      <c r="G69" s="310"/>
      <c r="H69" s="315"/>
      <c r="I69" s="320"/>
      <c r="J69" s="321"/>
      <c r="K69" s="321"/>
      <c r="L69" s="321"/>
      <c r="M69" s="321"/>
      <c r="N69" s="321"/>
      <c r="O69" s="321"/>
      <c r="P69" s="321"/>
      <c r="Q69" s="321"/>
      <c r="R69" s="321"/>
      <c r="S69" s="322"/>
      <c r="T69" s="17"/>
      <c r="U69" s="17"/>
      <c r="V69" s="17"/>
      <c r="W69" s="18"/>
    </row>
    <row r="70" spans="1:28">
      <c r="A70" s="308"/>
      <c r="B70" s="309"/>
      <c r="C70" s="309"/>
      <c r="D70" s="309"/>
      <c r="E70" s="309"/>
      <c r="F70" s="309"/>
      <c r="G70" s="310"/>
      <c r="H70" s="316"/>
      <c r="I70" s="323"/>
      <c r="J70" s="324"/>
      <c r="K70" s="324"/>
      <c r="L70" s="324"/>
      <c r="M70" s="324"/>
      <c r="N70" s="324"/>
      <c r="O70" s="324"/>
      <c r="P70" s="324"/>
      <c r="Q70" s="324"/>
      <c r="R70" s="324"/>
      <c r="S70" s="325"/>
      <c r="T70" s="19"/>
      <c r="U70" s="19"/>
      <c r="V70" s="19"/>
      <c r="W70" s="20"/>
    </row>
    <row r="71" spans="1:28">
      <c r="A71" s="308"/>
      <c r="B71" s="309"/>
      <c r="C71" s="309"/>
      <c r="D71" s="309"/>
      <c r="E71" s="309"/>
      <c r="F71" s="309"/>
      <c r="G71" s="310"/>
      <c r="H71" s="314" t="s">
        <v>107</v>
      </c>
      <c r="I71" s="317" t="s">
        <v>108</v>
      </c>
      <c r="J71" s="318"/>
      <c r="K71" s="318"/>
      <c r="L71" s="318"/>
      <c r="M71" s="318"/>
      <c r="N71" s="318"/>
      <c r="O71" s="318"/>
      <c r="P71" s="318"/>
      <c r="Q71" s="318"/>
      <c r="R71" s="318"/>
      <c r="S71" s="319"/>
      <c r="T71" s="15"/>
      <c r="U71" s="15"/>
      <c r="V71" s="15"/>
      <c r="W71" s="16"/>
    </row>
    <row r="72" spans="1:28">
      <c r="A72" s="308"/>
      <c r="B72" s="309"/>
      <c r="C72" s="309"/>
      <c r="D72" s="309"/>
      <c r="E72" s="309"/>
      <c r="F72" s="309"/>
      <c r="G72" s="310"/>
      <c r="H72" s="315"/>
      <c r="I72" s="320"/>
      <c r="J72" s="321"/>
      <c r="K72" s="321"/>
      <c r="L72" s="321"/>
      <c r="M72" s="321"/>
      <c r="N72" s="321"/>
      <c r="O72" s="321"/>
      <c r="P72" s="321"/>
      <c r="Q72" s="321"/>
      <c r="R72" s="321"/>
      <c r="S72" s="322"/>
      <c r="T72" s="17"/>
      <c r="U72" s="17"/>
      <c r="V72" s="17"/>
      <c r="W72" s="18"/>
    </row>
    <row r="73" spans="1:28">
      <c r="A73" s="311"/>
      <c r="B73" s="312"/>
      <c r="C73" s="312"/>
      <c r="D73" s="312"/>
      <c r="E73" s="312"/>
      <c r="F73" s="312"/>
      <c r="G73" s="313"/>
      <c r="H73" s="316"/>
      <c r="I73" s="323"/>
      <c r="J73" s="324"/>
      <c r="K73" s="324"/>
      <c r="L73" s="324"/>
      <c r="M73" s="324"/>
      <c r="N73" s="324"/>
      <c r="O73" s="324"/>
      <c r="P73" s="324"/>
      <c r="Q73" s="324"/>
      <c r="R73" s="324"/>
      <c r="S73" s="325"/>
      <c r="T73" s="19"/>
      <c r="U73" s="19"/>
      <c r="V73" s="19"/>
      <c r="W73" s="20"/>
    </row>
  </sheetData>
  <sheetProtection algorithmName="SHA-512" hashValue="oZAbi+MtdoI/OvDpa814DpoXZCLZQjGRk9E4jNLxM35+H8G9DwrECNVewZcW/HiPOW4Jq8RbsVep9RMsBbCPTw==" saltValue="rICDRjxsfyMOggJH5fMl0Q==" spinCount="100000" sheet="1" objects="1" scenarios="1"/>
  <mergeCells count="155">
    <mergeCell ref="AA17:AB17"/>
    <mergeCell ref="AA9:AB9"/>
    <mergeCell ref="W1:Y1"/>
    <mergeCell ref="A2:G2"/>
    <mergeCell ref="N2:P2"/>
    <mergeCell ref="Q2:X2"/>
    <mergeCell ref="AA3:AB3"/>
    <mergeCell ref="A4:N4"/>
    <mergeCell ref="A10:J11"/>
    <mergeCell ref="K10:Q11"/>
    <mergeCell ref="S7:W8"/>
    <mergeCell ref="S5:W6"/>
    <mergeCell ref="S9:W13"/>
    <mergeCell ref="A12:J13"/>
    <mergeCell ref="K12:Q13"/>
    <mergeCell ref="A5:J6"/>
    <mergeCell ref="K5:Q6"/>
    <mergeCell ref="A7:J8"/>
    <mergeCell ref="K7:Q8"/>
    <mergeCell ref="B9:J9"/>
    <mergeCell ref="K9:Q9"/>
    <mergeCell ref="A19:G19"/>
    <mergeCell ref="H19:K19"/>
    <mergeCell ref="L19:W19"/>
    <mergeCell ref="A20:G20"/>
    <mergeCell ref="H20:K20"/>
    <mergeCell ref="L20:W20"/>
    <mergeCell ref="A15:W15"/>
    <mergeCell ref="A16:G17"/>
    <mergeCell ref="H16:K17"/>
    <mergeCell ref="L16:W17"/>
    <mergeCell ref="A18:G18"/>
    <mergeCell ref="H18:K18"/>
    <mergeCell ref="L18:W18"/>
    <mergeCell ref="A23:G23"/>
    <mergeCell ref="H23:K23"/>
    <mergeCell ref="L23:W23"/>
    <mergeCell ref="A24:G24"/>
    <mergeCell ref="H24:K24"/>
    <mergeCell ref="L24:W24"/>
    <mergeCell ref="A21:G21"/>
    <mergeCell ref="H21:K21"/>
    <mergeCell ref="L21:W21"/>
    <mergeCell ref="A22:G22"/>
    <mergeCell ref="H22:K22"/>
    <mergeCell ref="L22:W22"/>
    <mergeCell ref="A28:G28"/>
    <mergeCell ref="H28:K28"/>
    <mergeCell ref="L28:W28"/>
    <mergeCell ref="H29:K29"/>
    <mergeCell ref="L29:W29"/>
    <mergeCell ref="H30:K30"/>
    <mergeCell ref="L30:W30"/>
    <mergeCell ref="H25:K25"/>
    <mergeCell ref="L25:W25"/>
    <mergeCell ref="H26:K26"/>
    <mergeCell ref="L26:W26"/>
    <mergeCell ref="A27:G27"/>
    <mergeCell ref="H27:K27"/>
    <mergeCell ref="L27:W27"/>
    <mergeCell ref="A25:G25"/>
    <mergeCell ref="A26:G26"/>
    <mergeCell ref="A29:G29"/>
    <mergeCell ref="A30:G30"/>
    <mergeCell ref="A34:G34"/>
    <mergeCell ref="H34:K34"/>
    <mergeCell ref="L34:W34"/>
    <mergeCell ref="A35:G35"/>
    <mergeCell ref="H35:K35"/>
    <mergeCell ref="L35:W35"/>
    <mergeCell ref="H31:K31"/>
    <mergeCell ref="L31:W31"/>
    <mergeCell ref="H32:K32"/>
    <mergeCell ref="L32:W32"/>
    <mergeCell ref="A33:G33"/>
    <mergeCell ref="H33:K33"/>
    <mergeCell ref="L33:W33"/>
    <mergeCell ref="A31:G31"/>
    <mergeCell ref="A32:G32"/>
    <mergeCell ref="A38:G38"/>
    <mergeCell ref="H38:K38"/>
    <mergeCell ref="L38:W38"/>
    <mergeCell ref="A39:G39"/>
    <mergeCell ref="H39:K39"/>
    <mergeCell ref="L39:W39"/>
    <mergeCell ref="A36:G36"/>
    <mergeCell ref="H36:K36"/>
    <mergeCell ref="L36:W36"/>
    <mergeCell ref="A37:G37"/>
    <mergeCell ref="H37:K37"/>
    <mergeCell ref="L37:W37"/>
    <mergeCell ref="L40:W40"/>
    <mergeCell ref="A41:G42"/>
    <mergeCell ref="H41:K42"/>
    <mergeCell ref="L41:W42"/>
    <mergeCell ref="A45:W45"/>
    <mergeCell ref="A46:G48"/>
    <mergeCell ref="A40:G40"/>
    <mergeCell ref="H40:K40"/>
    <mergeCell ref="H46:I46"/>
    <mergeCell ref="J46:N46"/>
    <mergeCell ref="O46:P46"/>
    <mergeCell ref="Q46:W46"/>
    <mergeCell ref="H47:I47"/>
    <mergeCell ref="J47:N47"/>
    <mergeCell ref="O47:P47"/>
    <mergeCell ref="Q47:W47"/>
    <mergeCell ref="H48:I48"/>
    <mergeCell ref="J48:N48"/>
    <mergeCell ref="O48:P48"/>
    <mergeCell ref="Q48:W48"/>
    <mergeCell ref="N62:O63"/>
    <mergeCell ref="P62:Q63"/>
    <mergeCell ref="R62:S63"/>
    <mergeCell ref="N49:O50"/>
    <mergeCell ref="P49:P50"/>
    <mergeCell ref="Q49:R50"/>
    <mergeCell ref="S49:S50"/>
    <mergeCell ref="I59:S61"/>
    <mergeCell ref="A53:G61"/>
    <mergeCell ref="H53:H55"/>
    <mergeCell ref="I53:S55"/>
    <mergeCell ref="H56:H58"/>
    <mergeCell ref="I56:S58"/>
    <mergeCell ref="H59:H61"/>
    <mergeCell ref="A51:G52"/>
    <mergeCell ref="L51:M52"/>
    <mergeCell ref="N51:O52"/>
    <mergeCell ref="P51:T52"/>
    <mergeCell ref="A49:G50"/>
    <mergeCell ref="L49:M50"/>
    <mergeCell ref="AB51:AB52"/>
    <mergeCell ref="AB49:AB50"/>
    <mergeCell ref="AB62:AB63"/>
    <mergeCell ref="AB64:AB65"/>
    <mergeCell ref="AB47:AB48"/>
    <mergeCell ref="A68:G73"/>
    <mergeCell ref="H68:H70"/>
    <mergeCell ref="I68:S70"/>
    <mergeCell ref="H71:H73"/>
    <mergeCell ref="I71:S73"/>
    <mergeCell ref="T62:W63"/>
    <mergeCell ref="A64:D67"/>
    <mergeCell ref="E64:G65"/>
    <mergeCell ref="H64:W64"/>
    <mergeCell ref="H65:K65"/>
    <mergeCell ref="L65:N65"/>
    <mergeCell ref="O65:Q65"/>
    <mergeCell ref="E66:G67"/>
    <mergeCell ref="L67:N67"/>
    <mergeCell ref="O67:Q67"/>
    <mergeCell ref="A62:G63"/>
    <mergeCell ref="J62:J63"/>
    <mergeCell ref="K62:L63"/>
    <mergeCell ref="M62:M63"/>
  </mergeCells>
  <phoneticPr fontId="2"/>
  <dataValidations xWindow="355" yWindow="463" count="10">
    <dataValidation type="list" showInputMessage="1" promptTitle="リストから選択してください" prompt="直接入力もできます" sqref="K10:Q11" xr:uid="{00000000-0002-0000-0200-000000000000}">
      <formula1>$AB$4:$AB$7</formula1>
    </dataValidation>
    <dataValidation allowBlank="1" showInputMessage="1" showErrorMessage="1" promptTitle="保護しているため入力できません" prompt="【支出の部】及び【キンダーカウンセラー事業概要】を入力すると数値が自動的に反映されるようになっています" sqref="K12:Q13 K7:Q9" xr:uid="{00000000-0002-0000-0200-000001000000}"/>
    <dataValidation allowBlank="1" showInputMessage="1" showErrorMessage="1" promptTitle="カンマと円は入力せず、半角数字のみ入力すること。" prompt="「適用（積算内訳）欄」　と　「金額欄」　の金額に相違がないように入力してください。" sqref="H18:K40" xr:uid="{00000000-0002-0000-0200-000002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キンダーカウンセラーに関する研修会参加費用（大阪府教育センター５月１０日参加分）_x000a_　＠10,000円×２名　など_x000a_" sqref="L18:W40" xr:uid="{00000000-0002-0000-0200-000003000000}"/>
    <dataValidation allowBlank="1" showInputMessage="1" showErrorMessage="1" prompt="1回あたり６時間以上が補助要件としているため確認のこと" sqref="N51:O52" xr:uid="{00000000-0002-0000-0200-000004000000}"/>
    <dataValidation allowBlank="1" showErrorMessage="1" sqref="H46:I48 O46:P48" xr:uid="{00000000-0002-0000-0200-000005000000}"/>
    <dataValidation allowBlank="1" showInputMessage="1" showErrorMessage="1" promptTitle="記入例：大阪　太郎" prompt="キンダーカウンセラーの氏名を記載。　　　　　　　　　　　　　　_x000a_なお、複数名カウンセラーがいる場合は、全員記入すること。" sqref="J46:N48" xr:uid="{00000000-0002-0000-0200-000006000000}"/>
    <dataValidation allowBlank="1" showInputMessage="1" showErrorMessage="1" promptTitle="記入例：臨床心理士" prompt="キンダーカウンセラーの資格について、「臨床心理士・学校心理士・大学教授・助教授・精神科医」等のいずれかを記入。_x000a_なお、複数名カウンセラーがいる場合は、全員について記入すること。" sqref="Q46:W48" xr:uid="{00000000-0002-0000-0200-000007000000}"/>
    <dataValidation allowBlank="1" showInputMessage="1" showErrorMessage="1" promptTitle="保護しているため入力できません" prompt="自動で反映されます" sqref="S7:W13" xr:uid="{00000000-0002-0000-0200-000008000000}"/>
    <dataValidation allowBlank="1" showInputMessage="1" showErrorMessage="1" promptTitle="年間実施計画回数を入力してください" prompt="年度当初の計画回数ではなく、実施する回数を入力してください。" sqref="N49:O50" xr:uid="{00000000-0002-0000-0200-00000A000000}"/>
  </dataValidations>
  <printOptions horizontalCentered="1"/>
  <pageMargins left="0.70866141732283472" right="0.70866141732283472" top="0.74803149606299213" bottom="0.74803149606299213" header="0.31496062992125984" footer="0.31496062992125984"/>
  <pageSetup paperSize="9" scale="7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4</xdr:col>
                    <xdr:colOff>160020</xdr:colOff>
                    <xdr:row>63</xdr:row>
                    <xdr:rowOff>106680</xdr:rowOff>
                  </from>
                  <to>
                    <xdr:col>6</xdr:col>
                    <xdr:colOff>182880</xdr:colOff>
                    <xdr:row>64</xdr:row>
                    <xdr:rowOff>83820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4</xdr:col>
                    <xdr:colOff>152400</xdr:colOff>
                    <xdr:row>65</xdr:row>
                    <xdr:rowOff>121920</xdr:rowOff>
                  </from>
                  <to>
                    <xdr:col>6</xdr:col>
                    <xdr:colOff>152400</xdr:colOff>
                    <xdr:row>66</xdr:row>
                    <xdr:rowOff>106680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sizeWithCells="1">
                  <from>
                    <xdr:col>19</xdr:col>
                    <xdr:colOff>137160</xdr:colOff>
                    <xdr:row>55</xdr:row>
                    <xdr:rowOff>68580</xdr:rowOff>
                  </from>
                  <to>
                    <xdr:col>22</xdr:col>
                    <xdr:colOff>30480</xdr:colOff>
                    <xdr:row>56</xdr:row>
                    <xdr:rowOff>99060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sizeWithCells="1">
                  <from>
                    <xdr:col>19</xdr:col>
                    <xdr:colOff>137160</xdr:colOff>
                    <xdr:row>56</xdr:row>
                    <xdr:rowOff>106680</xdr:rowOff>
                  </from>
                  <to>
                    <xdr:col>22</xdr:col>
                    <xdr:colOff>30480</xdr:colOff>
                    <xdr:row>57</xdr:row>
                    <xdr:rowOff>137160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sizeWithCells="1">
                  <from>
                    <xdr:col>19</xdr:col>
                    <xdr:colOff>121920</xdr:colOff>
                    <xdr:row>52</xdr:row>
                    <xdr:rowOff>60960</xdr:rowOff>
                  </from>
                  <to>
                    <xdr:col>22</xdr:col>
                    <xdr:colOff>22860</xdr:colOff>
                    <xdr:row>53</xdr:row>
                    <xdr:rowOff>83820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sizeWithCells="1">
                  <from>
                    <xdr:col>19</xdr:col>
                    <xdr:colOff>121920</xdr:colOff>
                    <xdr:row>53</xdr:row>
                    <xdr:rowOff>91440</xdr:rowOff>
                  </from>
                  <to>
                    <xdr:col>22</xdr:col>
                    <xdr:colOff>22860</xdr:colOff>
                    <xdr:row>54</xdr:row>
                    <xdr:rowOff>121920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sizeWithCells="1">
                  <from>
                    <xdr:col>19</xdr:col>
                    <xdr:colOff>137160</xdr:colOff>
                    <xdr:row>58</xdr:row>
                    <xdr:rowOff>68580</xdr:rowOff>
                  </from>
                  <to>
                    <xdr:col>22</xdr:col>
                    <xdr:colOff>30480</xdr:colOff>
                    <xdr:row>59</xdr:row>
                    <xdr:rowOff>99060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sizeWithCells="1">
                  <from>
                    <xdr:col>19</xdr:col>
                    <xdr:colOff>137160</xdr:colOff>
                    <xdr:row>59</xdr:row>
                    <xdr:rowOff>106680</xdr:rowOff>
                  </from>
                  <to>
                    <xdr:col>22</xdr:col>
                    <xdr:colOff>30480</xdr:colOff>
                    <xdr:row>60</xdr:row>
                    <xdr:rowOff>137160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sizeWithCells="1">
                  <from>
                    <xdr:col>19</xdr:col>
                    <xdr:colOff>137160</xdr:colOff>
                    <xdr:row>70</xdr:row>
                    <xdr:rowOff>68580</xdr:rowOff>
                  </from>
                  <to>
                    <xdr:col>22</xdr:col>
                    <xdr:colOff>30480</xdr:colOff>
                    <xdr:row>71</xdr:row>
                    <xdr:rowOff>99060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sizeWithCells="1">
                  <from>
                    <xdr:col>19</xdr:col>
                    <xdr:colOff>137160</xdr:colOff>
                    <xdr:row>71</xdr:row>
                    <xdr:rowOff>106680</xdr:rowOff>
                  </from>
                  <to>
                    <xdr:col>22</xdr:col>
                    <xdr:colOff>30480</xdr:colOff>
                    <xdr:row>72</xdr:row>
                    <xdr:rowOff>137160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sizeWithCells="1">
                  <from>
                    <xdr:col>19</xdr:col>
                    <xdr:colOff>121920</xdr:colOff>
                    <xdr:row>67</xdr:row>
                    <xdr:rowOff>60960</xdr:rowOff>
                  </from>
                  <to>
                    <xdr:col>22</xdr:col>
                    <xdr:colOff>22860</xdr:colOff>
                    <xdr:row>68</xdr:row>
                    <xdr:rowOff>83820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sizeWithCells="1">
                  <from>
                    <xdr:col>19</xdr:col>
                    <xdr:colOff>121920</xdr:colOff>
                    <xdr:row>68</xdr:row>
                    <xdr:rowOff>91440</xdr:rowOff>
                  </from>
                  <to>
                    <xdr:col>22</xdr:col>
                    <xdr:colOff>22860</xdr:colOff>
                    <xdr:row>69</xdr:row>
                    <xdr:rowOff>121920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06"/>
  <sheetViews>
    <sheetView showGridLines="0" showZeros="0" view="pageBreakPreview" zoomScaleNormal="100" zoomScaleSheetLayoutView="100" workbookViewId="0">
      <selection activeCell="G22" sqref="G22"/>
    </sheetView>
  </sheetViews>
  <sheetFormatPr defaultColWidth="9" defaultRowHeight="20.25" customHeight="1"/>
  <cols>
    <col min="1" max="1" width="1.88671875" style="45" customWidth="1"/>
    <col min="2" max="2" width="6.21875" style="45" bestFit="1" customWidth="1"/>
    <col min="3" max="3" width="21.77734375" style="45" customWidth="1"/>
    <col min="4" max="4" width="5.21875" style="59" bestFit="1" customWidth="1"/>
    <col min="5" max="5" width="11.109375" style="45" bestFit="1" customWidth="1"/>
    <col min="6" max="6" width="9" style="45" bestFit="1"/>
    <col min="7" max="7" width="11.88671875" style="45" customWidth="1"/>
    <col min="8" max="8" width="10.77734375" style="45" customWidth="1"/>
    <col min="9" max="9" width="12.6640625" style="45" customWidth="1"/>
    <col min="10" max="10" width="1.77734375" style="45" customWidth="1"/>
    <col min="11" max="16384" width="9" style="45"/>
  </cols>
  <sheetData>
    <row r="1" spans="1:21" ht="9" customHeight="1" thickBot="1"/>
    <row r="2" spans="1:21" ht="13.8" thickBot="1">
      <c r="A2" s="41"/>
      <c r="B2" s="41"/>
      <c r="C2" s="89" t="s">
        <v>70</v>
      </c>
      <c r="D2" s="43"/>
      <c r="E2" s="41"/>
      <c r="F2" s="41"/>
      <c r="G2" s="41"/>
      <c r="H2" s="41"/>
      <c r="I2" s="44" t="s">
        <v>71</v>
      </c>
      <c r="J2" s="41"/>
    </row>
    <row r="3" spans="1:21" s="48" customFormat="1" ht="24" thickBot="1">
      <c r="A3" s="46"/>
      <c r="B3" s="46"/>
      <c r="C3" s="90" t="e">
        <f>+'旧申請書（別紙２）'!K10/('旧申請書（別紙２）'!K12-'旧申請書（別紙２）'!K9)</f>
        <v>#DIV/0!</v>
      </c>
      <c r="D3" s="47"/>
      <c r="E3" s="88" t="s">
        <v>63</v>
      </c>
      <c r="F3" s="384" t="e">
        <f>'◆計画書（別紙１）'!Q2:X2</f>
        <v>#VALUE!</v>
      </c>
      <c r="G3" s="384"/>
      <c r="H3" s="384"/>
      <c r="I3" s="384"/>
      <c r="J3" s="61" t="s">
        <v>2</v>
      </c>
      <c r="Q3" s="49"/>
      <c r="R3" s="49"/>
      <c r="S3" s="49"/>
      <c r="T3" s="49"/>
      <c r="U3" s="49"/>
    </row>
    <row r="4" spans="1:21" ht="13.2">
      <c r="A4" s="41"/>
      <c r="B4" s="41"/>
      <c r="C4" s="389" t="e">
        <f>IF(C3&gt;0.8,"補助率が８０％以下になるよう補助金額を調整して下さい。（※１万円未満は切捨て）","ＯＫ")</f>
        <v>#DIV/0!</v>
      </c>
      <c r="D4" s="389"/>
      <c r="E4" s="389"/>
      <c r="F4" s="389"/>
      <c r="G4" s="389"/>
      <c r="H4" s="389"/>
      <c r="I4" s="389"/>
      <c r="J4" s="41"/>
      <c r="Q4" s="51"/>
      <c r="R4" s="51"/>
      <c r="S4" s="51"/>
      <c r="T4" s="51"/>
      <c r="U4" s="51"/>
    </row>
    <row r="5" spans="1:21" ht="16.2">
      <c r="A5" s="41"/>
      <c r="B5" s="390" t="s">
        <v>55</v>
      </c>
      <c r="C5" s="390"/>
      <c r="D5" s="390"/>
      <c r="E5" s="390"/>
      <c r="F5" s="390"/>
      <c r="G5" s="390"/>
      <c r="H5" s="41"/>
      <c r="I5" s="41"/>
      <c r="J5" s="41"/>
      <c r="Q5" s="51"/>
      <c r="R5" s="51"/>
      <c r="S5" s="51"/>
      <c r="T5" s="51"/>
      <c r="U5" s="51"/>
    </row>
    <row r="6" spans="1:21" ht="13.5" customHeight="1">
      <c r="A6" s="41"/>
      <c r="B6" s="387" t="s">
        <v>75</v>
      </c>
      <c r="C6" s="387"/>
      <c r="D6" s="387"/>
      <c r="E6" s="387"/>
      <c r="F6" s="387"/>
      <c r="G6" s="387"/>
      <c r="H6" s="387"/>
      <c r="I6" s="387"/>
      <c r="J6" s="41"/>
      <c r="Q6" s="51"/>
      <c r="R6" s="51"/>
      <c r="S6" s="51"/>
      <c r="T6" s="51"/>
      <c r="U6" s="51"/>
    </row>
    <row r="7" spans="1:21" ht="13.5" customHeight="1">
      <c r="A7" s="41"/>
      <c r="B7" s="387"/>
      <c r="C7" s="387"/>
      <c r="D7" s="387"/>
      <c r="E7" s="387"/>
      <c r="F7" s="387"/>
      <c r="G7" s="387"/>
      <c r="H7" s="387"/>
      <c r="I7" s="387"/>
      <c r="J7" s="41"/>
      <c r="Q7" s="51"/>
      <c r="R7" s="51"/>
      <c r="S7" s="51"/>
      <c r="T7" s="51"/>
      <c r="U7" s="51"/>
    </row>
    <row r="8" spans="1:21" ht="13.5" customHeight="1">
      <c r="A8" s="41"/>
      <c r="B8" s="387"/>
      <c r="C8" s="387"/>
      <c r="D8" s="387"/>
      <c r="E8" s="387"/>
      <c r="F8" s="387"/>
      <c r="G8" s="387"/>
      <c r="H8" s="387"/>
      <c r="I8" s="387"/>
      <c r="J8" s="41"/>
      <c r="Q8" s="51"/>
      <c r="R8" s="51"/>
      <c r="S8" s="51"/>
      <c r="T8" s="51"/>
      <c r="U8" s="51"/>
    </row>
    <row r="9" spans="1:21" ht="13.5" customHeight="1">
      <c r="A9" s="41"/>
      <c r="B9" s="388"/>
      <c r="C9" s="388"/>
      <c r="D9" s="388"/>
      <c r="E9" s="388"/>
      <c r="F9" s="388"/>
      <c r="G9" s="388"/>
      <c r="H9" s="388"/>
      <c r="I9" s="388"/>
      <c r="J9" s="41"/>
      <c r="Q9" s="51"/>
      <c r="R9" s="51"/>
      <c r="S9" s="51"/>
      <c r="T9" s="51"/>
      <c r="U9" s="51"/>
    </row>
    <row r="10" spans="1:21" s="85" customFormat="1" ht="13.5" hidden="1" customHeight="1">
      <c r="A10" s="42"/>
      <c r="B10" s="97"/>
      <c r="C10" s="391"/>
      <c r="D10" s="391"/>
      <c r="E10" s="391"/>
      <c r="F10" s="391"/>
      <c r="G10" s="391"/>
      <c r="H10" s="391"/>
      <c r="I10" s="391"/>
      <c r="J10" s="42"/>
      <c r="Q10" s="86"/>
      <c r="R10" s="86"/>
      <c r="S10" s="86"/>
      <c r="T10" s="86"/>
      <c r="U10" s="86"/>
    </row>
    <row r="11" spans="1:21" s="85" customFormat="1" ht="13.5" hidden="1" customHeight="1">
      <c r="A11" s="42"/>
      <c r="B11" s="97"/>
      <c r="C11" s="391"/>
      <c r="D11" s="391"/>
      <c r="E11" s="391"/>
      <c r="F11" s="391"/>
      <c r="G11" s="391"/>
      <c r="H11" s="391"/>
      <c r="I11" s="391"/>
      <c r="J11" s="42"/>
      <c r="Q11" s="86"/>
      <c r="R11" s="86"/>
      <c r="S11" s="86"/>
      <c r="T11" s="86"/>
      <c r="U11" s="86"/>
    </row>
    <row r="12" spans="1:21" s="85" customFormat="1" ht="13.5" hidden="1" customHeight="1">
      <c r="A12" s="42"/>
      <c r="B12" s="98"/>
      <c r="C12" s="391"/>
      <c r="D12" s="391"/>
      <c r="E12" s="391"/>
      <c r="F12" s="391"/>
      <c r="G12" s="391"/>
      <c r="H12" s="391"/>
      <c r="I12" s="391"/>
      <c r="J12" s="42"/>
      <c r="Q12" s="86"/>
      <c r="R12" s="86"/>
      <c r="S12" s="86"/>
      <c r="T12" s="86"/>
      <c r="U12" s="86"/>
    </row>
    <row r="13" spans="1:21" s="85" customFormat="1" ht="13.5" hidden="1" customHeight="1">
      <c r="A13" s="42"/>
      <c r="B13" s="98"/>
      <c r="C13" s="391"/>
      <c r="D13" s="391"/>
      <c r="E13" s="391"/>
      <c r="F13" s="391"/>
      <c r="G13" s="391"/>
      <c r="H13" s="391"/>
      <c r="I13" s="391"/>
      <c r="J13" s="42"/>
      <c r="Q13" s="86"/>
      <c r="R13" s="86"/>
      <c r="S13" s="86"/>
      <c r="T13" s="86"/>
      <c r="U13" s="86"/>
    </row>
    <row r="14" spans="1:21" ht="13.2">
      <c r="A14" s="41"/>
      <c r="B14" s="87"/>
      <c r="C14" s="87"/>
      <c r="D14" s="87"/>
      <c r="E14" s="87"/>
      <c r="F14" s="87"/>
      <c r="G14" s="87"/>
      <c r="H14" s="87"/>
      <c r="I14" s="87"/>
      <c r="J14" s="41"/>
      <c r="Q14" s="51"/>
      <c r="R14" s="51"/>
      <c r="S14" s="51"/>
      <c r="T14" s="51"/>
      <c r="U14" s="51"/>
    </row>
    <row r="15" spans="1:21" ht="40.5" customHeight="1">
      <c r="A15" s="41"/>
      <c r="B15" s="386" t="s">
        <v>56</v>
      </c>
      <c r="C15" s="383" t="s">
        <v>57</v>
      </c>
      <c r="D15" s="383"/>
      <c r="E15" s="386" t="s">
        <v>58</v>
      </c>
      <c r="F15" s="383"/>
      <c r="G15" s="385" t="s">
        <v>76</v>
      </c>
      <c r="H15" s="383"/>
      <c r="I15" s="386" t="s">
        <v>60</v>
      </c>
      <c r="J15" s="41"/>
      <c r="Q15" s="51"/>
      <c r="R15" s="51"/>
      <c r="S15" s="51"/>
      <c r="T15" s="51"/>
      <c r="U15" s="51"/>
    </row>
    <row r="16" spans="1:21" ht="13.2">
      <c r="A16" s="41"/>
      <c r="B16" s="383"/>
      <c r="C16" s="383"/>
      <c r="D16" s="383"/>
      <c r="E16" s="52" t="s">
        <v>61</v>
      </c>
      <c r="F16" s="52" t="s">
        <v>62</v>
      </c>
      <c r="G16" s="52" t="s">
        <v>61</v>
      </c>
      <c r="H16" s="52" t="s">
        <v>62</v>
      </c>
      <c r="I16" s="383"/>
      <c r="J16" s="41"/>
      <c r="Q16" s="51"/>
      <c r="R16" s="51"/>
      <c r="S16" s="51"/>
      <c r="T16" s="51"/>
      <c r="U16" s="51"/>
    </row>
    <row r="17" spans="1:21" ht="20.25" customHeight="1">
      <c r="A17" s="41"/>
      <c r="B17" s="53">
        <v>1</v>
      </c>
      <c r="C17" s="54"/>
      <c r="D17" s="55" t="str">
        <f t="shared" ref="D17:D48" si="0">IF(C17=0,"",C17)</f>
        <v/>
      </c>
      <c r="E17" s="56"/>
      <c r="F17" s="56"/>
      <c r="G17" s="56"/>
      <c r="H17" s="56"/>
      <c r="I17" s="57">
        <f t="shared" ref="I17:I48" si="1">(F17-E17)-(H17-G17)</f>
        <v>0</v>
      </c>
      <c r="J17" s="58"/>
      <c r="Q17" s="51">
        <v>0.29166666666666669</v>
      </c>
      <c r="R17" s="51">
        <v>0.54166666666666663</v>
      </c>
      <c r="S17" s="51">
        <v>0.33333333333333331</v>
      </c>
      <c r="T17" s="51">
        <v>0.33333333333333331</v>
      </c>
      <c r="U17" s="51">
        <v>0.41666666666666669</v>
      </c>
    </row>
    <row r="18" spans="1:21" ht="20.25" customHeight="1">
      <c r="A18" s="41"/>
      <c r="B18" s="53">
        <v>2</v>
      </c>
      <c r="C18" s="54"/>
      <c r="D18" s="55" t="str">
        <f t="shared" si="0"/>
        <v/>
      </c>
      <c r="E18" s="56"/>
      <c r="F18" s="56"/>
      <c r="G18" s="56"/>
      <c r="H18" s="56"/>
      <c r="I18" s="57">
        <f t="shared" si="1"/>
        <v>0</v>
      </c>
      <c r="J18" s="58"/>
      <c r="Q18" s="51">
        <v>0.30208333333333331</v>
      </c>
      <c r="R18" s="51">
        <v>0.55208333333333337</v>
      </c>
      <c r="S18" s="51">
        <v>0.34375</v>
      </c>
      <c r="T18" s="51">
        <v>0.34375</v>
      </c>
      <c r="U18" s="51">
        <v>0.42708333333333331</v>
      </c>
    </row>
    <row r="19" spans="1:21" ht="20.25" customHeight="1">
      <c r="A19" s="41"/>
      <c r="B19" s="53">
        <v>3</v>
      </c>
      <c r="C19" s="54"/>
      <c r="D19" s="55" t="str">
        <f t="shared" si="0"/>
        <v/>
      </c>
      <c r="E19" s="56"/>
      <c r="F19" s="56"/>
      <c r="G19" s="56"/>
      <c r="H19" s="56"/>
      <c r="I19" s="57">
        <f t="shared" si="1"/>
        <v>0</v>
      </c>
      <c r="J19" s="58"/>
      <c r="Q19" s="51">
        <v>0.3125</v>
      </c>
      <c r="R19" s="51">
        <v>0.5625</v>
      </c>
      <c r="S19" s="51">
        <v>0.35416666666666702</v>
      </c>
      <c r="T19" s="51">
        <v>0.35416666666666702</v>
      </c>
      <c r="U19" s="51">
        <v>0.4375</v>
      </c>
    </row>
    <row r="20" spans="1:21" ht="20.25" customHeight="1">
      <c r="A20" s="41"/>
      <c r="B20" s="53">
        <v>4</v>
      </c>
      <c r="C20" s="54"/>
      <c r="D20" s="55" t="str">
        <f t="shared" si="0"/>
        <v/>
      </c>
      <c r="E20" s="56"/>
      <c r="F20" s="56"/>
      <c r="G20" s="56"/>
      <c r="H20" s="56"/>
      <c r="I20" s="57">
        <f t="shared" si="1"/>
        <v>0</v>
      </c>
      <c r="J20" s="58"/>
      <c r="Q20" s="51">
        <v>0.32291666666666702</v>
      </c>
      <c r="R20" s="51">
        <v>0.57291666666666696</v>
      </c>
      <c r="S20" s="51">
        <v>0.36458333333333298</v>
      </c>
      <c r="T20" s="51">
        <v>0.36458333333333298</v>
      </c>
      <c r="U20" s="51">
        <v>0.44791666666666702</v>
      </c>
    </row>
    <row r="21" spans="1:21" ht="20.25" customHeight="1">
      <c r="A21" s="41"/>
      <c r="B21" s="53">
        <v>5</v>
      </c>
      <c r="C21" s="54"/>
      <c r="D21" s="55" t="str">
        <f t="shared" si="0"/>
        <v/>
      </c>
      <c r="E21" s="56"/>
      <c r="F21" s="56"/>
      <c r="G21" s="56"/>
      <c r="H21" s="56"/>
      <c r="I21" s="57">
        <f t="shared" si="1"/>
        <v>0</v>
      </c>
      <c r="J21" s="58"/>
      <c r="Q21" s="51">
        <v>0.33333333333333298</v>
      </c>
      <c r="R21" s="51">
        <v>0.58333333333333404</v>
      </c>
      <c r="S21" s="51">
        <v>0.375</v>
      </c>
      <c r="T21" s="51">
        <v>0.375</v>
      </c>
      <c r="U21" s="51">
        <v>0.45833333333333298</v>
      </c>
    </row>
    <row r="22" spans="1:21" ht="20.25" customHeight="1">
      <c r="A22" s="41"/>
      <c r="B22" s="53">
        <v>6</v>
      </c>
      <c r="C22" s="54"/>
      <c r="D22" s="55" t="str">
        <f t="shared" si="0"/>
        <v/>
      </c>
      <c r="E22" s="56"/>
      <c r="F22" s="56"/>
      <c r="G22" s="56"/>
      <c r="H22" s="56"/>
      <c r="I22" s="57">
        <f t="shared" si="1"/>
        <v>0</v>
      </c>
      <c r="J22" s="58"/>
      <c r="Q22" s="51">
        <v>0.34375</v>
      </c>
      <c r="R22" s="51">
        <v>0.59375</v>
      </c>
      <c r="S22" s="51">
        <v>0.38541666666666702</v>
      </c>
      <c r="T22" s="51">
        <v>0.38541666666666702</v>
      </c>
      <c r="U22" s="51">
        <v>0.46875</v>
      </c>
    </row>
    <row r="23" spans="1:21" ht="20.25" customHeight="1">
      <c r="A23" s="41"/>
      <c r="B23" s="53">
        <v>7</v>
      </c>
      <c r="C23" s="54"/>
      <c r="D23" s="55" t="str">
        <f t="shared" si="0"/>
        <v/>
      </c>
      <c r="E23" s="56"/>
      <c r="F23" s="56"/>
      <c r="G23" s="56"/>
      <c r="H23" s="56"/>
      <c r="I23" s="57">
        <f t="shared" si="1"/>
        <v>0</v>
      </c>
      <c r="J23" s="58"/>
      <c r="Q23" s="51">
        <v>0.35416666666666602</v>
      </c>
      <c r="R23" s="51">
        <v>0.60416666666666696</v>
      </c>
      <c r="S23" s="51">
        <v>0.39583333333333298</v>
      </c>
      <c r="T23" s="51">
        <v>0.39583333333333298</v>
      </c>
      <c r="U23" s="51">
        <v>0.47916666666666602</v>
      </c>
    </row>
    <row r="24" spans="1:21" ht="20.25" customHeight="1">
      <c r="A24" s="41"/>
      <c r="B24" s="53">
        <v>8</v>
      </c>
      <c r="C24" s="54"/>
      <c r="D24" s="55" t="str">
        <f t="shared" si="0"/>
        <v/>
      </c>
      <c r="E24" s="56"/>
      <c r="F24" s="56"/>
      <c r="G24" s="56"/>
      <c r="H24" s="56"/>
      <c r="I24" s="57">
        <f t="shared" si="1"/>
        <v>0</v>
      </c>
      <c r="J24" s="58"/>
      <c r="Q24" s="51">
        <v>0.36458333333333298</v>
      </c>
      <c r="R24" s="51">
        <v>0.61458333333333404</v>
      </c>
      <c r="S24" s="51">
        <v>0.40625</v>
      </c>
      <c r="T24" s="51">
        <v>0.40625</v>
      </c>
      <c r="U24" s="51">
        <v>0.48958333333333298</v>
      </c>
    </row>
    <row r="25" spans="1:21" ht="20.25" customHeight="1">
      <c r="A25" s="41"/>
      <c r="B25" s="53">
        <v>9</v>
      </c>
      <c r="C25" s="54"/>
      <c r="D25" s="55" t="str">
        <f t="shared" si="0"/>
        <v/>
      </c>
      <c r="E25" s="56"/>
      <c r="F25" s="56"/>
      <c r="G25" s="56"/>
      <c r="H25" s="56"/>
      <c r="I25" s="57">
        <f t="shared" si="1"/>
        <v>0</v>
      </c>
      <c r="J25" s="58"/>
      <c r="Q25" s="51">
        <v>0.375</v>
      </c>
      <c r="R25" s="51">
        <v>0.625000000000001</v>
      </c>
      <c r="S25" s="51">
        <v>0.41666666666666702</v>
      </c>
      <c r="T25" s="51">
        <v>0.41666666666666702</v>
      </c>
      <c r="U25" s="51">
        <v>0.5</v>
      </c>
    </row>
    <row r="26" spans="1:21" ht="20.25" customHeight="1">
      <c r="A26" s="41"/>
      <c r="B26" s="53">
        <v>10</v>
      </c>
      <c r="C26" s="54"/>
      <c r="D26" s="55" t="str">
        <f t="shared" si="0"/>
        <v/>
      </c>
      <c r="E26" s="56"/>
      <c r="F26" s="56"/>
      <c r="G26" s="56"/>
      <c r="H26" s="56"/>
      <c r="I26" s="57">
        <f t="shared" si="1"/>
        <v>0</v>
      </c>
      <c r="J26" s="58"/>
      <c r="Q26" s="51">
        <v>0.38541666666666602</v>
      </c>
      <c r="R26" s="51">
        <v>0.63541666666666696</v>
      </c>
      <c r="S26" s="51">
        <v>0.42708333333333298</v>
      </c>
      <c r="T26" s="51">
        <v>0.42708333333333298</v>
      </c>
      <c r="U26" s="51">
        <v>0.51041666666666596</v>
      </c>
    </row>
    <row r="27" spans="1:21" ht="20.25" customHeight="1">
      <c r="A27" s="41"/>
      <c r="B27" s="53">
        <v>11</v>
      </c>
      <c r="C27" s="54"/>
      <c r="D27" s="55" t="str">
        <f t="shared" si="0"/>
        <v/>
      </c>
      <c r="E27" s="56"/>
      <c r="F27" s="56"/>
      <c r="G27" s="56"/>
      <c r="H27" s="56"/>
      <c r="I27" s="57">
        <f t="shared" si="1"/>
        <v>0</v>
      </c>
      <c r="J27" s="58"/>
      <c r="Q27" s="51">
        <v>0.39583333333333298</v>
      </c>
      <c r="R27" s="51">
        <v>0.64583333333333404</v>
      </c>
      <c r="S27" s="51">
        <v>0.4375</v>
      </c>
      <c r="T27" s="51">
        <v>0.4375</v>
      </c>
      <c r="U27" s="51">
        <v>0.52083333333333304</v>
      </c>
    </row>
    <row r="28" spans="1:21" ht="20.25" customHeight="1">
      <c r="A28" s="41"/>
      <c r="B28" s="53">
        <v>12</v>
      </c>
      <c r="C28" s="54"/>
      <c r="D28" s="55" t="str">
        <f t="shared" si="0"/>
        <v/>
      </c>
      <c r="E28" s="56"/>
      <c r="F28" s="56"/>
      <c r="G28" s="56"/>
      <c r="H28" s="56"/>
      <c r="I28" s="57">
        <f t="shared" si="1"/>
        <v>0</v>
      </c>
      <c r="J28" s="58"/>
      <c r="Q28" s="51">
        <v>0.40625</v>
      </c>
      <c r="R28" s="51">
        <v>0.656250000000001</v>
      </c>
      <c r="S28" s="51">
        <v>0.44791666666666702</v>
      </c>
      <c r="T28" s="51">
        <v>0.44791666666666702</v>
      </c>
      <c r="U28" s="51">
        <v>0.53125</v>
      </c>
    </row>
    <row r="29" spans="1:21" ht="20.25" customHeight="1">
      <c r="A29" s="41"/>
      <c r="B29" s="53">
        <v>13</v>
      </c>
      <c r="C29" s="54"/>
      <c r="D29" s="55" t="str">
        <f t="shared" si="0"/>
        <v/>
      </c>
      <c r="E29" s="56"/>
      <c r="F29" s="56"/>
      <c r="G29" s="56"/>
      <c r="H29" s="56"/>
      <c r="I29" s="57">
        <f t="shared" si="1"/>
        <v>0</v>
      </c>
      <c r="J29" s="58"/>
      <c r="Q29" s="51">
        <v>0.41666666666666702</v>
      </c>
      <c r="R29" s="51">
        <v>0.66666666666666796</v>
      </c>
      <c r="S29" s="51">
        <v>0.45833333333333298</v>
      </c>
      <c r="T29" s="51">
        <v>0.45833333333333298</v>
      </c>
      <c r="U29" s="51">
        <v>0.54166666666666696</v>
      </c>
    </row>
    <row r="30" spans="1:21" ht="20.25" customHeight="1">
      <c r="A30" s="41"/>
      <c r="B30" s="53">
        <v>14</v>
      </c>
      <c r="C30" s="54"/>
      <c r="D30" s="55" t="str">
        <f t="shared" si="0"/>
        <v/>
      </c>
      <c r="E30" s="56"/>
      <c r="F30" s="56"/>
      <c r="G30" s="56"/>
      <c r="H30" s="56"/>
      <c r="I30" s="57">
        <f t="shared" si="1"/>
        <v>0</v>
      </c>
      <c r="J30" s="58"/>
      <c r="Q30" s="51">
        <v>0.42708333333333298</v>
      </c>
      <c r="R30" s="51">
        <v>0.67708333333333504</v>
      </c>
      <c r="S30" s="51">
        <v>0.46875</v>
      </c>
      <c r="T30" s="51">
        <v>0.46875</v>
      </c>
      <c r="U30" s="51">
        <v>0.55208333333333304</v>
      </c>
    </row>
    <row r="31" spans="1:21" ht="20.25" customHeight="1">
      <c r="A31" s="41"/>
      <c r="B31" s="53">
        <v>15</v>
      </c>
      <c r="C31" s="54"/>
      <c r="D31" s="55" t="str">
        <f t="shared" si="0"/>
        <v/>
      </c>
      <c r="E31" s="56"/>
      <c r="F31" s="56"/>
      <c r="G31" s="56"/>
      <c r="H31" s="56"/>
      <c r="I31" s="57">
        <f t="shared" si="1"/>
        <v>0</v>
      </c>
      <c r="J31" s="58"/>
      <c r="Q31" s="51">
        <v>0.4375</v>
      </c>
      <c r="R31" s="51">
        <v>0.687500000000001</v>
      </c>
      <c r="S31" s="51">
        <v>0.47916666666666702</v>
      </c>
      <c r="T31" s="51">
        <v>0.47916666666666702</v>
      </c>
      <c r="U31" s="51">
        <v>0.5625</v>
      </c>
    </row>
    <row r="32" spans="1:21" ht="20.25" customHeight="1">
      <c r="A32" s="41"/>
      <c r="B32" s="53">
        <v>16</v>
      </c>
      <c r="C32" s="54"/>
      <c r="D32" s="55" t="str">
        <f t="shared" si="0"/>
        <v/>
      </c>
      <c r="E32" s="56"/>
      <c r="F32" s="56"/>
      <c r="G32" s="56"/>
      <c r="H32" s="56"/>
      <c r="I32" s="57">
        <f t="shared" si="1"/>
        <v>0</v>
      </c>
      <c r="J32" s="58"/>
      <c r="Q32" s="51">
        <v>0.44791666666666602</v>
      </c>
      <c r="R32" s="51">
        <v>0.69791666666666796</v>
      </c>
      <c r="S32" s="51">
        <v>0.48958333333333298</v>
      </c>
      <c r="T32" s="51">
        <v>0.48958333333333298</v>
      </c>
      <c r="U32" s="51">
        <v>0.57291666666666596</v>
      </c>
    </row>
    <row r="33" spans="1:21" ht="20.25" customHeight="1">
      <c r="A33" s="41"/>
      <c r="B33" s="53">
        <v>17</v>
      </c>
      <c r="C33" s="54"/>
      <c r="D33" s="55" t="str">
        <f t="shared" si="0"/>
        <v/>
      </c>
      <c r="E33" s="56"/>
      <c r="F33" s="56"/>
      <c r="G33" s="56"/>
      <c r="H33" s="56"/>
      <c r="I33" s="57">
        <f t="shared" si="1"/>
        <v>0</v>
      </c>
      <c r="J33" s="58"/>
      <c r="Q33" s="51">
        <v>0.45833333333333298</v>
      </c>
      <c r="R33" s="51">
        <v>0.70833333333333504</v>
      </c>
      <c r="S33" s="51">
        <v>0.5</v>
      </c>
      <c r="T33" s="51">
        <v>0.5</v>
      </c>
      <c r="U33" s="51">
        <v>0.58333333333333304</v>
      </c>
    </row>
    <row r="34" spans="1:21" ht="20.25" customHeight="1">
      <c r="A34" s="41"/>
      <c r="B34" s="53">
        <v>18</v>
      </c>
      <c r="C34" s="54"/>
      <c r="D34" s="55" t="str">
        <f t="shared" si="0"/>
        <v/>
      </c>
      <c r="E34" s="56"/>
      <c r="F34" s="56"/>
      <c r="G34" s="56"/>
      <c r="H34" s="56"/>
      <c r="I34" s="57">
        <f t="shared" si="1"/>
        <v>0</v>
      </c>
      <c r="J34" s="58"/>
      <c r="Q34" s="51">
        <v>0.46875</v>
      </c>
      <c r="R34" s="51">
        <v>0.718750000000002</v>
      </c>
      <c r="S34" s="51">
        <v>0.51041666666666696</v>
      </c>
      <c r="T34" s="51">
        <v>0.51041666666666696</v>
      </c>
      <c r="U34" s="51">
        <v>0.59375</v>
      </c>
    </row>
    <row r="35" spans="1:21" ht="20.25" customHeight="1">
      <c r="A35" s="41"/>
      <c r="B35" s="53">
        <v>19</v>
      </c>
      <c r="C35" s="54"/>
      <c r="D35" s="55" t="str">
        <f t="shared" si="0"/>
        <v/>
      </c>
      <c r="E35" s="56"/>
      <c r="F35" s="56"/>
      <c r="G35" s="56"/>
      <c r="H35" s="56"/>
      <c r="I35" s="57">
        <f t="shared" si="1"/>
        <v>0</v>
      </c>
      <c r="J35" s="58"/>
      <c r="Q35" s="51">
        <v>0.47916666666666602</v>
      </c>
      <c r="R35" s="51">
        <v>0.72916666666666796</v>
      </c>
      <c r="S35" s="51">
        <v>0.52083333333333304</v>
      </c>
      <c r="T35" s="51">
        <v>0.52083333333333304</v>
      </c>
      <c r="U35" s="51">
        <v>0.60416666666666596</v>
      </c>
    </row>
    <row r="36" spans="1:21" ht="20.25" customHeight="1">
      <c r="A36" s="41"/>
      <c r="B36" s="53">
        <v>20</v>
      </c>
      <c r="C36" s="54"/>
      <c r="D36" s="55" t="str">
        <f t="shared" si="0"/>
        <v/>
      </c>
      <c r="E36" s="56"/>
      <c r="F36" s="56"/>
      <c r="G36" s="56"/>
      <c r="H36" s="56"/>
      <c r="I36" s="57">
        <f t="shared" si="1"/>
        <v>0</v>
      </c>
      <c r="J36" s="58"/>
      <c r="Q36" s="51">
        <v>0.48958333333333298</v>
      </c>
      <c r="R36" s="51">
        <v>0.73958333333333504</v>
      </c>
      <c r="S36" s="51">
        <v>0.53125</v>
      </c>
      <c r="T36" s="51">
        <v>0.53125</v>
      </c>
      <c r="U36" s="51">
        <v>0.61458333333333304</v>
      </c>
    </row>
    <row r="37" spans="1:21" ht="20.25" customHeight="1">
      <c r="A37" s="41"/>
      <c r="B37" s="53">
        <v>21</v>
      </c>
      <c r="C37" s="54"/>
      <c r="D37" s="55" t="str">
        <f t="shared" si="0"/>
        <v/>
      </c>
      <c r="E37" s="56"/>
      <c r="F37" s="56"/>
      <c r="G37" s="56"/>
      <c r="H37" s="56"/>
      <c r="I37" s="57">
        <f t="shared" si="1"/>
        <v>0</v>
      </c>
      <c r="J37" s="58"/>
      <c r="Q37" s="51">
        <v>0.5</v>
      </c>
      <c r="R37" s="51">
        <v>0.750000000000002</v>
      </c>
      <c r="S37" s="51">
        <v>0.54166666666666696</v>
      </c>
      <c r="T37" s="51">
        <v>0.54166666666666696</v>
      </c>
      <c r="U37" s="51">
        <v>0.625</v>
      </c>
    </row>
    <row r="38" spans="1:21" ht="20.25" customHeight="1">
      <c r="A38" s="41"/>
      <c r="B38" s="53">
        <v>22</v>
      </c>
      <c r="C38" s="54"/>
      <c r="D38" s="55" t="str">
        <f t="shared" si="0"/>
        <v/>
      </c>
      <c r="E38" s="56"/>
      <c r="F38" s="56"/>
      <c r="G38" s="56"/>
      <c r="H38" s="56"/>
      <c r="I38" s="57">
        <f t="shared" si="1"/>
        <v>0</v>
      </c>
      <c r="J38" s="58"/>
      <c r="Q38" s="51">
        <v>0.51041666666666596</v>
      </c>
      <c r="R38" s="51">
        <v>0.76041666666666896</v>
      </c>
      <c r="S38" s="51">
        <v>0.55208333333333304</v>
      </c>
      <c r="T38" s="51">
        <v>0.55208333333333304</v>
      </c>
      <c r="U38" s="51">
        <v>0.63541666666666596</v>
      </c>
    </row>
    <row r="39" spans="1:21" ht="20.25" customHeight="1">
      <c r="A39" s="41"/>
      <c r="B39" s="53">
        <v>23</v>
      </c>
      <c r="C39" s="54"/>
      <c r="D39" s="55" t="str">
        <f t="shared" si="0"/>
        <v/>
      </c>
      <c r="E39" s="56"/>
      <c r="F39" s="56"/>
      <c r="G39" s="56"/>
      <c r="H39" s="56"/>
      <c r="I39" s="57">
        <f t="shared" si="1"/>
        <v>0</v>
      </c>
      <c r="J39" s="58"/>
      <c r="Q39" s="51">
        <v>0.52083333333333304</v>
      </c>
      <c r="R39" s="51">
        <v>0.77083333333333504</v>
      </c>
      <c r="S39" s="51">
        <v>0.5625</v>
      </c>
      <c r="T39" s="51">
        <v>0.5625</v>
      </c>
      <c r="U39" s="51">
        <v>0.64583333333333304</v>
      </c>
    </row>
    <row r="40" spans="1:21" ht="20.25" customHeight="1">
      <c r="A40" s="41"/>
      <c r="B40" s="53">
        <v>24</v>
      </c>
      <c r="C40" s="54"/>
      <c r="D40" s="55" t="str">
        <f t="shared" si="0"/>
        <v/>
      </c>
      <c r="E40" s="56"/>
      <c r="F40" s="56"/>
      <c r="G40" s="56"/>
      <c r="H40" s="56"/>
      <c r="I40" s="57">
        <f t="shared" si="1"/>
        <v>0</v>
      </c>
      <c r="J40" s="58"/>
      <c r="Q40" s="51">
        <v>0.531249999999999</v>
      </c>
      <c r="R40" s="51">
        <v>0.781250000000002</v>
      </c>
      <c r="S40" s="51">
        <v>0.57291666666666696</v>
      </c>
      <c r="T40" s="51">
        <v>0.57291666666666696</v>
      </c>
      <c r="U40" s="51">
        <v>0.656249999999999</v>
      </c>
    </row>
    <row r="41" spans="1:21" ht="20.25" customHeight="1">
      <c r="A41" s="41"/>
      <c r="B41" s="53">
        <v>25</v>
      </c>
      <c r="C41" s="54"/>
      <c r="D41" s="55" t="str">
        <f t="shared" si="0"/>
        <v/>
      </c>
      <c r="E41" s="56"/>
      <c r="F41" s="56"/>
      <c r="G41" s="56"/>
      <c r="H41" s="56"/>
      <c r="I41" s="57">
        <f t="shared" si="1"/>
        <v>0</v>
      </c>
      <c r="J41" s="58"/>
      <c r="Q41" s="51">
        <v>0.54166666666666596</v>
      </c>
      <c r="R41" s="51">
        <v>0.79166666666666896</v>
      </c>
      <c r="S41" s="51">
        <v>0.58333333333333304</v>
      </c>
      <c r="T41" s="51">
        <v>0.58333333333333304</v>
      </c>
      <c r="U41" s="51">
        <v>0.66666666666666596</v>
      </c>
    </row>
    <row r="42" spans="1:21" ht="20.25" customHeight="1">
      <c r="A42" s="41"/>
      <c r="B42" s="53">
        <v>26</v>
      </c>
      <c r="C42" s="54"/>
      <c r="D42" s="55" t="str">
        <f t="shared" si="0"/>
        <v/>
      </c>
      <c r="E42" s="56"/>
      <c r="F42" s="56"/>
      <c r="G42" s="56"/>
      <c r="H42" s="56"/>
      <c r="I42" s="57">
        <f t="shared" si="1"/>
        <v>0</v>
      </c>
      <c r="J42" s="58"/>
      <c r="Q42" s="51">
        <v>0.55208333333333304</v>
      </c>
      <c r="R42" s="51">
        <v>0.80208333333333603</v>
      </c>
      <c r="S42" s="51">
        <v>0.59375</v>
      </c>
      <c r="T42" s="51">
        <v>0.59375</v>
      </c>
      <c r="U42" s="51">
        <v>0.67708333333333304</v>
      </c>
    </row>
    <row r="43" spans="1:21" ht="20.25" customHeight="1">
      <c r="A43" s="41"/>
      <c r="B43" s="53">
        <v>27</v>
      </c>
      <c r="C43" s="54"/>
      <c r="D43" s="55" t="str">
        <f t="shared" si="0"/>
        <v/>
      </c>
      <c r="E43" s="56"/>
      <c r="F43" s="56"/>
      <c r="G43" s="56"/>
      <c r="H43" s="56"/>
      <c r="I43" s="57">
        <f t="shared" si="1"/>
        <v>0</v>
      </c>
      <c r="J43" s="58"/>
      <c r="Q43" s="51">
        <v>0.562499999999999</v>
      </c>
      <c r="R43" s="51">
        <v>0.812500000000002</v>
      </c>
      <c r="S43" s="51">
        <v>0.60416666666666696</v>
      </c>
      <c r="T43" s="51">
        <v>0.60416666666666696</v>
      </c>
      <c r="U43" s="51">
        <v>0.687499999999999</v>
      </c>
    </row>
    <row r="44" spans="1:21" ht="20.25" customHeight="1">
      <c r="A44" s="41"/>
      <c r="B44" s="53">
        <v>28</v>
      </c>
      <c r="C44" s="54"/>
      <c r="D44" s="55" t="str">
        <f t="shared" si="0"/>
        <v/>
      </c>
      <c r="E44" s="56"/>
      <c r="F44" s="56"/>
      <c r="G44" s="56"/>
      <c r="H44" s="56"/>
      <c r="I44" s="57">
        <f t="shared" si="1"/>
        <v>0</v>
      </c>
      <c r="J44" s="58"/>
      <c r="Q44" s="51">
        <v>0.57291666666666596</v>
      </c>
      <c r="R44" s="51">
        <v>0.82291666666666896</v>
      </c>
      <c r="S44" s="51">
        <v>0.61458333333333304</v>
      </c>
      <c r="T44" s="51">
        <v>0.61458333333333304</v>
      </c>
      <c r="U44" s="51">
        <v>0.69791666666666596</v>
      </c>
    </row>
    <row r="45" spans="1:21" ht="20.25" customHeight="1">
      <c r="A45" s="41"/>
      <c r="B45" s="53">
        <v>29</v>
      </c>
      <c r="C45" s="54"/>
      <c r="D45" s="55" t="str">
        <f t="shared" si="0"/>
        <v/>
      </c>
      <c r="E45" s="56"/>
      <c r="F45" s="56"/>
      <c r="G45" s="56"/>
      <c r="H45" s="56"/>
      <c r="I45" s="57">
        <f t="shared" si="1"/>
        <v>0</v>
      </c>
      <c r="J45" s="58"/>
      <c r="Q45" s="51">
        <v>0.58333333333333304</v>
      </c>
      <c r="R45" s="51">
        <v>0.83333333333333603</v>
      </c>
      <c r="S45" s="51">
        <v>0.625</v>
      </c>
      <c r="T45" s="51">
        <v>0.625</v>
      </c>
      <c r="U45" s="51">
        <v>0.70833333333333304</v>
      </c>
    </row>
    <row r="46" spans="1:21" ht="20.25" customHeight="1">
      <c r="A46" s="41"/>
      <c r="B46" s="53">
        <v>30</v>
      </c>
      <c r="C46" s="54"/>
      <c r="D46" s="55" t="str">
        <f t="shared" si="0"/>
        <v/>
      </c>
      <c r="E46" s="56"/>
      <c r="F46" s="56"/>
      <c r="G46" s="56"/>
      <c r="H46" s="56"/>
      <c r="I46" s="57">
        <f t="shared" si="1"/>
        <v>0</v>
      </c>
      <c r="J46" s="58"/>
      <c r="Q46" s="51">
        <v>0.593749999999999</v>
      </c>
      <c r="R46" s="51">
        <v>0.843750000000002</v>
      </c>
      <c r="S46" s="51">
        <v>0.63541666666666696</v>
      </c>
      <c r="T46" s="51">
        <v>0.63541666666666696</v>
      </c>
      <c r="U46" s="51">
        <v>0.718749999999999</v>
      </c>
    </row>
    <row r="47" spans="1:21" ht="20.25" customHeight="1">
      <c r="A47" s="41"/>
      <c r="B47" s="53">
        <v>31</v>
      </c>
      <c r="C47" s="54"/>
      <c r="D47" s="55" t="str">
        <f t="shared" si="0"/>
        <v/>
      </c>
      <c r="E47" s="56"/>
      <c r="F47" s="56"/>
      <c r="G47" s="56"/>
      <c r="H47" s="56"/>
      <c r="I47" s="57">
        <f t="shared" si="1"/>
        <v>0</v>
      </c>
      <c r="J47" s="58"/>
      <c r="Q47" s="51">
        <v>0.60416666666666596</v>
      </c>
      <c r="R47" s="51">
        <v>0.85416666666666896</v>
      </c>
      <c r="S47" s="51">
        <v>0.64583333333333404</v>
      </c>
      <c r="T47" s="51">
        <v>0.64583333333333404</v>
      </c>
      <c r="U47" s="51">
        <v>0.72916666666666596</v>
      </c>
    </row>
    <row r="48" spans="1:21" ht="20.25" customHeight="1">
      <c r="A48" s="41"/>
      <c r="B48" s="53">
        <v>32</v>
      </c>
      <c r="C48" s="54"/>
      <c r="D48" s="55" t="str">
        <f t="shared" si="0"/>
        <v/>
      </c>
      <c r="E48" s="56"/>
      <c r="F48" s="56"/>
      <c r="G48" s="56"/>
      <c r="H48" s="56"/>
      <c r="I48" s="57">
        <f t="shared" si="1"/>
        <v>0</v>
      </c>
      <c r="J48" s="58"/>
      <c r="Q48" s="51">
        <v>0.61458333333333304</v>
      </c>
      <c r="R48" s="51">
        <v>0.86458333333333603</v>
      </c>
      <c r="S48" s="51">
        <v>0.65625</v>
      </c>
      <c r="T48" s="51">
        <v>0.65625</v>
      </c>
      <c r="U48" s="51">
        <v>0.73958333333333304</v>
      </c>
    </row>
    <row r="49" spans="1:21" ht="20.25" customHeight="1">
      <c r="A49" s="41"/>
      <c r="B49" s="53">
        <v>33</v>
      </c>
      <c r="C49" s="54"/>
      <c r="D49" s="55" t="str">
        <f t="shared" ref="D49:D80" si="2">IF(C49=0,"",C49)</f>
        <v/>
      </c>
      <c r="E49" s="56"/>
      <c r="F49" s="56"/>
      <c r="G49" s="56"/>
      <c r="H49" s="56"/>
      <c r="I49" s="57">
        <f t="shared" ref="I49:I80" si="3">(F49-E49)-(H49-G49)</f>
        <v>0</v>
      </c>
      <c r="J49" s="58"/>
      <c r="Q49" s="51">
        <v>0.624999999999999</v>
      </c>
      <c r="R49" s="51">
        <v>0.875000000000003</v>
      </c>
      <c r="S49" s="51">
        <v>0.66666666666666696</v>
      </c>
      <c r="T49" s="51">
        <v>0.66666666666666696</v>
      </c>
      <c r="U49" s="51">
        <v>0.749999999999999</v>
      </c>
    </row>
    <row r="50" spans="1:21" ht="20.25" customHeight="1">
      <c r="A50" s="41"/>
      <c r="B50" s="53">
        <v>34</v>
      </c>
      <c r="C50" s="54"/>
      <c r="D50" s="55" t="str">
        <f t="shared" si="2"/>
        <v/>
      </c>
      <c r="E50" s="56"/>
      <c r="F50" s="56"/>
      <c r="G50" s="56"/>
      <c r="H50" s="56"/>
      <c r="I50" s="57">
        <f t="shared" si="3"/>
        <v>0</v>
      </c>
      <c r="J50" s="58"/>
      <c r="Q50" s="51">
        <v>0.63541666666666596</v>
      </c>
      <c r="R50" s="51">
        <v>0.88541666666666896</v>
      </c>
      <c r="S50" s="51">
        <v>0.67708333333333404</v>
      </c>
      <c r="T50" s="51">
        <v>0.67708333333333404</v>
      </c>
      <c r="U50" s="51">
        <v>0.76041666666666596</v>
      </c>
    </row>
    <row r="51" spans="1:21" ht="20.25" customHeight="1">
      <c r="A51" s="41"/>
      <c r="B51" s="53">
        <v>35</v>
      </c>
      <c r="C51" s="54"/>
      <c r="D51" s="55" t="str">
        <f t="shared" si="2"/>
        <v/>
      </c>
      <c r="E51" s="56"/>
      <c r="F51" s="56"/>
      <c r="G51" s="56"/>
      <c r="H51" s="56"/>
      <c r="I51" s="57">
        <f t="shared" si="3"/>
        <v>0</v>
      </c>
      <c r="J51" s="58"/>
      <c r="Q51" s="51">
        <v>0.64583333333333204</v>
      </c>
      <c r="R51" s="51">
        <v>0.89583333333333603</v>
      </c>
      <c r="S51" s="51">
        <v>0.6875</v>
      </c>
      <c r="T51" s="51">
        <v>0.6875</v>
      </c>
      <c r="U51" s="51">
        <v>0.77083333333333204</v>
      </c>
    </row>
    <row r="52" spans="1:21" ht="20.25" customHeight="1">
      <c r="A52" s="41"/>
      <c r="B52" s="53">
        <v>36</v>
      </c>
      <c r="C52" s="54"/>
      <c r="D52" s="55" t="str">
        <f t="shared" si="2"/>
        <v/>
      </c>
      <c r="E52" s="56"/>
      <c r="F52" s="56"/>
      <c r="G52" s="56"/>
      <c r="H52" s="56"/>
      <c r="I52" s="57">
        <f t="shared" si="3"/>
        <v>0</v>
      </c>
      <c r="J52" s="58"/>
      <c r="Q52" s="51">
        <v>0.656249999999999</v>
      </c>
      <c r="R52" s="51">
        <v>0.906250000000003</v>
      </c>
      <c r="S52" s="51">
        <v>0.69791666666666696</v>
      </c>
      <c r="T52" s="51">
        <v>0.69791666666666696</v>
      </c>
      <c r="U52" s="51">
        <v>0.781249999999999</v>
      </c>
    </row>
    <row r="53" spans="1:21" ht="20.25" customHeight="1">
      <c r="A53" s="41"/>
      <c r="B53" s="53">
        <v>37</v>
      </c>
      <c r="C53" s="54"/>
      <c r="D53" s="55" t="str">
        <f t="shared" si="2"/>
        <v/>
      </c>
      <c r="E53" s="56"/>
      <c r="F53" s="56"/>
      <c r="G53" s="56"/>
      <c r="H53" s="56"/>
      <c r="I53" s="57">
        <f t="shared" si="3"/>
        <v>0</v>
      </c>
      <c r="J53" s="58"/>
      <c r="Q53" s="51">
        <v>0.66666666666666596</v>
      </c>
      <c r="R53" s="51">
        <v>0.91666666666666996</v>
      </c>
      <c r="S53" s="51">
        <v>0.70833333333333404</v>
      </c>
      <c r="T53" s="51">
        <v>0.70833333333333404</v>
      </c>
      <c r="U53" s="51">
        <v>0.79166666666666596</v>
      </c>
    </row>
    <row r="54" spans="1:21" ht="20.25" customHeight="1">
      <c r="A54" s="41"/>
      <c r="B54" s="53">
        <v>38</v>
      </c>
      <c r="C54" s="54"/>
      <c r="D54" s="55" t="str">
        <f t="shared" si="2"/>
        <v/>
      </c>
      <c r="E54" s="56"/>
      <c r="F54" s="56"/>
      <c r="G54" s="56"/>
      <c r="H54" s="56"/>
      <c r="I54" s="57">
        <f t="shared" si="3"/>
        <v>0</v>
      </c>
      <c r="J54" s="58"/>
      <c r="Q54" s="51">
        <v>0.67708333333333204</v>
      </c>
      <c r="R54" s="51">
        <v>0.92708333333333603</v>
      </c>
      <c r="S54" s="51">
        <v>0.71875</v>
      </c>
      <c r="T54" s="51">
        <v>0.71875</v>
      </c>
      <c r="U54" s="51">
        <v>0.80208333333333204</v>
      </c>
    </row>
    <row r="55" spans="1:21" ht="20.25" customHeight="1">
      <c r="A55" s="41"/>
      <c r="B55" s="53">
        <v>39</v>
      </c>
      <c r="C55" s="54"/>
      <c r="D55" s="55" t="str">
        <f t="shared" si="2"/>
        <v/>
      </c>
      <c r="E55" s="56"/>
      <c r="F55" s="56"/>
      <c r="G55" s="56"/>
      <c r="H55" s="56"/>
      <c r="I55" s="57">
        <f t="shared" si="3"/>
        <v>0</v>
      </c>
      <c r="J55" s="58"/>
      <c r="Q55" s="51">
        <v>0.687499999999999</v>
      </c>
      <c r="R55" s="51">
        <v>0.937500000000003</v>
      </c>
      <c r="S55" s="51">
        <v>0.72916666666666696</v>
      </c>
      <c r="T55" s="51">
        <v>0.72916666666666696</v>
      </c>
      <c r="U55" s="51">
        <v>0.812499999999999</v>
      </c>
    </row>
    <row r="56" spans="1:21" ht="20.25" customHeight="1">
      <c r="A56" s="41"/>
      <c r="B56" s="53">
        <v>40</v>
      </c>
      <c r="C56" s="54"/>
      <c r="D56" s="55" t="str">
        <f t="shared" si="2"/>
        <v/>
      </c>
      <c r="E56" s="56"/>
      <c r="F56" s="56"/>
      <c r="G56" s="56"/>
      <c r="H56" s="56"/>
      <c r="I56" s="57">
        <f t="shared" si="3"/>
        <v>0</v>
      </c>
      <c r="J56" s="58"/>
      <c r="Q56" s="51">
        <v>0.69791666666666596</v>
      </c>
      <c r="R56" s="51">
        <v>0.94791666666666996</v>
      </c>
      <c r="S56" s="51">
        <v>0.73958333333333404</v>
      </c>
      <c r="T56" s="51">
        <v>0.73958333333333404</v>
      </c>
      <c r="U56" s="51">
        <v>0.82291666666666596</v>
      </c>
    </row>
    <row r="57" spans="1:21" ht="20.25" customHeight="1">
      <c r="A57" s="41"/>
      <c r="B57" s="53">
        <v>41</v>
      </c>
      <c r="C57" s="54"/>
      <c r="D57" s="55" t="str">
        <f t="shared" si="2"/>
        <v/>
      </c>
      <c r="E57" s="56"/>
      <c r="F57" s="56"/>
      <c r="G57" s="56"/>
      <c r="H57" s="56"/>
      <c r="I57" s="57">
        <f t="shared" si="3"/>
        <v>0</v>
      </c>
      <c r="J57" s="58"/>
      <c r="Q57" s="51">
        <v>0.70833333333333204</v>
      </c>
      <c r="R57" s="51">
        <v>0.95833333333333703</v>
      </c>
      <c r="S57" s="51">
        <v>0.75</v>
      </c>
      <c r="T57" s="51">
        <v>0.75</v>
      </c>
      <c r="U57" s="51">
        <v>0.83333333333333204</v>
      </c>
    </row>
    <row r="58" spans="1:21" ht="20.25" customHeight="1">
      <c r="A58" s="41"/>
      <c r="B58" s="53">
        <v>42</v>
      </c>
      <c r="C58" s="54"/>
      <c r="D58" s="55" t="str">
        <f t="shared" si="2"/>
        <v/>
      </c>
      <c r="E58" s="56"/>
      <c r="F58" s="56"/>
      <c r="G58" s="56"/>
      <c r="H58" s="56"/>
      <c r="I58" s="57">
        <f t="shared" si="3"/>
        <v>0</v>
      </c>
      <c r="J58" s="58"/>
      <c r="Q58" s="51">
        <v>0.718749999999999</v>
      </c>
      <c r="R58" s="51">
        <v>0.968750000000003</v>
      </c>
      <c r="S58" s="51">
        <v>0.76041666666666696</v>
      </c>
      <c r="T58" s="51">
        <v>0.76041666666666696</v>
      </c>
      <c r="U58" s="51">
        <v>0.843749999999999</v>
      </c>
    </row>
    <row r="59" spans="1:21" ht="20.25" customHeight="1">
      <c r="A59" s="41"/>
      <c r="B59" s="53">
        <v>43</v>
      </c>
      <c r="C59" s="54"/>
      <c r="D59" s="55" t="str">
        <f t="shared" si="2"/>
        <v/>
      </c>
      <c r="E59" s="56"/>
      <c r="F59" s="56"/>
      <c r="G59" s="56"/>
      <c r="H59" s="56"/>
      <c r="I59" s="57">
        <f t="shared" si="3"/>
        <v>0</v>
      </c>
      <c r="J59" s="58"/>
      <c r="Q59" s="51">
        <v>0.72916666666666496</v>
      </c>
      <c r="R59" s="51">
        <v>0.97916666666666996</v>
      </c>
      <c r="S59" s="51">
        <v>0.77083333333333404</v>
      </c>
      <c r="T59" s="51">
        <v>0.77083333333333404</v>
      </c>
      <c r="U59" s="51">
        <v>0.85416666666666496</v>
      </c>
    </row>
    <row r="60" spans="1:21" ht="20.25" customHeight="1">
      <c r="A60" s="41"/>
      <c r="B60" s="53">
        <v>44</v>
      </c>
      <c r="C60" s="54"/>
      <c r="D60" s="55" t="str">
        <f t="shared" si="2"/>
        <v/>
      </c>
      <c r="E60" s="56"/>
      <c r="F60" s="56"/>
      <c r="G60" s="56"/>
      <c r="H60" s="56"/>
      <c r="I60" s="57">
        <f t="shared" si="3"/>
        <v>0</v>
      </c>
      <c r="J60" s="58"/>
      <c r="Q60" s="51"/>
      <c r="R60" s="51"/>
      <c r="S60" s="51"/>
      <c r="T60" s="51"/>
      <c r="U60" s="51"/>
    </row>
    <row r="61" spans="1:21" ht="20.25" customHeight="1">
      <c r="A61" s="41"/>
      <c r="B61" s="53">
        <v>45</v>
      </c>
      <c r="C61" s="54"/>
      <c r="D61" s="55" t="str">
        <f t="shared" si="2"/>
        <v/>
      </c>
      <c r="E61" s="56"/>
      <c r="F61" s="56"/>
      <c r="G61" s="56"/>
      <c r="H61" s="56"/>
      <c r="I61" s="57">
        <f t="shared" si="3"/>
        <v>0</v>
      </c>
      <c r="J61" s="58"/>
      <c r="Q61" s="51"/>
      <c r="R61" s="51"/>
      <c r="S61" s="51"/>
      <c r="T61" s="51"/>
      <c r="U61" s="51"/>
    </row>
    <row r="62" spans="1:21" ht="20.25" customHeight="1">
      <c r="A62" s="41"/>
      <c r="B62" s="53">
        <v>46</v>
      </c>
      <c r="C62" s="54"/>
      <c r="D62" s="55" t="str">
        <f t="shared" si="2"/>
        <v/>
      </c>
      <c r="E62" s="56"/>
      <c r="F62" s="56"/>
      <c r="G62" s="56"/>
      <c r="H62" s="56"/>
      <c r="I62" s="57">
        <f t="shared" si="3"/>
        <v>0</v>
      </c>
      <c r="J62" s="58"/>
      <c r="Q62" s="51"/>
      <c r="R62" s="51"/>
      <c r="S62" s="51"/>
      <c r="T62" s="51"/>
      <c r="U62" s="51"/>
    </row>
    <row r="63" spans="1:21" ht="20.25" customHeight="1">
      <c r="A63" s="41"/>
      <c r="B63" s="53">
        <v>47</v>
      </c>
      <c r="C63" s="54"/>
      <c r="D63" s="55" t="str">
        <f t="shared" si="2"/>
        <v/>
      </c>
      <c r="E63" s="56"/>
      <c r="F63" s="56"/>
      <c r="G63" s="56"/>
      <c r="H63" s="56"/>
      <c r="I63" s="57">
        <f t="shared" si="3"/>
        <v>0</v>
      </c>
      <c r="J63" s="58"/>
      <c r="Q63" s="51"/>
      <c r="R63" s="51"/>
      <c r="S63" s="51"/>
      <c r="T63" s="51"/>
      <c r="U63" s="51"/>
    </row>
    <row r="64" spans="1:21" ht="20.25" customHeight="1">
      <c r="A64" s="41"/>
      <c r="B64" s="53">
        <v>48</v>
      </c>
      <c r="C64" s="54"/>
      <c r="D64" s="55" t="str">
        <f t="shared" si="2"/>
        <v/>
      </c>
      <c r="E64" s="56"/>
      <c r="F64" s="56"/>
      <c r="G64" s="56"/>
      <c r="H64" s="56"/>
      <c r="I64" s="57">
        <f t="shared" si="3"/>
        <v>0</v>
      </c>
      <c r="J64" s="58"/>
      <c r="Q64" s="51"/>
      <c r="R64" s="51"/>
      <c r="S64" s="51"/>
      <c r="T64" s="51"/>
      <c r="U64" s="51"/>
    </row>
    <row r="65" spans="1:21" ht="20.25" customHeight="1">
      <c r="A65" s="41"/>
      <c r="B65" s="53">
        <v>49</v>
      </c>
      <c r="C65" s="54"/>
      <c r="D65" s="55" t="str">
        <f t="shared" si="2"/>
        <v/>
      </c>
      <c r="E65" s="56"/>
      <c r="F65" s="56"/>
      <c r="G65" s="56"/>
      <c r="H65" s="56"/>
      <c r="I65" s="57">
        <f t="shared" si="3"/>
        <v>0</v>
      </c>
      <c r="J65" s="58"/>
      <c r="Q65" s="51"/>
      <c r="R65" s="51"/>
      <c r="S65" s="51"/>
      <c r="T65" s="51"/>
      <c r="U65" s="51"/>
    </row>
    <row r="66" spans="1:21" ht="20.25" customHeight="1">
      <c r="A66" s="41"/>
      <c r="B66" s="53">
        <v>50</v>
      </c>
      <c r="C66" s="54"/>
      <c r="D66" s="55" t="str">
        <f t="shared" si="2"/>
        <v/>
      </c>
      <c r="E66" s="56"/>
      <c r="F66" s="56"/>
      <c r="G66" s="56"/>
      <c r="H66" s="56"/>
      <c r="I66" s="57">
        <f t="shared" si="3"/>
        <v>0</v>
      </c>
      <c r="J66" s="58"/>
      <c r="Q66" s="51"/>
      <c r="R66" s="51"/>
      <c r="S66" s="51"/>
      <c r="T66" s="51"/>
      <c r="U66" s="51"/>
    </row>
    <row r="67" spans="1:21" ht="20.25" customHeight="1">
      <c r="A67" s="41"/>
      <c r="B67" s="53">
        <v>51</v>
      </c>
      <c r="C67" s="54"/>
      <c r="D67" s="55" t="str">
        <f t="shared" si="2"/>
        <v/>
      </c>
      <c r="E67" s="56"/>
      <c r="F67" s="56"/>
      <c r="G67" s="56"/>
      <c r="H67" s="56"/>
      <c r="I67" s="57">
        <f t="shared" si="3"/>
        <v>0</v>
      </c>
      <c r="J67" s="58"/>
      <c r="Q67" s="51"/>
      <c r="R67" s="51"/>
      <c r="S67" s="51"/>
      <c r="T67" s="51"/>
      <c r="U67" s="51"/>
    </row>
    <row r="68" spans="1:21" ht="20.25" customHeight="1">
      <c r="A68" s="41"/>
      <c r="B68" s="53">
        <v>52</v>
      </c>
      <c r="C68" s="54"/>
      <c r="D68" s="55" t="str">
        <f t="shared" si="2"/>
        <v/>
      </c>
      <c r="E68" s="56"/>
      <c r="F68" s="56"/>
      <c r="G68" s="56"/>
      <c r="H68" s="56"/>
      <c r="I68" s="57">
        <f t="shared" si="3"/>
        <v>0</v>
      </c>
      <c r="J68" s="58"/>
      <c r="Q68" s="51"/>
      <c r="R68" s="51"/>
      <c r="S68" s="51"/>
      <c r="T68" s="51"/>
      <c r="U68" s="51"/>
    </row>
    <row r="69" spans="1:21" ht="20.25" customHeight="1">
      <c r="A69" s="41"/>
      <c r="B69" s="53">
        <v>53</v>
      </c>
      <c r="C69" s="54"/>
      <c r="D69" s="55" t="str">
        <f t="shared" si="2"/>
        <v/>
      </c>
      <c r="E69" s="56"/>
      <c r="F69" s="56"/>
      <c r="G69" s="56"/>
      <c r="H69" s="56"/>
      <c r="I69" s="57">
        <f t="shared" si="3"/>
        <v>0</v>
      </c>
      <c r="J69" s="58"/>
      <c r="Q69" s="51"/>
      <c r="R69" s="51"/>
      <c r="S69" s="51"/>
      <c r="T69" s="51"/>
      <c r="U69" s="51"/>
    </row>
    <row r="70" spans="1:21" ht="20.25" customHeight="1">
      <c r="A70" s="41"/>
      <c r="B70" s="53">
        <v>54</v>
      </c>
      <c r="C70" s="54"/>
      <c r="D70" s="55" t="str">
        <f t="shared" si="2"/>
        <v/>
      </c>
      <c r="E70" s="56"/>
      <c r="F70" s="56"/>
      <c r="G70" s="56"/>
      <c r="H70" s="56"/>
      <c r="I70" s="57">
        <f t="shared" si="3"/>
        <v>0</v>
      </c>
      <c r="J70" s="58"/>
      <c r="Q70" s="51"/>
      <c r="R70" s="51"/>
      <c r="S70" s="51"/>
      <c r="T70" s="51"/>
      <c r="U70" s="51"/>
    </row>
    <row r="71" spans="1:21" ht="20.25" customHeight="1">
      <c r="A71" s="41"/>
      <c r="B71" s="53">
        <v>55</v>
      </c>
      <c r="C71" s="54"/>
      <c r="D71" s="55" t="str">
        <f t="shared" si="2"/>
        <v/>
      </c>
      <c r="E71" s="56"/>
      <c r="F71" s="56"/>
      <c r="G71" s="56"/>
      <c r="H71" s="56"/>
      <c r="I71" s="57">
        <f t="shared" si="3"/>
        <v>0</v>
      </c>
      <c r="J71" s="58"/>
      <c r="Q71" s="51"/>
      <c r="R71" s="51"/>
      <c r="S71" s="51"/>
      <c r="T71" s="51"/>
      <c r="U71" s="51"/>
    </row>
    <row r="72" spans="1:21" ht="20.25" customHeight="1">
      <c r="A72" s="41"/>
      <c r="B72" s="53">
        <v>56</v>
      </c>
      <c r="C72" s="54"/>
      <c r="D72" s="55" t="str">
        <f t="shared" si="2"/>
        <v/>
      </c>
      <c r="E72" s="56"/>
      <c r="F72" s="56"/>
      <c r="G72" s="56"/>
      <c r="H72" s="56"/>
      <c r="I72" s="57">
        <f t="shared" si="3"/>
        <v>0</v>
      </c>
      <c r="J72" s="58"/>
      <c r="Q72" s="51"/>
      <c r="R72" s="51"/>
      <c r="S72" s="51"/>
      <c r="T72" s="51"/>
      <c r="U72" s="51"/>
    </row>
    <row r="73" spans="1:21" ht="20.25" customHeight="1">
      <c r="A73" s="41"/>
      <c r="B73" s="53">
        <v>57</v>
      </c>
      <c r="C73" s="54"/>
      <c r="D73" s="55" t="str">
        <f t="shared" si="2"/>
        <v/>
      </c>
      <c r="E73" s="56"/>
      <c r="F73" s="56"/>
      <c r="G73" s="56"/>
      <c r="H73" s="56"/>
      <c r="I73" s="57">
        <f t="shared" si="3"/>
        <v>0</v>
      </c>
      <c r="J73" s="58"/>
      <c r="Q73" s="51"/>
      <c r="R73" s="51"/>
      <c r="S73" s="51"/>
      <c r="T73" s="51"/>
      <c r="U73" s="51"/>
    </row>
    <row r="74" spans="1:21" ht="20.25" customHeight="1">
      <c r="A74" s="41"/>
      <c r="B74" s="53">
        <v>58</v>
      </c>
      <c r="C74" s="54"/>
      <c r="D74" s="55" t="str">
        <f t="shared" si="2"/>
        <v/>
      </c>
      <c r="E74" s="56"/>
      <c r="F74" s="56"/>
      <c r="G74" s="56"/>
      <c r="H74" s="56"/>
      <c r="I74" s="57">
        <f t="shared" si="3"/>
        <v>0</v>
      </c>
      <c r="J74" s="58"/>
      <c r="Q74" s="51"/>
      <c r="R74" s="51"/>
      <c r="S74" s="51"/>
      <c r="T74" s="51"/>
      <c r="U74" s="51"/>
    </row>
    <row r="75" spans="1:21" ht="20.25" customHeight="1">
      <c r="A75" s="41"/>
      <c r="B75" s="53">
        <v>59</v>
      </c>
      <c r="C75" s="54"/>
      <c r="D75" s="55" t="str">
        <f t="shared" si="2"/>
        <v/>
      </c>
      <c r="E75" s="56"/>
      <c r="F75" s="56"/>
      <c r="G75" s="56"/>
      <c r="H75" s="56"/>
      <c r="I75" s="57">
        <f t="shared" si="3"/>
        <v>0</v>
      </c>
      <c r="J75" s="58"/>
      <c r="Q75" s="51"/>
      <c r="R75" s="51"/>
      <c r="S75" s="51"/>
      <c r="T75" s="51"/>
      <c r="U75" s="51"/>
    </row>
    <row r="76" spans="1:21" ht="20.25" customHeight="1">
      <c r="A76" s="41"/>
      <c r="B76" s="53">
        <v>60</v>
      </c>
      <c r="C76" s="54"/>
      <c r="D76" s="55" t="str">
        <f t="shared" si="2"/>
        <v/>
      </c>
      <c r="E76" s="56"/>
      <c r="F76" s="56"/>
      <c r="G76" s="56"/>
      <c r="H76" s="56"/>
      <c r="I76" s="57">
        <f t="shared" si="3"/>
        <v>0</v>
      </c>
      <c r="J76" s="58"/>
      <c r="Q76" s="51"/>
      <c r="R76" s="51"/>
      <c r="S76" s="51"/>
      <c r="T76" s="51"/>
      <c r="U76" s="51"/>
    </row>
    <row r="77" spans="1:21" ht="20.25" customHeight="1">
      <c r="A77" s="41"/>
      <c r="B77" s="53">
        <v>61</v>
      </c>
      <c r="C77" s="54"/>
      <c r="D77" s="55" t="str">
        <f t="shared" si="2"/>
        <v/>
      </c>
      <c r="E77" s="56"/>
      <c r="F77" s="56"/>
      <c r="G77" s="56"/>
      <c r="H77" s="56"/>
      <c r="I77" s="57">
        <f t="shared" si="3"/>
        <v>0</v>
      </c>
      <c r="J77" s="58"/>
      <c r="Q77" s="51"/>
      <c r="R77" s="51"/>
      <c r="S77" s="51"/>
      <c r="T77" s="51"/>
      <c r="U77" s="51"/>
    </row>
    <row r="78" spans="1:21" ht="20.25" customHeight="1">
      <c r="A78" s="41"/>
      <c r="B78" s="53">
        <v>62</v>
      </c>
      <c r="C78" s="54"/>
      <c r="D78" s="55" t="str">
        <f t="shared" si="2"/>
        <v/>
      </c>
      <c r="E78" s="56"/>
      <c r="F78" s="56"/>
      <c r="G78" s="56"/>
      <c r="H78" s="56"/>
      <c r="I78" s="57">
        <f t="shared" si="3"/>
        <v>0</v>
      </c>
      <c r="J78" s="58"/>
      <c r="Q78" s="51"/>
      <c r="R78" s="51"/>
      <c r="S78" s="51"/>
      <c r="T78" s="51"/>
      <c r="U78" s="51"/>
    </row>
    <row r="79" spans="1:21" ht="20.25" customHeight="1">
      <c r="A79" s="41"/>
      <c r="B79" s="53">
        <v>63</v>
      </c>
      <c r="C79" s="54"/>
      <c r="D79" s="55" t="str">
        <f t="shared" si="2"/>
        <v/>
      </c>
      <c r="E79" s="56"/>
      <c r="F79" s="56"/>
      <c r="G79" s="56"/>
      <c r="H79" s="56"/>
      <c r="I79" s="57">
        <f t="shared" si="3"/>
        <v>0</v>
      </c>
      <c r="J79" s="58"/>
      <c r="Q79" s="51"/>
      <c r="R79" s="51"/>
      <c r="S79" s="51"/>
      <c r="T79" s="51"/>
      <c r="U79" s="51"/>
    </row>
    <row r="80" spans="1:21" ht="20.25" customHeight="1">
      <c r="A80" s="41"/>
      <c r="B80" s="53">
        <v>64</v>
      </c>
      <c r="C80" s="54"/>
      <c r="D80" s="55" t="str">
        <f t="shared" si="2"/>
        <v/>
      </c>
      <c r="E80" s="56"/>
      <c r="F80" s="56"/>
      <c r="G80" s="56"/>
      <c r="H80" s="56"/>
      <c r="I80" s="57">
        <f t="shared" si="3"/>
        <v>0</v>
      </c>
      <c r="J80" s="58"/>
      <c r="Q80" s="51"/>
      <c r="R80" s="51"/>
      <c r="S80" s="51"/>
      <c r="T80" s="51"/>
      <c r="U80" s="51"/>
    </row>
    <row r="81" spans="1:21" ht="20.25" customHeight="1">
      <c r="A81" s="41"/>
      <c r="B81" s="53">
        <v>65</v>
      </c>
      <c r="C81" s="54"/>
      <c r="D81" s="55" t="str">
        <f t="shared" ref="D81:D106" si="4">IF(C81=0,"",C81)</f>
        <v/>
      </c>
      <c r="E81" s="56"/>
      <c r="F81" s="56"/>
      <c r="G81" s="56"/>
      <c r="H81" s="56"/>
      <c r="I81" s="57">
        <f t="shared" ref="I81:I106" si="5">(F81-E81)-(H81-G81)</f>
        <v>0</v>
      </c>
      <c r="J81" s="58"/>
      <c r="Q81" s="51"/>
      <c r="R81" s="51"/>
      <c r="S81" s="51"/>
      <c r="T81" s="51"/>
      <c r="U81" s="51"/>
    </row>
    <row r="82" spans="1:21" ht="20.25" customHeight="1">
      <c r="A82" s="41"/>
      <c r="B82" s="53">
        <v>66</v>
      </c>
      <c r="C82" s="54"/>
      <c r="D82" s="55" t="str">
        <f t="shared" si="4"/>
        <v/>
      </c>
      <c r="E82" s="56"/>
      <c r="F82" s="56"/>
      <c r="G82" s="56"/>
      <c r="H82" s="56"/>
      <c r="I82" s="57">
        <f t="shared" si="5"/>
        <v>0</v>
      </c>
      <c r="J82" s="58"/>
      <c r="Q82" s="51"/>
      <c r="R82" s="51"/>
      <c r="S82" s="51"/>
      <c r="T82" s="51"/>
      <c r="U82" s="51"/>
    </row>
    <row r="83" spans="1:21" ht="20.25" customHeight="1">
      <c r="A83" s="41"/>
      <c r="B83" s="53">
        <v>67</v>
      </c>
      <c r="C83" s="54"/>
      <c r="D83" s="55" t="str">
        <f t="shared" si="4"/>
        <v/>
      </c>
      <c r="E83" s="56"/>
      <c r="F83" s="56"/>
      <c r="G83" s="56"/>
      <c r="H83" s="56"/>
      <c r="I83" s="57">
        <f t="shared" si="5"/>
        <v>0</v>
      </c>
      <c r="J83" s="58"/>
      <c r="Q83" s="51"/>
      <c r="R83" s="51"/>
      <c r="S83" s="51"/>
      <c r="T83" s="51"/>
      <c r="U83" s="51"/>
    </row>
    <row r="84" spans="1:21" ht="20.25" customHeight="1">
      <c r="A84" s="41"/>
      <c r="B84" s="53">
        <v>68</v>
      </c>
      <c r="C84" s="54"/>
      <c r="D84" s="55" t="str">
        <f t="shared" si="4"/>
        <v/>
      </c>
      <c r="E84" s="56"/>
      <c r="F84" s="56"/>
      <c r="G84" s="56"/>
      <c r="H84" s="56"/>
      <c r="I84" s="57">
        <f t="shared" si="5"/>
        <v>0</v>
      </c>
      <c r="J84" s="58"/>
      <c r="Q84" s="51"/>
      <c r="R84" s="51"/>
      <c r="S84" s="51"/>
      <c r="T84" s="51"/>
      <c r="U84" s="51"/>
    </row>
    <row r="85" spans="1:21" ht="20.25" customHeight="1">
      <c r="A85" s="41"/>
      <c r="B85" s="53">
        <v>69</v>
      </c>
      <c r="C85" s="54"/>
      <c r="D85" s="55" t="str">
        <f t="shared" si="4"/>
        <v/>
      </c>
      <c r="E85" s="56"/>
      <c r="F85" s="56"/>
      <c r="G85" s="56"/>
      <c r="H85" s="56"/>
      <c r="I85" s="57">
        <f t="shared" si="5"/>
        <v>0</v>
      </c>
      <c r="J85" s="58"/>
      <c r="Q85" s="51"/>
      <c r="R85" s="51"/>
      <c r="S85" s="51"/>
      <c r="T85" s="51"/>
      <c r="U85" s="51"/>
    </row>
    <row r="86" spans="1:21" ht="20.25" customHeight="1">
      <c r="A86" s="41"/>
      <c r="B86" s="53">
        <v>70</v>
      </c>
      <c r="C86" s="54"/>
      <c r="D86" s="55" t="str">
        <f t="shared" si="4"/>
        <v/>
      </c>
      <c r="E86" s="56"/>
      <c r="F86" s="56"/>
      <c r="G86" s="56"/>
      <c r="H86" s="56"/>
      <c r="I86" s="57">
        <f t="shared" si="5"/>
        <v>0</v>
      </c>
      <c r="J86" s="58"/>
      <c r="Q86" s="51"/>
      <c r="R86" s="51"/>
      <c r="S86" s="51"/>
      <c r="T86" s="51"/>
      <c r="U86" s="51"/>
    </row>
    <row r="87" spans="1:21" ht="20.25" customHeight="1">
      <c r="A87" s="41"/>
      <c r="B87" s="53">
        <v>71</v>
      </c>
      <c r="C87" s="54"/>
      <c r="D87" s="55" t="str">
        <f t="shared" si="4"/>
        <v/>
      </c>
      <c r="E87" s="56"/>
      <c r="F87" s="56"/>
      <c r="G87" s="56"/>
      <c r="H87" s="56"/>
      <c r="I87" s="57">
        <f t="shared" si="5"/>
        <v>0</v>
      </c>
      <c r="J87" s="58"/>
      <c r="Q87" s="51"/>
      <c r="R87" s="51"/>
      <c r="S87" s="51"/>
      <c r="T87" s="51"/>
      <c r="U87" s="51"/>
    </row>
    <row r="88" spans="1:21" ht="20.25" customHeight="1">
      <c r="A88" s="41"/>
      <c r="B88" s="53">
        <v>72</v>
      </c>
      <c r="C88" s="54"/>
      <c r="D88" s="55" t="str">
        <f t="shared" si="4"/>
        <v/>
      </c>
      <c r="E88" s="56"/>
      <c r="F88" s="56"/>
      <c r="G88" s="56"/>
      <c r="H88" s="56"/>
      <c r="I88" s="57">
        <f t="shared" si="5"/>
        <v>0</v>
      </c>
      <c r="J88" s="58"/>
      <c r="Q88" s="51"/>
      <c r="R88" s="51"/>
      <c r="S88" s="51"/>
      <c r="T88" s="51"/>
      <c r="U88" s="51"/>
    </row>
    <row r="89" spans="1:21" ht="20.25" customHeight="1">
      <c r="A89" s="41"/>
      <c r="B89" s="53">
        <v>73</v>
      </c>
      <c r="C89" s="54"/>
      <c r="D89" s="55" t="str">
        <f t="shared" si="4"/>
        <v/>
      </c>
      <c r="E89" s="56"/>
      <c r="F89" s="56"/>
      <c r="G89" s="56"/>
      <c r="H89" s="56"/>
      <c r="I89" s="57">
        <f t="shared" si="5"/>
        <v>0</v>
      </c>
      <c r="J89" s="58"/>
      <c r="Q89" s="51"/>
      <c r="R89" s="51"/>
      <c r="S89" s="51"/>
      <c r="T89" s="51"/>
      <c r="U89" s="51"/>
    </row>
    <row r="90" spans="1:21" ht="20.25" customHeight="1">
      <c r="A90" s="41"/>
      <c r="B90" s="53">
        <v>74</v>
      </c>
      <c r="C90" s="54"/>
      <c r="D90" s="55" t="str">
        <f t="shared" si="4"/>
        <v/>
      </c>
      <c r="E90" s="56"/>
      <c r="F90" s="56"/>
      <c r="G90" s="56"/>
      <c r="H90" s="56"/>
      <c r="I90" s="57">
        <f t="shared" si="5"/>
        <v>0</v>
      </c>
      <c r="J90" s="58"/>
      <c r="Q90" s="51"/>
      <c r="R90" s="51"/>
      <c r="S90" s="51"/>
      <c r="T90" s="51"/>
      <c r="U90" s="51"/>
    </row>
    <row r="91" spans="1:21" ht="20.25" customHeight="1">
      <c r="A91" s="41"/>
      <c r="B91" s="53">
        <v>75</v>
      </c>
      <c r="C91" s="54"/>
      <c r="D91" s="55" t="str">
        <f t="shared" si="4"/>
        <v/>
      </c>
      <c r="E91" s="56"/>
      <c r="F91" s="56"/>
      <c r="G91" s="56"/>
      <c r="H91" s="56"/>
      <c r="I91" s="57">
        <f t="shared" si="5"/>
        <v>0</v>
      </c>
      <c r="J91" s="58"/>
      <c r="Q91" s="51"/>
      <c r="R91" s="51"/>
      <c r="S91" s="51"/>
      <c r="T91" s="51"/>
      <c r="U91" s="51"/>
    </row>
    <row r="92" spans="1:21" ht="20.25" customHeight="1">
      <c r="A92" s="41"/>
      <c r="B92" s="53">
        <v>76</v>
      </c>
      <c r="C92" s="54"/>
      <c r="D92" s="55" t="str">
        <f t="shared" si="4"/>
        <v/>
      </c>
      <c r="E92" s="56"/>
      <c r="F92" s="56"/>
      <c r="G92" s="56"/>
      <c r="H92" s="56"/>
      <c r="I92" s="57">
        <f t="shared" si="5"/>
        <v>0</v>
      </c>
      <c r="J92" s="58"/>
      <c r="Q92" s="51"/>
      <c r="R92" s="51"/>
      <c r="S92" s="51"/>
      <c r="T92" s="51"/>
      <c r="U92" s="51"/>
    </row>
    <row r="93" spans="1:21" ht="20.25" customHeight="1">
      <c r="A93" s="41"/>
      <c r="B93" s="53">
        <v>77</v>
      </c>
      <c r="C93" s="54"/>
      <c r="D93" s="55" t="str">
        <f t="shared" si="4"/>
        <v/>
      </c>
      <c r="E93" s="56"/>
      <c r="F93" s="56"/>
      <c r="G93" s="56"/>
      <c r="H93" s="56"/>
      <c r="I93" s="57">
        <f t="shared" si="5"/>
        <v>0</v>
      </c>
      <c r="J93" s="58"/>
      <c r="Q93" s="51"/>
      <c r="R93" s="51"/>
      <c r="S93" s="51"/>
      <c r="T93" s="51"/>
      <c r="U93" s="51"/>
    </row>
    <row r="94" spans="1:21" ht="20.25" customHeight="1">
      <c r="A94" s="41"/>
      <c r="B94" s="53">
        <v>78</v>
      </c>
      <c r="C94" s="54"/>
      <c r="D94" s="55" t="str">
        <f t="shared" si="4"/>
        <v/>
      </c>
      <c r="E94" s="56"/>
      <c r="F94" s="56"/>
      <c r="G94" s="56"/>
      <c r="H94" s="56"/>
      <c r="I94" s="57">
        <f t="shared" si="5"/>
        <v>0</v>
      </c>
      <c r="J94" s="58"/>
      <c r="Q94" s="51"/>
      <c r="R94" s="51"/>
      <c r="S94" s="51"/>
      <c r="T94" s="51"/>
      <c r="U94" s="51"/>
    </row>
    <row r="95" spans="1:21" ht="20.25" customHeight="1">
      <c r="A95" s="41"/>
      <c r="B95" s="53">
        <v>79</v>
      </c>
      <c r="C95" s="54"/>
      <c r="D95" s="55" t="str">
        <f t="shared" si="4"/>
        <v/>
      </c>
      <c r="E95" s="56"/>
      <c r="F95" s="56"/>
      <c r="G95" s="56"/>
      <c r="H95" s="56"/>
      <c r="I95" s="57">
        <f t="shared" si="5"/>
        <v>0</v>
      </c>
      <c r="J95" s="58"/>
      <c r="Q95" s="51"/>
      <c r="R95" s="51"/>
      <c r="S95" s="51"/>
      <c r="T95" s="51"/>
      <c r="U95" s="51"/>
    </row>
    <row r="96" spans="1:21" ht="20.25" customHeight="1">
      <c r="A96" s="41"/>
      <c r="B96" s="53">
        <v>80</v>
      </c>
      <c r="C96" s="54"/>
      <c r="D96" s="55" t="str">
        <f t="shared" si="4"/>
        <v/>
      </c>
      <c r="E96" s="56"/>
      <c r="F96" s="56"/>
      <c r="G96" s="56"/>
      <c r="H96" s="56"/>
      <c r="I96" s="57">
        <f t="shared" si="5"/>
        <v>0</v>
      </c>
      <c r="J96" s="58"/>
      <c r="Q96" s="51"/>
      <c r="R96" s="51"/>
      <c r="S96" s="51"/>
      <c r="T96" s="51"/>
      <c r="U96" s="51"/>
    </row>
    <row r="97" spans="1:21" ht="20.25" customHeight="1">
      <c r="A97" s="41"/>
      <c r="B97" s="53">
        <v>81</v>
      </c>
      <c r="C97" s="54"/>
      <c r="D97" s="55" t="str">
        <f t="shared" si="4"/>
        <v/>
      </c>
      <c r="E97" s="56"/>
      <c r="F97" s="56"/>
      <c r="G97" s="56"/>
      <c r="H97" s="56"/>
      <c r="I97" s="57">
        <f t="shared" si="5"/>
        <v>0</v>
      </c>
      <c r="J97" s="58"/>
      <c r="Q97" s="51"/>
      <c r="R97" s="51"/>
      <c r="S97" s="51"/>
      <c r="T97" s="51"/>
      <c r="U97" s="51"/>
    </row>
    <row r="98" spans="1:21" ht="20.25" customHeight="1">
      <c r="A98" s="41"/>
      <c r="B98" s="53">
        <v>82</v>
      </c>
      <c r="C98" s="54"/>
      <c r="D98" s="55" t="str">
        <f t="shared" si="4"/>
        <v/>
      </c>
      <c r="E98" s="56"/>
      <c r="F98" s="56"/>
      <c r="G98" s="56"/>
      <c r="H98" s="56"/>
      <c r="I98" s="57">
        <f t="shared" si="5"/>
        <v>0</v>
      </c>
      <c r="J98" s="58"/>
      <c r="Q98" s="51"/>
      <c r="R98" s="51"/>
      <c r="S98" s="51"/>
      <c r="T98" s="51"/>
      <c r="U98" s="51"/>
    </row>
    <row r="99" spans="1:21" ht="20.25" customHeight="1">
      <c r="A99" s="41"/>
      <c r="B99" s="53">
        <v>83</v>
      </c>
      <c r="C99" s="54"/>
      <c r="D99" s="55" t="str">
        <f t="shared" si="4"/>
        <v/>
      </c>
      <c r="E99" s="56"/>
      <c r="F99" s="56"/>
      <c r="G99" s="56"/>
      <c r="H99" s="56"/>
      <c r="I99" s="57">
        <f t="shared" si="5"/>
        <v>0</v>
      </c>
      <c r="J99" s="58"/>
      <c r="Q99" s="51"/>
      <c r="R99" s="51"/>
      <c r="S99" s="51"/>
      <c r="T99" s="51"/>
      <c r="U99" s="51"/>
    </row>
    <row r="100" spans="1:21" ht="20.25" customHeight="1">
      <c r="A100" s="41"/>
      <c r="B100" s="53">
        <v>84</v>
      </c>
      <c r="C100" s="54"/>
      <c r="D100" s="55" t="str">
        <f t="shared" si="4"/>
        <v/>
      </c>
      <c r="E100" s="56"/>
      <c r="F100" s="56"/>
      <c r="G100" s="56"/>
      <c r="H100" s="56"/>
      <c r="I100" s="57">
        <f t="shared" si="5"/>
        <v>0</v>
      </c>
      <c r="J100" s="58"/>
      <c r="Q100" s="51"/>
      <c r="R100" s="51"/>
      <c r="S100" s="51"/>
      <c r="T100" s="51"/>
      <c r="U100" s="51"/>
    </row>
    <row r="101" spans="1:21" ht="20.25" customHeight="1">
      <c r="A101" s="41"/>
      <c r="B101" s="53">
        <v>85</v>
      </c>
      <c r="C101" s="54"/>
      <c r="D101" s="55" t="str">
        <f t="shared" si="4"/>
        <v/>
      </c>
      <c r="E101" s="56"/>
      <c r="F101" s="56"/>
      <c r="G101" s="56"/>
      <c r="H101" s="56"/>
      <c r="I101" s="57">
        <f t="shared" si="5"/>
        <v>0</v>
      </c>
      <c r="J101" s="58"/>
      <c r="Q101" s="51"/>
      <c r="R101" s="51"/>
      <c r="S101" s="51"/>
      <c r="T101" s="51"/>
      <c r="U101" s="51"/>
    </row>
    <row r="102" spans="1:21" ht="20.25" customHeight="1">
      <c r="A102" s="41"/>
      <c r="B102" s="53">
        <v>86</v>
      </c>
      <c r="C102" s="54"/>
      <c r="D102" s="55" t="str">
        <f t="shared" si="4"/>
        <v/>
      </c>
      <c r="E102" s="56"/>
      <c r="F102" s="56"/>
      <c r="G102" s="56"/>
      <c r="H102" s="56"/>
      <c r="I102" s="57">
        <f t="shared" si="5"/>
        <v>0</v>
      </c>
      <c r="J102" s="58"/>
      <c r="Q102" s="51"/>
      <c r="R102" s="51"/>
      <c r="S102" s="51"/>
      <c r="T102" s="51"/>
      <c r="U102" s="51"/>
    </row>
    <row r="103" spans="1:21" ht="20.25" customHeight="1">
      <c r="A103" s="41"/>
      <c r="B103" s="53">
        <v>87</v>
      </c>
      <c r="C103" s="54"/>
      <c r="D103" s="55" t="str">
        <f t="shared" si="4"/>
        <v/>
      </c>
      <c r="E103" s="56"/>
      <c r="F103" s="56"/>
      <c r="G103" s="56"/>
      <c r="H103" s="56"/>
      <c r="I103" s="57">
        <f t="shared" si="5"/>
        <v>0</v>
      </c>
      <c r="J103" s="58"/>
      <c r="Q103" s="51"/>
      <c r="R103" s="51"/>
      <c r="S103" s="51"/>
      <c r="T103" s="51"/>
      <c r="U103" s="51"/>
    </row>
    <row r="104" spans="1:21" ht="20.25" customHeight="1">
      <c r="A104" s="41"/>
      <c r="B104" s="53">
        <v>88</v>
      </c>
      <c r="C104" s="54"/>
      <c r="D104" s="55" t="str">
        <f t="shared" si="4"/>
        <v/>
      </c>
      <c r="E104" s="56"/>
      <c r="F104" s="56"/>
      <c r="G104" s="56"/>
      <c r="H104" s="56"/>
      <c r="I104" s="57">
        <f t="shared" si="5"/>
        <v>0</v>
      </c>
      <c r="J104" s="58"/>
      <c r="Q104" s="51"/>
      <c r="R104" s="51"/>
      <c r="S104" s="51"/>
      <c r="T104" s="51"/>
      <c r="U104" s="51"/>
    </row>
    <row r="105" spans="1:21" ht="20.25" customHeight="1">
      <c r="A105" s="41"/>
      <c r="B105" s="53">
        <v>89</v>
      </c>
      <c r="C105" s="54"/>
      <c r="D105" s="55" t="str">
        <f t="shared" si="4"/>
        <v/>
      </c>
      <c r="E105" s="56"/>
      <c r="F105" s="56"/>
      <c r="G105" s="56"/>
      <c r="H105" s="56"/>
      <c r="I105" s="57">
        <f t="shared" si="5"/>
        <v>0</v>
      </c>
      <c r="J105" s="58"/>
      <c r="Q105" s="51"/>
      <c r="R105" s="51"/>
      <c r="S105" s="51"/>
      <c r="T105" s="51"/>
      <c r="U105" s="51"/>
    </row>
    <row r="106" spans="1:21" ht="20.25" customHeight="1">
      <c r="A106" s="41"/>
      <c r="B106" s="53">
        <v>90</v>
      </c>
      <c r="C106" s="54"/>
      <c r="D106" s="55" t="str">
        <f t="shared" si="4"/>
        <v/>
      </c>
      <c r="E106" s="56"/>
      <c r="F106" s="56"/>
      <c r="G106" s="56"/>
      <c r="H106" s="56"/>
      <c r="I106" s="57">
        <f t="shared" si="5"/>
        <v>0</v>
      </c>
      <c r="J106" s="58"/>
      <c r="Q106" s="51"/>
      <c r="R106" s="51"/>
      <c r="S106" s="51"/>
      <c r="T106" s="51"/>
      <c r="U106" s="51"/>
    </row>
  </sheetData>
  <sheetProtection formatCells="0"/>
  <mergeCells count="11">
    <mergeCell ref="C15:D16"/>
    <mergeCell ref="F3:I3"/>
    <mergeCell ref="G15:H15"/>
    <mergeCell ref="I15:I16"/>
    <mergeCell ref="B6:I8"/>
    <mergeCell ref="B9:I9"/>
    <mergeCell ref="C4:I4"/>
    <mergeCell ref="B5:G5"/>
    <mergeCell ref="C10:I13"/>
    <mergeCell ref="B15:B16"/>
    <mergeCell ref="E15:F15"/>
  </mergeCells>
  <phoneticPr fontId="2"/>
  <conditionalFormatting sqref="I17:I106">
    <cfRule type="cellIs" dxfId="10" priority="1" stopIfTrue="1" operator="between">
      <formula>0.249305555555556</formula>
      <formula>0.000694444444444444</formula>
    </cfRule>
  </conditionalFormatting>
  <conditionalFormatting sqref="C3">
    <cfRule type="cellIs" dxfId="9" priority="2" stopIfTrue="1" operator="greaterThanOrEqual">
      <formula>0.8</formula>
    </cfRule>
  </conditionalFormatting>
  <dataValidations xWindow="172" yWindow="528" count="9">
    <dataValidation type="list" allowBlank="1" showInputMessage="1" sqref="F18:F106" xr:uid="{00000000-0002-0000-0300-000000000000}">
      <formula1>$R$17:$R$59</formula1>
    </dataValidation>
    <dataValidation type="list" showInputMessage="1" sqref="E18:E106" xr:uid="{00000000-0002-0000-0300-000001000000}">
      <formula1>$Q$17:$Q$59</formula1>
    </dataValidation>
    <dataValidation type="list" allowBlank="1" showInputMessage="1" sqref="H18:H106" xr:uid="{00000000-0002-0000-0300-000002000000}">
      <formula1>$U$17:$U$59</formula1>
    </dataValidation>
    <dataValidation type="list" showInputMessage="1" sqref="G18:G106" xr:uid="{00000000-0002-0000-0300-000003000000}">
      <formula1>$S$17:$S$59</formula1>
    </dataValidation>
    <dataValidation type="list" showInputMessage="1" sqref="E17" xr:uid="{00000000-0002-0000-0300-000004000000}">
      <formula1>$Q$16:$Q$59</formula1>
    </dataValidation>
    <dataValidation type="list" allowBlank="1" showInputMessage="1" sqref="F17" xr:uid="{00000000-0002-0000-0300-000005000000}">
      <formula1>$R$16:$R$59</formula1>
    </dataValidation>
    <dataValidation type="list" showInputMessage="1" sqref="G17" xr:uid="{00000000-0002-0000-0300-000006000000}">
      <formula1>$S$16:$S$59</formula1>
    </dataValidation>
    <dataValidation type="list" allowBlank="1" showInputMessage="1" sqref="H17" xr:uid="{00000000-0002-0000-0300-000007000000}">
      <formula1>$U$16:$U$59</formula1>
    </dataValidation>
    <dataValidation allowBlank="1" showInputMessage="1" showErrorMessage="1" prompt="年月日入力については、_x000a_2013/5/10と入力すると「平成25年5月10日」と表示されます。_x000a_曜日は自動的に表示されます。" sqref="C17:C106" xr:uid="{00000000-0002-0000-0300-000008000000}"/>
  </dataValidations>
  <printOptions horizontalCentered="1"/>
  <pageMargins left="0.47244094488188981" right="0.19685039370078741" top="0.43307086614173229" bottom="0.61" header="0.27559055118110237" footer="0.31496062992125984"/>
  <pageSetup paperSize="9" scale="96" orientation="portrait" r:id="rId1"/>
  <headerFooter alignWithMargins="0">
    <oddFooter>&amp;P ページ</oddFooter>
  </headerFooter>
  <rowBreaks count="2" manualBreakCount="2">
    <brk id="46" max="9" man="1"/>
    <brk id="76"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B73"/>
  <sheetViews>
    <sheetView view="pageBreakPreview" topLeftCell="A16" zoomScaleNormal="100" zoomScaleSheetLayoutView="100" workbookViewId="0">
      <selection activeCell="L22" sqref="L22:W22"/>
    </sheetView>
  </sheetViews>
  <sheetFormatPr defaultColWidth="3.6640625" defaultRowHeight="13.2"/>
  <cols>
    <col min="1" max="25" width="3.88671875" style="1" customWidth="1"/>
    <col min="26" max="26" width="3.6640625" style="1" customWidth="1"/>
    <col min="27" max="27" width="9.44140625" style="1" bestFit="1" customWidth="1"/>
    <col min="28" max="28" width="11.88671875" style="3" bestFit="1" customWidth="1"/>
    <col min="29" max="16384" width="3.6640625" style="1"/>
  </cols>
  <sheetData>
    <row r="1" spans="1:28">
      <c r="V1" s="2"/>
      <c r="W1" s="278" t="s">
        <v>140</v>
      </c>
      <c r="X1" s="276"/>
      <c r="Y1" s="276"/>
    </row>
    <row r="2" spans="1:28" ht="14.4">
      <c r="A2" s="277" t="s">
        <v>83</v>
      </c>
      <c r="B2" s="277"/>
      <c r="C2" s="277"/>
      <c r="D2" s="277"/>
      <c r="E2" s="277"/>
      <c r="F2" s="277"/>
      <c r="G2" s="277"/>
      <c r="N2" s="276" t="s">
        <v>126</v>
      </c>
      <c r="O2" s="276"/>
      <c r="P2" s="276"/>
      <c r="Q2" s="416" t="s">
        <v>125</v>
      </c>
      <c r="R2" s="416"/>
      <c r="S2" s="416"/>
      <c r="T2" s="416"/>
      <c r="U2" s="416"/>
      <c r="V2" s="416"/>
      <c r="W2" s="416"/>
      <c r="X2" s="416"/>
      <c r="Y2" s="1" t="s">
        <v>84</v>
      </c>
    </row>
    <row r="3" spans="1:28">
      <c r="AA3" s="365"/>
      <c r="AB3" s="365"/>
    </row>
    <row r="4" spans="1:28" ht="13.8" thickBot="1">
      <c r="A4" s="195" t="s">
        <v>85</v>
      </c>
      <c r="B4" s="195"/>
      <c r="C4" s="195"/>
      <c r="D4" s="195"/>
      <c r="E4" s="195"/>
      <c r="F4" s="195"/>
      <c r="G4" s="195"/>
      <c r="H4" s="195"/>
      <c r="I4" s="195"/>
      <c r="J4" s="195"/>
      <c r="K4" s="195"/>
      <c r="L4" s="195"/>
      <c r="M4" s="195"/>
      <c r="N4" s="195"/>
      <c r="AA4" s="146"/>
      <c r="AB4" s="147"/>
    </row>
    <row r="5" spans="1:28">
      <c r="A5" s="210" t="s">
        <v>7</v>
      </c>
      <c r="B5" s="210"/>
      <c r="C5" s="210"/>
      <c r="D5" s="210"/>
      <c r="E5" s="210"/>
      <c r="F5" s="210"/>
      <c r="G5" s="210"/>
      <c r="H5" s="210"/>
      <c r="I5" s="210"/>
      <c r="J5" s="210"/>
      <c r="K5" s="196" t="s">
        <v>1</v>
      </c>
      <c r="L5" s="197"/>
      <c r="M5" s="197"/>
      <c r="N5" s="197"/>
      <c r="O5" s="197"/>
      <c r="P5" s="197"/>
      <c r="Q5" s="198"/>
      <c r="S5" s="371" t="s">
        <v>70</v>
      </c>
      <c r="T5" s="372"/>
      <c r="U5" s="372"/>
      <c r="V5" s="372"/>
      <c r="W5" s="373"/>
      <c r="AA5" s="146"/>
      <c r="AB5" s="147"/>
    </row>
    <row r="6" spans="1:28">
      <c r="A6" s="210"/>
      <c r="B6" s="210"/>
      <c r="C6" s="210"/>
      <c r="D6" s="210"/>
      <c r="E6" s="210"/>
      <c r="F6" s="210"/>
      <c r="G6" s="210"/>
      <c r="H6" s="210"/>
      <c r="I6" s="210"/>
      <c r="J6" s="210"/>
      <c r="K6" s="199"/>
      <c r="L6" s="200"/>
      <c r="M6" s="200"/>
      <c r="N6" s="200"/>
      <c r="O6" s="200"/>
      <c r="P6" s="200"/>
      <c r="Q6" s="201"/>
      <c r="S6" s="374"/>
      <c r="T6" s="375"/>
      <c r="U6" s="375"/>
      <c r="V6" s="375"/>
      <c r="W6" s="376"/>
      <c r="AA6" s="146"/>
      <c r="AB6" s="147"/>
    </row>
    <row r="7" spans="1:28" ht="13.5" customHeight="1">
      <c r="A7" s="202" t="s">
        <v>8</v>
      </c>
      <c r="B7" s="202"/>
      <c r="C7" s="202"/>
      <c r="D7" s="202"/>
      <c r="E7" s="202"/>
      <c r="F7" s="202"/>
      <c r="G7" s="202"/>
      <c r="H7" s="202"/>
      <c r="I7" s="202"/>
      <c r="J7" s="202"/>
      <c r="K7" s="429">
        <f>+K12-K10</f>
        <v>146400</v>
      </c>
      <c r="L7" s="430"/>
      <c r="M7" s="430"/>
      <c r="N7" s="430"/>
      <c r="O7" s="430"/>
      <c r="P7" s="430"/>
      <c r="Q7" s="431"/>
      <c r="S7" s="368">
        <f>K10/(K12-K9)</f>
        <v>0.6641870350690755</v>
      </c>
      <c r="T7" s="369"/>
      <c r="U7" s="369"/>
      <c r="V7" s="369"/>
      <c r="W7" s="370"/>
      <c r="AA7" s="146"/>
      <c r="AB7" s="147"/>
    </row>
    <row r="8" spans="1:28" ht="13.5" customHeight="1">
      <c r="A8" s="280"/>
      <c r="B8" s="202"/>
      <c r="C8" s="202"/>
      <c r="D8" s="202"/>
      <c r="E8" s="202"/>
      <c r="F8" s="202"/>
      <c r="G8" s="202"/>
      <c r="H8" s="202"/>
      <c r="I8" s="202"/>
      <c r="J8" s="202"/>
      <c r="K8" s="432"/>
      <c r="L8" s="433"/>
      <c r="M8" s="433"/>
      <c r="N8" s="433"/>
      <c r="O8" s="433"/>
      <c r="P8" s="433"/>
      <c r="Q8" s="434"/>
      <c r="S8" s="368"/>
      <c r="T8" s="369"/>
      <c r="U8" s="369"/>
      <c r="V8" s="369"/>
      <c r="W8" s="370"/>
    </row>
    <row r="9" spans="1:28" ht="14.4">
      <c r="A9" s="7"/>
      <c r="B9" s="281" t="s">
        <v>86</v>
      </c>
      <c r="C9" s="282"/>
      <c r="D9" s="282"/>
      <c r="E9" s="282"/>
      <c r="F9" s="282"/>
      <c r="G9" s="282"/>
      <c r="H9" s="282"/>
      <c r="I9" s="282"/>
      <c r="J9" s="283"/>
      <c r="K9" s="435">
        <f>+O67</f>
        <v>20000</v>
      </c>
      <c r="L9" s="436"/>
      <c r="M9" s="436"/>
      <c r="N9" s="436"/>
      <c r="O9" s="436"/>
      <c r="P9" s="436"/>
      <c r="Q9" s="437"/>
      <c r="S9" s="377" t="str">
        <f>IF(S7&gt;0.8,"補助率が８０％以下になるよう補助金額を調整して下さい。（※１万円未満は切捨て）","ＯＫ")</f>
        <v>ＯＫ</v>
      </c>
      <c r="T9" s="378"/>
      <c r="U9" s="378"/>
      <c r="V9" s="378"/>
      <c r="W9" s="379"/>
    </row>
    <row r="10" spans="1:28" ht="13.5" customHeight="1">
      <c r="A10" s="202" t="s">
        <v>10</v>
      </c>
      <c r="B10" s="202"/>
      <c r="C10" s="202"/>
      <c r="D10" s="202"/>
      <c r="E10" s="202"/>
      <c r="F10" s="202"/>
      <c r="G10" s="202"/>
      <c r="H10" s="202"/>
      <c r="I10" s="202"/>
      <c r="J10" s="202"/>
      <c r="K10" s="417">
        <v>250000</v>
      </c>
      <c r="L10" s="418"/>
      <c r="M10" s="418"/>
      <c r="N10" s="418"/>
      <c r="O10" s="418"/>
      <c r="P10" s="418"/>
      <c r="Q10" s="419"/>
      <c r="S10" s="377"/>
      <c r="T10" s="378"/>
      <c r="U10" s="378"/>
      <c r="V10" s="378"/>
      <c r="W10" s="379"/>
      <c r="AA10" s="366" t="s">
        <v>179</v>
      </c>
      <c r="AB10" s="366"/>
    </row>
    <row r="11" spans="1:28" ht="13.5" customHeight="1">
      <c r="A11" s="202"/>
      <c r="B11" s="202"/>
      <c r="C11" s="202"/>
      <c r="D11" s="202"/>
      <c r="E11" s="202"/>
      <c r="F11" s="202"/>
      <c r="G11" s="202"/>
      <c r="H11" s="202"/>
      <c r="I11" s="202"/>
      <c r="J11" s="202"/>
      <c r="K11" s="420"/>
      <c r="L11" s="421"/>
      <c r="M11" s="421"/>
      <c r="N11" s="421"/>
      <c r="O11" s="421"/>
      <c r="P11" s="421"/>
      <c r="Q11" s="422"/>
      <c r="S11" s="377"/>
      <c r="T11" s="378"/>
      <c r="U11" s="378"/>
      <c r="V11" s="378"/>
      <c r="W11" s="379"/>
      <c r="AA11" s="107" t="s">
        <v>64</v>
      </c>
      <c r="AB11" s="120">
        <v>250000</v>
      </c>
    </row>
    <row r="12" spans="1:28" ht="13.5" customHeight="1">
      <c r="A12" s="202" t="s">
        <v>11</v>
      </c>
      <c r="B12" s="202"/>
      <c r="C12" s="202"/>
      <c r="D12" s="202"/>
      <c r="E12" s="202"/>
      <c r="F12" s="202"/>
      <c r="G12" s="202"/>
      <c r="H12" s="202"/>
      <c r="I12" s="202"/>
      <c r="J12" s="202"/>
      <c r="K12" s="423">
        <f>+H41</f>
        <v>396400</v>
      </c>
      <c r="L12" s="424"/>
      <c r="M12" s="424"/>
      <c r="N12" s="424"/>
      <c r="O12" s="424"/>
      <c r="P12" s="424"/>
      <c r="Q12" s="425"/>
      <c r="S12" s="377"/>
      <c r="T12" s="378"/>
      <c r="U12" s="378"/>
      <c r="V12" s="378"/>
      <c r="W12" s="379"/>
      <c r="AA12" s="107" t="s">
        <v>65</v>
      </c>
      <c r="AB12" s="120">
        <v>500000</v>
      </c>
    </row>
    <row r="13" spans="1:28" ht="13.5" customHeight="1" thickBot="1">
      <c r="A13" s="202"/>
      <c r="B13" s="202"/>
      <c r="C13" s="202"/>
      <c r="D13" s="202"/>
      <c r="E13" s="202"/>
      <c r="F13" s="202"/>
      <c r="G13" s="202"/>
      <c r="H13" s="202"/>
      <c r="I13" s="202"/>
      <c r="J13" s="202"/>
      <c r="K13" s="426"/>
      <c r="L13" s="427"/>
      <c r="M13" s="427"/>
      <c r="N13" s="427"/>
      <c r="O13" s="427"/>
      <c r="P13" s="427"/>
      <c r="Q13" s="428"/>
      <c r="S13" s="380"/>
      <c r="T13" s="381"/>
      <c r="U13" s="381"/>
      <c r="V13" s="381"/>
      <c r="W13" s="382"/>
      <c r="AA13" s="107" t="s">
        <v>66</v>
      </c>
      <c r="AB13" s="120">
        <v>750000</v>
      </c>
    </row>
    <row r="14" spans="1:28">
      <c r="AA14" s="107" t="s">
        <v>67</v>
      </c>
      <c r="AB14" s="179">
        <v>1000000</v>
      </c>
    </row>
    <row r="15" spans="1:28">
      <c r="A15" s="195" t="s">
        <v>87</v>
      </c>
      <c r="B15" s="195"/>
      <c r="C15" s="195"/>
      <c r="D15" s="195"/>
      <c r="E15" s="195"/>
      <c r="F15" s="195"/>
      <c r="G15" s="195"/>
      <c r="H15" s="195"/>
      <c r="I15" s="195"/>
      <c r="J15" s="195"/>
      <c r="K15" s="195"/>
      <c r="L15" s="195"/>
      <c r="M15" s="195"/>
      <c r="N15" s="195"/>
      <c r="O15" s="195"/>
      <c r="P15" s="195"/>
      <c r="Q15" s="195"/>
      <c r="R15" s="195"/>
      <c r="S15" s="195"/>
      <c r="T15" s="195"/>
      <c r="U15" s="195"/>
      <c r="V15" s="195"/>
      <c r="W15" s="195"/>
    </row>
    <row r="16" spans="1:28">
      <c r="A16" s="210" t="s">
        <v>13</v>
      </c>
      <c r="B16" s="210"/>
      <c r="C16" s="210"/>
      <c r="D16" s="210"/>
      <c r="E16" s="210"/>
      <c r="F16" s="210"/>
      <c r="G16" s="210"/>
      <c r="H16" s="196" t="s">
        <v>14</v>
      </c>
      <c r="I16" s="197"/>
      <c r="J16" s="197"/>
      <c r="K16" s="198"/>
      <c r="L16" s="196" t="s">
        <v>15</v>
      </c>
      <c r="M16" s="197"/>
      <c r="N16" s="197"/>
      <c r="O16" s="197"/>
      <c r="P16" s="197"/>
      <c r="Q16" s="197"/>
      <c r="R16" s="197"/>
      <c r="S16" s="197"/>
      <c r="T16" s="197"/>
      <c r="U16" s="197"/>
      <c r="V16" s="197"/>
      <c r="W16" s="198"/>
    </row>
    <row r="17" spans="1:28">
      <c r="A17" s="210"/>
      <c r="B17" s="210"/>
      <c r="C17" s="210"/>
      <c r="D17" s="210"/>
      <c r="E17" s="210"/>
      <c r="F17" s="210"/>
      <c r="G17" s="210"/>
      <c r="H17" s="199"/>
      <c r="I17" s="200"/>
      <c r="J17" s="200"/>
      <c r="K17" s="201"/>
      <c r="L17" s="199"/>
      <c r="M17" s="200"/>
      <c r="N17" s="200"/>
      <c r="O17" s="200"/>
      <c r="P17" s="200"/>
      <c r="Q17" s="200"/>
      <c r="R17" s="200"/>
      <c r="S17" s="200"/>
      <c r="T17" s="200"/>
      <c r="U17" s="200"/>
      <c r="V17" s="200"/>
      <c r="W17" s="201"/>
      <c r="AA17" s="365"/>
      <c r="AB17" s="365"/>
    </row>
    <row r="18" spans="1:28" ht="14.4">
      <c r="A18" s="361"/>
      <c r="B18" s="204"/>
      <c r="C18" s="204"/>
      <c r="D18" s="204"/>
      <c r="E18" s="204"/>
      <c r="F18" s="204"/>
      <c r="G18" s="205"/>
      <c r="H18" s="354"/>
      <c r="I18" s="189"/>
      <c r="J18" s="189"/>
      <c r="K18" s="190"/>
      <c r="L18" s="362"/>
      <c r="M18" s="363"/>
      <c r="N18" s="363"/>
      <c r="O18" s="363"/>
      <c r="P18" s="363"/>
      <c r="Q18" s="363"/>
      <c r="R18" s="363"/>
      <c r="S18" s="363"/>
      <c r="T18" s="363"/>
      <c r="U18" s="363"/>
      <c r="V18" s="363"/>
      <c r="W18" s="364"/>
      <c r="AA18" s="146"/>
      <c r="AB18" s="180"/>
    </row>
    <row r="19" spans="1:28" ht="14.4">
      <c r="A19" s="407" t="s">
        <v>113</v>
      </c>
      <c r="B19" s="408"/>
      <c r="C19" s="408"/>
      <c r="D19" s="408"/>
      <c r="E19" s="408"/>
      <c r="F19" s="408"/>
      <c r="G19" s="409"/>
      <c r="H19" s="410">
        <v>374400</v>
      </c>
      <c r="I19" s="411"/>
      <c r="J19" s="411"/>
      <c r="K19" s="412"/>
      <c r="L19" s="413" t="s">
        <v>114</v>
      </c>
      <c r="M19" s="414"/>
      <c r="N19" s="414"/>
      <c r="O19" s="414"/>
      <c r="P19" s="414"/>
      <c r="Q19" s="414"/>
      <c r="R19" s="414"/>
      <c r="S19" s="414"/>
      <c r="T19" s="414"/>
      <c r="U19" s="414"/>
      <c r="V19" s="414"/>
      <c r="W19" s="415"/>
      <c r="AA19" s="146"/>
      <c r="AB19" s="180"/>
    </row>
    <row r="20" spans="1:28" ht="14.4">
      <c r="A20" s="407"/>
      <c r="B20" s="408"/>
      <c r="C20" s="408"/>
      <c r="D20" s="408"/>
      <c r="E20" s="408"/>
      <c r="F20" s="408"/>
      <c r="G20" s="409"/>
      <c r="H20" s="410"/>
      <c r="I20" s="411"/>
      <c r="J20" s="411"/>
      <c r="K20" s="412"/>
      <c r="L20" s="413" t="s">
        <v>115</v>
      </c>
      <c r="M20" s="414"/>
      <c r="N20" s="414"/>
      <c r="O20" s="414"/>
      <c r="P20" s="414"/>
      <c r="Q20" s="414"/>
      <c r="R20" s="414"/>
      <c r="S20" s="414"/>
      <c r="T20" s="414"/>
      <c r="U20" s="414"/>
      <c r="V20" s="414"/>
      <c r="W20" s="415"/>
      <c r="AA20" s="146"/>
      <c r="AB20" s="180"/>
    </row>
    <row r="21" spans="1:28" ht="14.4">
      <c r="A21" s="407"/>
      <c r="B21" s="408"/>
      <c r="C21" s="408"/>
      <c r="D21" s="408"/>
      <c r="E21" s="408"/>
      <c r="F21" s="408"/>
      <c r="G21" s="409"/>
      <c r="H21" s="410"/>
      <c r="I21" s="411"/>
      <c r="J21" s="411"/>
      <c r="K21" s="412"/>
      <c r="L21" s="413"/>
      <c r="M21" s="414"/>
      <c r="N21" s="414"/>
      <c r="O21" s="414"/>
      <c r="P21" s="414"/>
      <c r="Q21" s="414"/>
      <c r="R21" s="414"/>
      <c r="S21" s="414"/>
      <c r="T21" s="414"/>
      <c r="U21" s="414"/>
      <c r="V21" s="414"/>
      <c r="W21" s="415"/>
      <c r="AA21" s="146"/>
      <c r="AB21" s="180"/>
    </row>
    <row r="22" spans="1:28" ht="14.4">
      <c r="A22" s="407" t="s">
        <v>116</v>
      </c>
      <c r="B22" s="408"/>
      <c r="C22" s="408"/>
      <c r="D22" s="408"/>
      <c r="E22" s="408"/>
      <c r="F22" s="408"/>
      <c r="G22" s="409"/>
      <c r="H22" s="410">
        <v>2000</v>
      </c>
      <c r="I22" s="411"/>
      <c r="J22" s="411"/>
      <c r="K22" s="412"/>
      <c r="L22" s="413" t="s">
        <v>117</v>
      </c>
      <c r="M22" s="414"/>
      <c r="N22" s="414"/>
      <c r="O22" s="414"/>
      <c r="P22" s="414"/>
      <c r="Q22" s="414"/>
      <c r="R22" s="414"/>
      <c r="S22" s="414"/>
      <c r="T22" s="414"/>
      <c r="U22" s="414"/>
      <c r="V22" s="414"/>
      <c r="W22" s="415"/>
    </row>
    <row r="23" spans="1:28" ht="14.4">
      <c r="A23" s="407"/>
      <c r="B23" s="408"/>
      <c r="C23" s="408"/>
      <c r="D23" s="408"/>
      <c r="E23" s="408"/>
      <c r="F23" s="408"/>
      <c r="G23" s="409"/>
      <c r="H23" s="410"/>
      <c r="I23" s="411"/>
      <c r="J23" s="411"/>
      <c r="K23" s="412"/>
      <c r="L23" s="413" t="s">
        <v>118</v>
      </c>
      <c r="M23" s="414"/>
      <c r="N23" s="414"/>
      <c r="O23" s="414"/>
      <c r="P23" s="414"/>
      <c r="Q23" s="414"/>
      <c r="R23" s="414"/>
      <c r="S23" s="414"/>
      <c r="T23" s="414"/>
      <c r="U23" s="414"/>
      <c r="V23" s="414"/>
      <c r="W23" s="415"/>
    </row>
    <row r="24" spans="1:28" ht="14.4">
      <c r="A24" s="407"/>
      <c r="B24" s="408"/>
      <c r="C24" s="408"/>
      <c r="D24" s="408"/>
      <c r="E24" s="408"/>
      <c r="F24" s="408"/>
      <c r="G24" s="409"/>
      <c r="H24" s="410"/>
      <c r="I24" s="411"/>
      <c r="J24" s="411"/>
      <c r="K24" s="412"/>
      <c r="L24" s="413"/>
      <c r="M24" s="414"/>
      <c r="N24" s="414"/>
      <c r="O24" s="414"/>
      <c r="P24" s="414"/>
      <c r="Q24" s="414"/>
      <c r="R24" s="414"/>
      <c r="S24" s="414"/>
      <c r="T24" s="414"/>
      <c r="U24" s="414"/>
      <c r="V24" s="414"/>
      <c r="W24" s="415"/>
    </row>
    <row r="25" spans="1:28" ht="14.4">
      <c r="A25" s="133"/>
      <c r="B25" s="134"/>
      <c r="C25" s="134"/>
      <c r="D25" s="134"/>
      <c r="E25" s="134"/>
      <c r="F25" s="134"/>
      <c r="G25" s="135"/>
      <c r="H25" s="410"/>
      <c r="I25" s="411"/>
      <c r="J25" s="411"/>
      <c r="K25" s="412"/>
      <c r="L25" s="413"/>
      <c r="M25" s="414"/>
      <c r="N25" s="414"/>
      <c r="O25" s="414"/>
      <c r="P25" s="414"/>
      <c r="Q25" s="414"/>
      <c r="R25" s="414"/>
      <c r="S25" s="414"/>
      <c r="T25" s="414"/>
      <c r="U25" s="414"/>
      <c r="V25" s="414"/>
      <c r="W25" s="415"/>
    </row>
    <row r="26" spans="1:28" ht="14.4">
      <c r="A26" s="133"/>
      <c r="B26" s="134"/>
      <c r="C26" s="134"/>
      <c r="D26" s="134"/>
      <c r="E26" s="134"/>
      <c r="F26" s="134"/>
      <c r="G26" s="135"/>
      <c r="H26" s="410"/>
      <c r="I26" s="411"/>
      <c r="J26" s="411"/>
      <c r="K26" s="412"/>
      <c r="L26" s="413"/>
      <c r="M26" s="414"/>
      <c r="N26" s="414"/>
      <c r="O26" s="414"/>
      <c r="P26" s="414"/>
      <c r="Q26" s="414"/>
      <c r="R26" s="414"/>
      <c r="S26" s="414"/>
      <c r="T26" s="414"/>
      <c r="U26" s="414"/>
      <c r="V26" s="414"/>
      <c r="W26" s="415"/>
    </row>
    <row r="27" spans="1:28" ht="14.4">
      <c r="A27" s="407" t="s">
        <v>119</v>
      </c>
      <c r="B27" s="408"/>
      <c r="C27" s="408"/>
      <c r="D27" s="408"/>
      <c r="E27" s="408"/>
      <c r="F27" s="408"/>
      <c r="G27" s="409"/>
      <c r="H27" s="410">
        <v>20000</v>
      </c>
      <c r="I27" s="411"/>
      <c r="J27" s="411"/>
      <c r="K27" s="412"/>
      <c r="L27" s="413" t="s">
        <v>120</v>
      </c>
      <c r="M27" s="414"/>
      <c r="N27" s="414"/>
      <c r="O27" s="414"/>
      <c r="P27" s="414"/>
      <c r="Q27" s="414"/>
      <c r="R27" s="414"/>
      <c r="S27" s="414"/>
      <c r="T27" s="414"/>
      <c r="U27" s="414"/>
      <c r="V27" s="414"/>
      <c r="W27" s="415"/>
    </row>
    <row r="28" spans="1:28" ht="14.4">
      <c r="A28" s="407"/>
      <c r="B28" s="408"/>
      <c r="C28" s="408"/>
      <c r="D28" s="408"/>
      <c r="E28" s="408"/>
      <c r="F28" s="408"/>
      <c r="G28" s="409"/>
      <c r="H28" s="410"/>
      <c r="I28" s="411"/>
      <c r="J28" s="411"/>
      <c r="K28" s="412"/>
      <c r="L28" s="413" t="s">
        <v>121</v>
      </c>
      <c r="M28" s="414"/>
      <c r="N28" s="414"/>
      <c r="O28" s="414"/>
      <c r="P28" s="414"/>
      <c r="Q28" s="414"/>
      <c r="R28" s="414"/>
      <c r="S28" s="414"/>
      <c r="T28" s="414"/>
      <c r="U28" s="414"/>
      <c r="V28" s="414"/>
      <c r="W28" s="415"/>
    </row>
    <row r="29" spans="1:28" ht="14.4">
      <c r="A29" s="133"/>
      <c r="B29" s="134"/>
      <c r="C29" s="134"/>
      <c r="D29" s="134"/>
      <c r="E29" s="134"/>
      <c r="F29" s="134"/>
      <c r="G29" s="135"/>
      <c r="H29" s="410"/>
      <c r="I29" s="411"/>
      <c r="J29" s="411"/>
      <c r="K29" s="412"/>
      <c r="L29" s="413" t="s">
        <v>122</v>
      </c>
      <c r="M29" s="414"/>
      <c r="N29" s="414"/>
      <c r="O29" s="414"/>
      <c r="P29" s="414"/>
      <c r="Q29" s="414"/>
      <c r="R29" s="414"/>
      <c r="S29" s="414"/>
      <c r="T29" s="414"/>
      <c r="U29" s="414"/>
      <c r="V29" s="414"/>
      <c r="W29" s="415"/>
    </row>
    <row r="30" spans="1:28" ht="14.4">
      <c r="A30" s="132"/>
      <c r="B30" s="130"/>
      <c r="C30" s="130"/>
      <c r="D30" s="130"/>
      <c r="E30" s="130"/>
      <c r="F30" s="130"/>
      <c r="G30" s="131"/>
      <c r="H30" s="354"/>
      <c r="I30" s="189"/>
      <c r="J30" s="189"/>
      <c r="K30" s="190"/>
      <c r="L30" s="191"/>
      <c r="M30" s="192"/>
      <c r="N30" s="192"/>
      <c r="O30" s="192"/>
      <c r="P30" s="192"/>
      <c r="Q30" s="192"/>
      <c r="R30" s="192"/>
      <c r="S30" s="192"/>
      <c r="T30" s="192"/>
      <c r="U30" s="192"/>
      <c r="V30" s="192"/>
      <c r="W30" s="193"/>
    </row>
    <row r="31" spans="1:28" ht="14.4">
      <c r="A31" s="132"/>
      <c r="B31" s="130"/>
      <c r="C31" s="130"/>
      <c r="D31" s="130"/>
      <c r="E31" s="130"/>
      <c r="F31" s="130"/>
      <c r="G31" s="131"/>
      <c r="H31" s="354"/>
      <c r="I31" s="189"/>
      <c r="J31" s="189"/>
      <c r="K31" s="190"/>
      <c r="L31" s="191"/>
      <c r="M31" s="192"/>
      <c r="N31" s="192"/>
      <c r="O31" s="192"/>
      <c r="P31" s="192"/>
      <c r="Q31" s="192"/>
      <c r="R31" s="192"/>
      <c r="S31" s="192"/>
      <c r="T31" s="192"/>
      <c r="U31" s="192"/>
      <c r="V31" s="192"/>
      <c r="W31" s="193"/>
    </row>
    <row r="32" spans="1:28" ht="14.4">
      <c r="A32" s="132"/>
      <c r="B32" s="130"/>
      <c r="C32" s="130"/>
      <c r="D32" s="130"/>
      <c r="E32" s="130"/>
      <c r="F32" s="130"/>
      <c r="G32" s="131"/>
      <c r="H32" s="354"/>
      <c r="I32" s="189"/>
      <c r="J32" s="189"/>
      <c r="K32" s="190"/>
      <c r="L32" s="191"/>
      <c r="M32" s="192"/>
      <c r="N32" s="192"/>
      <c r="O32" s="192"/>
      <c r="P32" s="192"/>
      <c r="Q32" s="192"/>
      <c r="R32" s="192"/>
      <c r="S32" s="192"/>
      <c r="T32" s="192"/>
      <c r="U32" s="192"/>
      <c r="V32" s="192"/>
      <c r="W32" s="193"/>
    </row>
    <row r="33" spans="1:23" ht="14.4">
      <c r="A33" s="359"/>
      <c r="B33" s="212"/>
      <c r="C33" s="212"/>
      <c r="D33" s="212"/>
      <c r="E33" s="212"/>
      <c r="F33" s="212"/>
      <c r="G33" s="213"/>
      <c r="H33" s="354"/>
      <c r="I33" s="189"/>
      <c r="J33" s="189"/>
      <c r="K33" s="190"/>
      <c r="L33" s="191"/>
      <c r="M33" s="192"/>
      <c r="N33" s="192"/>
      <c r="O33" s="192"/>
      <c r="P33" s="192"/>
      <c r="Q33" s="192"/>
      <c r="R33" s="192"/>
      <c r="S33" s="192"/>
      <c r="T33" s="192"/>
      <c r="U33" s="192"/>
      <c r="V33" s="192"/>
      <c r="W33" s="193"/>
    </row>
    <row r="34" spans="1:23" ht="14.4">
      <c r="A34" s="359"/>
      <c r="B34" s="212"/>
      <c r="C34" s="212"/>
      <c r="D34" s="212"/>
      <c r="E34" s="212"/>
      <c r="F34" s="212"/>
      <c r="G34" s="213"/>
      <c r="H34" s="354"/>
      <c r="I34" s="189"/>
      <c r="J34" s="189"/>
      <c r="K34" s="190"/>
      <c r="L34" s="191"/>
      <c r="M34" s="192"/>
      <c r="N34" s="192"/>
      <c r="O34" s="192"/>
      <c r="P34" s="192"/>
      <c r="Q34" s="192"/>
      <c r="R34" s="192"/>
      <c r="S34" s="192"/>
      <c r="T34" s="192"/>
      <c r="U34" s="192"/>
      <c r="V34" s="192"/>
      <c r="W34" s="193"/>
    </row>
    <row r="35" spans="1:23" ht="14.4">
      <c r="A35" s="359"/>
      <c r="B35" s="212"/>
      <c r="C35" s="212"/>
      <c r="D35" s="212"/>
      <c r="E35" s="212"/>
      <c r="F35" s="212"/>
      <c r="G35" s="213"/>
      <c r="H35" s="354"/>
      <c r="I35" s="189"/>
      <c r="J35" s="189"/>
      <c r="K35" s="190"/>
      <c r="L35" s="191"/>
      <c r="M35" s="192"/>
      <c r="N35" s="192"/>
      <c r="O35" s="192"/>
      <c r="P35" s="192"/>
      <c r="Q35" s="192"/>
      <c r="R35" s="192"/>
      <c r="S35" s="192"/>
      <c r="T35" s="192"/>
      <c r="U35" s="192"/>
      <c r="V35" s="192"/>
      <c r="W35" s="193"/>
    </row>
    <row r="36" spans="1:23" ht="14.4">
      <c r="A36" s="359"/>
      <c r="B36" s="212"/>
      <c r="C36" s="212"/>
      <c r="D36" s="212"/>
      <c r="E36" s="212"/>
      <c r="F36" s="212"/>
      <c r="G36" s="213"/>
      <c r="H36" s="354"/>
      <c r="I36" s="189"/>
      <c r="J36" s="189"/>
      <c r="K36" s="190"/>
      <c r="L36" s="191"/>
      <c r="M36" s="192"/>
      <c r="N36" s="192"/>
      <c r="O36" s="192"/>
      <c r="P36" s="192"/>
      <c r="Q36" s="192"/>
      <c r="R36" s="192"/>
      <c r="S36" s="192"/>
      <c r="T36" s="192"/>
      <c r="U36" s="192"/>
      <c r="V36" s="192"/>
      <c r="W36" s="193"/>
    </row>
    <row r="37" spans="1:23" ht="14.4">
      <c r="A37" s="359"/>
      <c r="B37" s="212"/>
      <c r="C37" s="212"/>
      <c r="D37" s="212"/>
      <c r="E37" s="212"/>
      <c r="F37" s="212"/>
      <c r="G37" s="213"/>
      <c r="H37" s="354"/>
      <c r="I37" s="189"/>
      <c r="J37" s="189"/>
      <c r="K37" s="190"/>
      <c r="L37" s="191"/>
      <c r="M37" s="192"/>
      <c r="N37" s="192"/>
      <c r="O37" s="192"/>
      <c r="P37" s="192"/>
      <c r="Q37" s="192"/>
      <c r="R37" s="192"/>
      <c r="S37" s="192"/>
      <c r="T37" s="192"/>
      <c r="U37" s="192"/>
      <c r="V37" s="192"/>
      <c r="W37" s="193"/>
    </row>
    <row r="38" spans="1:23" ht="14.4">
      <c r="A38" s="359"/>
      <c r="B38" s="212"/>
      <c r="C38" s="212"/>
      <c r="D38" s="212"/>
      <c r="E38" s="212"/>
      <c r="F38" s="212"/>
      <c r="G38" s="213"/>
      <c r="H38" s="354"/>
      <c r="I38" s="189"/>
      <c r="J38" s="189"/>
      <c r="K38" s="190"/>
      <c r="L38" s="191"/>
      <c r="M38" s="192"/>
      <c r="N38" s="192"/>
      <c r="O38" s="192"/>
      <c r="P38" s="192"/>
      <c r="Q38" s="192"/>
      <c r="R38" s="192"/>
      <c r="S38" s="192"/>
      <c r="T38" s="192"/>
      <c r="U38" s="192"/>
      <c r="V38" s="192"/>
      <c r="W38" s="193"/>
    </row>
    <row r="39" spans="1:23" ht="14.4">
      <c r="A39" s="359"/>
      <c r="B39" s="212"/>
      <c r="C39" s="212"/>
      <c r="D39" s="212"/>
      <c r="E39" s="212"/>
      <c r="F39" s="212"/>
      <c r="G39" s="213"/>
      <c r="H39" s="354"/>
      <c r="I39" s="189"/>
      <c r="J39" s="189"/>
      <c r="K39" s="190"/>
      <c r="L39" s="191"/>
      <c r="M39" s="192"/>
      <c r="N39" s="192"/>
      <c r="O39" s="192"/>
      <c r="P39" s="192"/>
      <c r="Q39" s="192"/>
      <c r="R39" s="192"/>
      <c r="S39" s="192"/>
      <c r="T39" s="192"/>
      <c r="U39" s="192"/>
      <c r="V39" s="192"/>
      <c r="W39" s="193"/>
    </row>
    <row r="40" spans="1:23" ht="14.4">
      <c r="A40" s="353"/>
      <c r="B40" s="229"/>
      <c r="C40" s="229"/>
      <c r="D40" s="229"/>
      <c r="E40" s="229"/>
      <c r="F40" s="229"/>
      <c r="G40" s="230"/>
      <c r="H40" s="354"/>
      <c r="I40" s="189"/>
      <c r="J40" s="189"/>
      <c r="K40" s="190"/>
      <c r="L40" s="191"/>
      <c r="M40" s="192"/>
      <c r="N40" s="192"/>
      <c r="O40" s="192"/>
      <c r="P40" s="192"/>
      <c r="Q40" s="192"/>
      <c r="R40" s="192"/>
      <c r="S40" s="192"/>
      <c r="T40" s="192"/>
      <c r="U40" s="192"/>
      <c r="V40" s="192"/>
      <c r="W40" s="193"/>
    </row>
    <row r="41" spans="1:23" ht="13.5" customHeight="1">
      <c r="A41" s="196" t="s">
        <v>88</v>
      </c>
      <c r="B41" s="197"/>
      <c r="C41" s="197"/>
      <c r="D41" s="197"/>
      <c r="E41" s="197"/>
      <c r="F41" s="197"/>
      <c r="G41" s="198"/>
      <c r="H41" s="258">
        <f>SUM(H18:M40)</f>
        <v>396400</v>
      </c>
      <c r="I41" s="259"/>
      <c r="J41" s="259"/>
      <c r="K41" s="260"/>
      <c r="L41" s="264"/>
      <c r="M41" s="265"/>
      <c r="N41" s="265"/>
      <c r="O41" s="265"/>
      <c r="P41" s="265"/>
      <c r="Q41" s="265"/>
      <c r="R41" s="265"/>
      <c r="S41" s="265"/>
      <c r="T41" s="265"/>
      <c r="U41" s="265"/>
      <c r="V41" s="265"/>
      <c r="W41" s="266"/>
    </row>
    <row r="42" spans="1:23" ht="13.5" customHeight="1">
      <c r="A42" s="199"/>
      <c r="B42" s="200"/>
      <c r="C42" s="200"/>
      <c r="D42" s="200"/>
      <c r="E42" s="200"/>
      <c r="F42" s="200"/>
      <c r="G42" s="201"/>
      <c r="H42" s="261"/>
      <c r="I42" s="262"/>
      <c r="J42" s="262"/>
      <c r="K42" s="263"/>
      <c r="L42" s="267"/>
      <c r="M42" s="268"/>
      <c r="N42" s="268"/>
      <c r="O42" s="268"/>
      <c r="P42" s="268"/>
      <c r="Q42" s="268"/>
      <c r="R42" s="268"/>
      <c r="S42" s="268"/>
      <c r="T42" s="268"/>
      <c r="U42" s="268"/>
      <c r="V42" s="268"/>
      <c r="W42" s="269"/>
    </row>
    <row r="45" spans="1:23">
      <c r="A45" s="195" t="s">
        <v>89</v>
      </c>
      <c r="B45" s="195"/>
      <c r="C45" s="195"/>
      <c r="D45" s="195"/>
      <c r="E45" s="195"/>
      <c r="F45" s="195"/>
      <c r="G45" s="195"/>
      <c r="H45" s="195"/>
      <c r="I45" s="195"/>
      <c r="J45" s="195"/>
      <c r="K45" s="195"/>
      <c r="L45" s="195"/>
      <c r="M45" s="195"/>
      <c r="N45" s="195"/>
      <c r="O45" s="195"/>
      <c r="P45" s="195"/>
      <c r="Q45" s="195"/>
      <c r="R45" s="195"/>
      <c r="S45" s="195"/>
      <c r="T45" s="195"/>
      <c r="U45" s="195"/>
      <c r="V45" s="195"/>
      <c r="W45" s="195"/>
    </row>
    <row r="46" spans="1:23">
      <c r="A46" s="252" t="s">
        <v>145</v>
      </c>
      <c r="B46" s="210"/>
      <c r="C46" s="210"/>
      <c r="D46" s="210"/>
      <c r="E46" s="210"/>
      <c r="F46" s="210"/>
      <c r="G46" s="210"/>
      <c r="H46" s="355" t="s">
        <v>146</v>
      </c>
      <c r="I46" s="356"/>
      <c r="J46" s="404" t="s">
        <v>151</v>
      </c>
      <c r="K46" s="404"/>
      <c r="L46" s="404"/>
      <c r="M46" s="404"/>
      <c r="N46" s="404"/>
      <c r="O46" s="356" t="s">
        <v>147</v>
      </c>
      <c r="P46" s="357"/>
      <c r="Q46" s="405" t="s">
        <v>152</v>
      </c>
      <c r="R46" s="405"/>
      <c r="S46" s="405"/>
      <c r="T46" s="405"/>
      <c r="U46" s="405"/>
      <c r="V46" s="405"/>
      <c r="W46" s="406"/>
    </row>
    <row r="47" spans="1:23">
      <c r="A47" s="210"/>
      <c r="B47" s="210"/>
      <c r="C47" s="210"/>
      <c r="D47" s="210"/>
      <c r="E47" s="210"/>
      <c r="F47" s="210"/>
      <c r="G47" s="210"/>
      <c r="H47" s="355" t="s">
        <v>146</v>
      </c>
      <c r="I47" s="356"/>
      <c r="J47" s="358"/>
      <c r="K47" s="358"/>
      <c r="L47" s="358"/>
      <c r="M47" s="358"/>
      <c r="N47" s="358"/>
      <c r="O47" s="356" t="s">
        <v>147</v>
      </c>
      <c r="P47" s="357"/>
      <c r="Q47" s="204"/>
      <c r="R47" s="204"/>
      <c r="S47" s="204"/>
      <c r="T47" s="204"/>
      <c r="U47" s="204"/>
      <c r="V47" s="204"/>
      <c r="W47" s="205"/>
    </row>
    <row r="48" spans="1:23">
      <c r="A48" s="210"/>
      <c r="B48" s="210"/>
      <c r="C48" s="210"/>
      <c r="D48" s="210"/>
      <c r="E48" s="210"/>
      <c r="F48" s="210"/>
      <c r="G48" s="210"/>
      <c r="H48" s="355" t="s">
        <v>146</v>
      </c>
      <c r="I48" s="356"/>
      <c r="J48" s="358"/>
      <c r="K48" s="358"/>
      <c r="L48" s="358"/>
      <c r="M48" s="358"/>
      <c r="N48" s="358"/>
      <c r="O48" s="356" t="s">
        <v>147</v>
      </c>
      <c r="P48" s="357"/>
      <c r="Q48" s="204"/>
      <c r="R48" s="204"/>
      <c r="S48" s="204"/>
      <c r="T48" s="204"/>
      <c r="U48" s="204"/>
      <c r="V48" s="204"/>
      <c r="W48" s="205"/>
    </row>
    <row r="49" spans="1:23" ht="13.5" customHeight="1">
      <c r="A49" s="209" t="s">
        <v>109</v>
      </c>
      <c r="B49" s="210"/>
      <c r="C49" s="210"/>
      <c r="D49" s="210"/>
      <c r="E49" s="210"/>
      <c r="F49" s="210"/>
      <c r="G49" s="210"/>
      <c r="H49" s="9"/>
      <c r="I49" s="10"/>
      <c r="J49" s="153"/>
      <c r="K49" s="154"/>
      <c r="L49" s="402" t="s">
        <v>98</v>
      </c>
      <c r="M49" s="402"/>
      <c r="N49" s="396">
        <v>12</v>
      </c>
      <c r="O49" s="396"/>
      <c r="P49" s="337" t="s">
        <v>99</v>
      </c>
      <c r="Q49" s="398"/>
      <c r="R49" s="398"/>
      <c r="S49" s="197"/>
      <c r="T49" s="10"/>
      <c r="U49" s="10"/>
      <c r="V49" s="10"/>
      <c r="W49" s="11"/>
    </row>
    <row r="50" spans="1:23" ht="13.5" customHeight="1">
      <c r="A50" s="210"/>
      <c r="B50" s="210"/>
      <c r="C50" s="210"/>
      <c r="D50" s="210"/>
      <c r="E50" s="210"/>
      <c r="F50" s="210"/>
      <c r="G50" s="210"/>
      <c r="H50" s="12"/>
      <c r="I50" s="13"/>
      <c r="J50" s="13"/>
      <c r="K50" s="155"/>
      <c r="L50" s="403"/>
      <c r="M50" s="403"/>
      <c r="N50" s="397"/>
      <c r="O50" s="397"/>
      <c r="P50" s="200"/>
      <c r="Q50" s="399"/>
      <c r="R50" s="399"/>
      <c r="S50" s="200"/>
      <c r="T50" s="13"/>
      <c r="U50" s="13"/>
      <c r="V50" s="13"/>
      <c r="W50" s="14"/>
    </row>
    <row r="51" spans="1:23">
      <c r="A51" s="210" t="s">
        <v>91</v>
      </c>
      <c r="B51" s="210"/>
      <c r="C51" s="210"/>
      <c r="D51" s="210"/>
      <c r="E51" s="210"/>
      <c r="F51" s="210"/>
      <c r="G51" s="210"/>
      <c r="H51" s="9"/>
      <c r="I51" s="10"/>
      <c r="J51" s="10"/>
      <c r="K51" s="10"/>
      <c r="L51" s="197" t="s">
        <v>23</v>
      </c>
      <c r="M51" s="197"/>
      <c r="N51" s="400">
        <v>6</v>
      </c>
      <c r="O51" s="400"/>
      <c r="P51" s="216" t="s">
        <v>24</v>
      </c>
      <c r="Q51" s="216"/>
      <c r="R51" s="216"/>
      <c r="S51" s="216"/>
      <c r="T51" s="216"/>
      <c r="U51" s="10"/>
      <c r="V51" s="10"/>
      <c r="W51" s="11"/>
    </row>
    <row r="52" spans="1:23">
      <c r="A52" s="210"/>
      <c r="B52" s="210"/>
      <c r="C52" s="210"/>
      <c r="D52" s="210"/>
      <c r="E52" s="210"/>
      <c r="F52" s="210"/>
      <c r="G52" s="210"/>
      <c r="H52" s="12"/>
      <c r="I52" s="13"/>
      <c r="J52" s="13"/>
      <c r="K52" s="13"/>
      <c r="L52" s="200"/>
      <c r="M52" s="200"/>
      <c r="N52" s="401"/>
      <c r="O52" s="401"/>
      <c r="P52" s="195"/>
      <c r="Q52" s="195"/>
      <c r="R52" s="195"/>
      <c r="S52" s="195"/>
      <c r="T52" s="195"/>
      <c r="U52" s="13"/>
      <c r="V52" s="13"/>
      <c r="W52" s="14"/>
    </row>
    <row r="53" spans="1:23" ht="13.5" customHeight="1">
      <c r="A53" s="340" t="s">
        <v>25</v>
      </c>
      <c r="B53" s="341"/>
      <c r="C53" s="341"/>
      <c r="D53" s="341"/>
      <c r="E53" s="341"/>
      <c r="F53" s="341"/>
      <c r="G53" s="342"/>
      <c r="H53" s="206" t="s">
        <v>92</v>
      </c>
      <c r="I53" s="218" t="s">
        <v>158</v>
      </c>
      <c r="J53" s="219"/>
      <c r="K53" s="219"/>
      <c r="L53" s="219"/>
      <c r="M53" s="219"/>
      <c r="N53" s="219"/>
      <c r="O53" s="219"/>
      <c r="P53" s="219"/>
      <c r="Q53" s="219"/>
      <c r="R53" s="219"/>
      <c r="S53" s="220"/>
      <c r="T53" s="15"/>
      <c r="U53" s="15"/>
      <c r="V53" s="15"/>
      <c r="W53" s="16"/>
    </row>
    <row r="54" spans="1:23">
      <c r="A54" s="343"/>
      <c r="B54" s="344"/>
      <c r="C54" s="344"/>
      <c r="D54" s="344"/>
      <c r="E54" s="344"/>
      <c r="F54" s="344"/>
      <c r="G54" s="345"/>
      <c r="H54" s="207"/>
      <c r="I54" s="221"/>
      <c r="J54" s="222"/>
      <c r="K54" s="222"/>
      <c r="L54" s="222"/>
      <c r="M54" s="222"/>
      <c r="N54" s="222"/>
      <c r="O54" s="222"/>
      <c r="P54" s="222"/>
      <c r="Q54" s="222"/>
      <c r="R54" s="222"/>
      <c r="S54" s="223"/>
      <c r="T54" s="17"/>
      <c r="U54" s="17"/>
      <c r="V54" s="17"/>
      <c r="W54" s="18"/>
    </row>
    <row r="55" spans="1:23">
      <c r="A55" s="343"/>
      <c r="B55" s="344"/>
      <c r="C55" s="344"/>
      <c r="D55" s="344"/>
      <c r="E55" s="344"/>
      <c r="F55" s="344"/>
      <c r="G55" s="345"/>
      <c r="H55" s="208"/>
      <c r="I55" s="224"/>
      <c r="J55" s="225"/>
      <c r="K55" s="225"/>
      <c r="L55" s="225"/>
      <c r="M55" s="225"/>
      <c r="N55" s="225"/>
      <c r="O55" s="225"/>
      <c r="P55" s="225"/>
      <c r="Q55" s="225"/>
      <c r="R55" s="225"/>
      <c r="S55" s="226"/>
      <c r="T55" s="19"/>
      <c r="U55" s="19"/>
      <c r="V55" s="19"/>
      <c r="W55" s="20"/>
    </row>
    <row r="56" spans="1:23">
      <c r="A56" s="343"/>
      <c r="B56" s="344"/>
      <c r="C56" s="344"/>
      <c r="D56" s="344"/>
      <c r="E56" s="344"/>
      <c r="F56" s="344"/>
      <c r="G56" s="345"/>
      <c r="H56" s="206" t="s">
        <v>93</v>
      </c>
      <c r="I56" s="218" t="s">
        <v>94</v>
      </c>
      <c r="J56" s="219"/>
      <c r="K56" s="219"/>
      <c r="L56" s="219"/>
      <c r="M56" s="219"/>
      <c r="N56" s="219"/>
      <c r="O56" s="219"/>
      <c r="P56" s="219"/>
      <c r="Q56" s="219"/>
      <c r="R56" s="219"/>
      <c r="S56" s="220"/>
      <c r="T56" s="15"/>
      <c r="U56" s="15"/>
      <c r="V56" s="15"/>
      <c r="W56" s="16"/>
    </row>
    <row r="57" spans="1:23">
      <c r="A57" s="343"/>
      <c r="B57" s="344"/>
      <c r="C57" s="344"/>
      <c r="D57" s="344"/>
      <c r="E57" s="344"/>
      <c r="F57" s="344"/>
      <c r="G57" s="345"/>
      <c r="H57" s="207"/>
      <c r="I57" s="221"/>
      <c r="J57" s="222"/>
      <c r="K57" s="222"/>
      <c r="L57" s="222"/>
      <c r="M57" s="222"/>
      <c r="N57" s="222"/>
      <c r="O57" s="222"/>
      <c r="P57" s="222"/>
      <c r="Q57" s="222"/>
      <c r="R57" s="222"/>
      <c r="S57" s="223"/>
      <c r="T57" s="17"/>
      <c r="U57" s="17"/>
      <c r="V57" s="17"/>
      <c r="W57" s="18"/>
    </row>
    <row r="58" spans="1:23">
      <c r="A58" s="343"/>
      <c r="B58" s="344"/>
      <c r="C58" s="344"/>
      <c r="D58" s="344"/>
      <c r="E58" s="344"/>
      <c r="F58" s="344"/>
      <c r="G58" s="345"/>
      <c r="H58" s="208"/>
      <c r="I58" s="224"/>
      <c r="J58" s="225"/>
      <c r="K58" s="225"/>
      <c r="L58" s="225"/>
      <c r="M58" s="225"/>
      <c r="N58" s="225"/>
      <c r="O58" s="225"/>
      <c r="P58" s="225"/>
      <c r="Q58" s="225"/>
      <c r="R58" s="225"/>
      <c r="S58" s="226"/>
      <c r="T58" s="19"/>
      <c r="U58" s="19"/>
      <c r="V58" s="19"/>
      <c r="W58" s="20"/>
    </row>
    <row r="59" spans="1:23" ht="13.5" customHeight="1">
      <c r="A59" s="343"/>
      <c r="B59" s="344"/>
      <c r="C59" s="344"/>
      <c r="D59" s="344"/>
      <c r="E59" s="344"/>
      <c r="F59" s="344"/>
      <c r="G59" s="345"/>
      <c r="H59" s="349" t="s">
        <v>95</v>
      </c>
      <c r="I59" s="218" t="s">
        <v>96</v>
      </c>
      <c r="J59" s="219"/>
      <c r="K59" s="219"/>
      <c r="L59" s="219"/>
      <c r="M59" s="219"/>
      <c r="N59" s="219"/>
      <c r="O59" s="219"/>
      <c r="P59" s="219"/>
      <c r="Q59" s="219"/>
      <c r="R59" s="219"/>
      <c r="S59" s="220"/>
      <c r="T59" s="15"/>
      <c r="U59" s="15"/>
      <c r="V59" s="15"/>
      <c r="W59" s="16"/>
    </row>
    <row r="60" spans="1:23">
      <c r="A60" s="343"/>
      <c r="B60" s="344"/>
      <c r="C60" s="344"/>
      <c r="D60" s="344"/>
      <c r="E60" s="344"/>
      <c r="F60" s="344"/>
      <c r="G60" s="345"/>
      <c r="H60" s="349"/>
      <c r="I60" s="221"/>
      <c r="J60" s="222"/>
      <c r="K60" s="222"/>
      <c r="L60" s="222"/>
      <c r="M60" s="222"/>
      <c r="N60" s="222"/>
      <c r="O60" s="222"/>
      <c r="P60" s="222"/>
      <c r="Q60" s="222"/>
      <c r="R60" s="222"/>
      <c r="S60" s="223"/>
      <c r="T60" s="17"/>
      <c r="U60" s="17"/>
      <c r="V60" s="17"/>
      <c r="W60" s="18"/>
    </row>
    <row r="61" spans="1:23">
      <c r="A61" s="346"/>
      <c r="B61" s="347"/>
      <c r="C61" s="347"/>
      <c r="D61" s="347"/>
      <c r="E61" s="347"/>
      <c r="F61" s="347"/>
      <c r="G61" s="348"/>
      <c r="H61" s="349"/>
      <c r="I61" s="224"/>
      <c r="J61" s="225"/>
      <c r="K61" s="225"/>
      <c r="L61" s="225"/>
      <c r="M61" s="225"/>
      <c r="N61" s="225"/>
      <c r="O61" s="225"/>
      <c r="P61" s="225"/>
      <c r="Q61" s="225"/>
      <c r="R61" s="225"/>
      <c r="S61" s="226"/>
      <c r="T61" s="19"/>
      <c r="U61" s="19"/>
      <c r="V61" s="19"/>
      <c r="W61" s="20"/>
    </row>
    <row r="62" spans="1:23">
      <c r="A62" s="196" t="s">
        <v>97</v>
      </c>
      <c r="B62" s="197"/>
      <c r="C62" s="197"/>
      <c r="D62" s="197"/>
      <c r="E62" s="197"/>
      <c r="F62" s="197"/>
      <c r="G62" s="198"/>
      <c r="H62" s="121"/>
      <c r="I62" s="33"/>
      <c r="J62" s="331" t="s">
        <v>98</v>
      </c>
      <c r="K62" s="393">
        <v>3</v>
      </c>
      <c r="L62" s="393"/>
      <c r="M62" s="331" t="s">
        <v>99</v>
      </c>
      <c r="N62" s="331" t="s">
        <v>90</v>
      </c>
      <c r="O62" s="331"/>
      <c r="P62" s="331" t="s">
        <v>100</v>
      </c>
      <c r="Q62" s="331"/>
      <c r="R62" s="393">
        <v>1</v>
      </c>
      <c r="S62" s="393"/>
      <c r="T62" s="326" t="s">
        <v>101</v>
      </c>
      <c r="U62" s="326"/>
      <c r="V62" s="326"/>
      <c r="W62" s="327"/>
    </row>
    <row r="63" spans="1:23">
      <c r="A63" s="256"/>
      <c r="B63" s="257"/>
      <c r="C63" s="257"/>
      <c r="D63" s="257"/>
      <c r="E63" s="257"/>
      <c r="F63" s="257"/>
      <c r="G63" s="330"/>
      <c r="H63" s="122"/>
      <c r="I63" s="35"/>
      <c r="J63" s="332"/>
      <c r="K63" s="394"/>
      <c r="L63" s="394"/>
      <c r="M63" s="332"/>
      <c r="N63" s="332"/>
      <c r="O63" s="332"/>
      <c r="P63" s="332"/>
      <c r="Q63" s="332"/>
      <c r="R63" s="394"/>
      <c r="S63" s="394"/>
      <c r="T63" s="328"/>
      <c r="U63" s="328"/>
      <c r="V63" s="328"/>
      <c r="W63" s="329"/>
    </row>
    <row r="64" spans="1:23">
      <c r="A64" s="209" t="s">
        <v>30</v>
      </c>
      <c r="B64" s="210"/>
      <c r="C64" s="210"/>
      <c r="D64" s="210"/>
      <c r="E64" s="246"/>
      <c r="F64" s="247"/>
      <c r="G64" s="248"/>
      <c r="H64" s="241" t="s">
        <v>102</v>
      </c>
      <c r="I64" s="216"/>
      <c r="J64" s="216"/>
      <c r="K64" s="216"/>
      <c r="L64" s="216"/>
      <c r="M64" s="216"/>
      <c r="N64" s="216"/>
      <c r="O64" s="216"/>
      <c r="P64" s="216"/>
      <c r="Q64" s="216"/>
      <c r="R64" s="216"/>
      <c r="S64" s="216"/>
      <c r="T64" s="216"/>
      <c r="U64" s="216"/>
      <c r="V64" s="216"/>
      <c r="W64" s="242"/>
    </row>
    <row r="65" spans="1:23" ht="14.4">
      <c r="A65" s="210"/>
      <c r="B65" s="210"/>
      <c r="C65" s="210"/>
      <c r="D65" s="210"/>
      <c r="E65" s="249"/>
      <c r="F65" s="250"/>
      <c r="G65" s="251"/>
      <c r="H65" s="256" t="s">
        <v>103</v>
      </c>
      <c r="I65" s="257"/>
      <c r="J65" s="257"/>
      <c r="K65" s="257"/>
      <c r="L65" s="240" t="s">
        <v>33</v>
      </c>
      <c r="M65" s="240"/>
      <c r="N65" s="240"/>
      <c r="O65" s="395">
        <v>500</v>
      </c>
      <c r="P65" s="395"/>
      <c r="Q65" s="395"/>
      <c r="R65" s="21" t="s">
        <v>0</v>
      </c>
      <c r="S65" s="22"/>
      <c r="T65" s="22"/>
      <c r="U65" s="23"/>
      <c r="V65" s="23"/>
      <c r="W65" s="24"/>
    </row>
    <row r="66" spans="1:23">
      <c r="A66" s="210"/>
      <c r="B66" s="210"/>
      <c r="C66" s="210"/>
      <c r="D66" s="245"/>
      <c r="E66" s="249"/>
      <c r="F66" s="250"/>
      <c r="G66" s="251"/>
      <c r="H66" s="25"/>
      <c r="I66" s="26"/>
      <c r="J66" s="26"/>
      <c r="K66" s="26"/>
      <c r="L66" s="26"/>
      <c r="M66" s="26"/>
      <c r="N66" s="26"/>
      <c r="O66" s="26"/>
      <c r="P66" s="26"/>
      <c r="Q66" s="26"/>
      <c r="R66" s="26"/>
      <c r="S66" s="26"/>
      <c r="T66" s="26"/>
      <c r="U66" s="23"/>
      <c r="V66" s="23"/>
      <c r="W66" s="24"/>
    </row>
    <row r="67" spans="1:23" ht="14.4">
      <c r="A67" s="210"/>
      <c r="B67" s="210"/>
      <c r="C67" s="210"/>
      <c r="D67" s="210"/>
      <c r="E67" s="253"/>
      <c r="F67" s="254"/>
      <c r="G67" s="255"/>
      <c r="H67" s="127"/>
      <c r="I67" s="128"/>
      <c r="J67" s="128"/>
      <c r="K67" s="128"/>
      <c r="L67" s="195" t="s">
        <v>34</v>
      </c>
      <c r="M67" s="195"/>
      <c r="N67" s="195"/>
      <c r="O67" s="392">
        <v>20000</v>
      </c>
      <c r="P67" s="392"/>
      <c r="Q67" s="392"/>
      <c r="R67" s="27" t="s">
        <v>0</v>
      </c>
      <c r="S67" s="28" t="s">
        <v>35</v>
      </c>
      <c r="T67" s="28"/>
      <c r="U67" s="29"/>
      <c r="V67" s="29"/>
      <c r="W67" s="129"/>
    </row>
    <row r="68" spans="1:23" ht="13.5" customHeight="1">
      <c r="A68" s="305" t="s">
        <v>127</v>
      </c>
      <c r="B68" s="306"/>
      <c r="C68" s="306"/>
      <c r="D68" s="306"/>
      <c r="E68" s="306"/>
      <c r="F68" s="306"/>
      <c r="G68" s="307"/>
      <c r="H68" s="314" t="s">
        <v>26</v>
      </c>
      <c r="I68" s="317" t="s">
        <v>106</v>
      </c>
      <c r="J68" s="318"/>
      <c r="K68" s="318"/>
      <c r="L68" s="318"/>
      <c r="M68" s="318"/>
      <c r="N68" s="318"/>
      <c r="O68" s="318"/>
      <c r="P68" s="318"/>
      <c r="Q68" s="318"/>
      <c r="R68" s="318"/>
      <c r="S68" s="319"/>
      <c r="T68" s="15"/>
      <c r="U68" s="15"/>
      <c r="V68" s="15"/>
      <c r="W68" s="16"/>
    </row>
    <row r="69" spans="1:23">
      <c r="A69" s="308"/>
      <c r="B69" s="309"/>
      <c r="C69" s="309"/>
      <c r="D69" s="309"/>
      <c r="E69" s="309"/>
      <c r="F69" s="309"/>
      <c r="G69" s="310"/>
      <c r="H69" s="315"/>
      <c r="I69" s="320"/>
      <c r="J69" s="321"/>
      <c r="K69" s="321"/>
      <c r="L69" s="321"/>
      <c r="M69" s="321"/>
      <c r="N69" s="321"/>
      <c r="O69" s="321"/>
      <c r="P69" s="321"/>
      <c r="Q69" s="321"/>
      <c r="R69" s="321"/>
      <c r="S69" s="322"/>
      <c r="T69" s="17"/>
      <c r="U69" s="17"/>
      <c r="V69" s="17"/>
      <c r="W69" s="18"/>
    </row>
    <row r="70" spans="1:23">
      <c r="A70" s="308"/>
      <c r="B70" s="309"/>
      <c r="C70" s="309"/>
      <c r="D70" s="309"/>
      <c r="E70" s="309"/>
      <c r="F70" s="309"/>
      <c r="G70" s="310"/>
      <c r="H70" s="316"/>
      <c r="I70" s="323"/>
      <c r="J70" s="324"/>
      <c r="K70" s="324"/>
      <c r="L70" s="324"/>
      <c r="M70" s="324"/>
      <c r="N70" s="324"/>
      <c r="O70" s="324"/>
      <c r="P70" s="324"/>
      <c r="Q70" s="324"/>
      <c r="R70" s="324"/>
      <c r="S70" s="325"/>
      <c r="T70" s="19"/>
      <c r="U70" s="19"/>
      <c r="V70" s="19"/>
      <c r="W70" s="20"/>
    </row>
    <row r="71" spans="1:23">
      <c r="A71" s="308"/>
      <c r="B71" s="309"/>
      <c r="C71" s="309"/>
      <c r="D71" s="309"/>
      <c r="E71" s="309"/>
      <c r="F71" s="309"/>
      <c r="G71" s="310"/>
      <c r="H71" s="314" t="s">
        <v>93</v>
      </c>
      <c r="I71" s="317" t="s">
        <v>108</v>
      </c>
      <c r="J71" s="318"/>
      <c r="K71" s="318"/>
      <c r="L71" s="318"/>
      <c r="M71" s="318"/>
      <c r="N71" s="318"/>
      <c r="O71" s="318"/>
      <c r="P71" s="318"/>
      <c r="Q71" s="318"/>
      <c r="R71" s="318"/>
      <c r="S71" s="319"/>
      <c r="T71" s="15"/>
      <c r="U71" s="15"/>
      <c r="V71" s="15"/>
      <c r="W71" s="16"/>
    </row>
    <row r="72" spans="1:23">
      <c r="A72" s="308"/>
      <c r="B72" s="309"/>
      <c r="C72" s="309"/>
      <c r="D72" s="309"/>
      <c r="E72" s="309"/>
      <c r="F72" s="309"/>
      <c r="G72" s="310"/>
      <c r="H72" s="315"/>
      <c r="I72" s="320"/>
      <c r="J72" s="321"/>
      <c r="K72" s="321"/>
      <c r="L72" s="321"/>
      <c r="M72" s="321"/>
      <c r="N72" s="321"/>
      <c r="O72" s="321"/>
      <c r="P72" s="321"/>
      <c r="Q72" s="321"/>
      <c r="R72" s="321"/>
      <c r="S72" s="322"/>
      <c r="T72" s="17"/>
      <c r="U72" s="17"/>
      <c r="V72" s="17"/>
      <c r="W72" s="18"/>
    </row>
    <row r="73" spans="1:23">
      <c r="A73" s="311"/>
      <c r="B73" s="312"/>
      <c r="C73" s="312"/>
      <c r="D73" s="312"/>
      <c r="E73" s="312"/>
      <c r="F73" s="312"/>
      <c r="G73" s="313"/>
      <c r="H73" s="316"/>
      <c r="I73" s="323"/>
      <c r="J73" s="324"/>
      <c r="K73" s="324"/>
      <c r="L73" s="324"/>
      <c r="M73" s="324"/>
      <c r="N73" s="324"/>
      <c r="O73" s="324"/>
      <c r="P73" s="324"/>
      <c r="Q73" s="324"/>
      <c r="R73" s="324"/>
      <c r="S73" s="325"/>
      <c r="T73" s="19"/>
      <c r="U73" s="19"/>
      <c r="V73" s="19"/>
      <c r="W73" s="20"/>
    </row>
  </sheetData>
  <mergeCells count="144">
    <mergeCell ref="AA17:AB17"/>
    <mergeCell ref="AA10:AB10"/>
    <mergeCell ref="S5:W6"/>
    <mergeCell ref="S7:W8"/>
    <mergeCell ref="S9:W13"/>
    <mergeCell ref="AA3:AB3"/>
    <mergeCell ref="A4:N4"/>
    <mergeCell ref="A5:J6"/>
    <mergeCell ref="K5:Q6"/>
    <mergeCell ref="A7:J8"/>
    <mergeCell ref="K7:Q8"/>
    <mergeCell ref="B9:J9"/>
    <mergeCell ref="K9:Q9"/>
    <mergeCell ref="W1:Y1"/>
    <mergeCell ref="A2:G2"/>
    <mergeCell ref="N2:P2"/>
    <mergeCell ref="Q2:X2"/>
    <mergeCell ref="A15:W15"/>
    <mergeCell ref="A16:G17"/>
    <mergeCell ref="H16:K17"/>
    <mergeCell ref="L16:W17"/>
    <mergeCell ref="A18:G18"/>
    <mergeCell ref="H18:K18"/>
    <mergeCell ref="L18:W18"/>
    <mergeCell ref="A10:J11"/>
    <mergeCell ref="K10:Q11"/>
    <mergeCell ref="A12:J13"/>
    <mergeCell ref="K12:Q13"/>
    <mergeCell ref="A21:G21"/>
    <mergeCell ref="H21:K21"/>
    <mergeCell ref="L21:W21"/>
    <mergeCell ref="A22:G22"/>
    <mergeCell ref="H22:K22"/>
    <mergeCell ref="L22:W22"/>
    <mergeCell ref="A19:G19"/>
    <mergeCell ref="H19:K19"/>
    <mergeCell ref="L19:W19"/>
    <mergeCell ref="A20:G20"/>
    <mergeCell ref="H20:K20"/>
    <mergeCell ref="L20:W20"/>
    <mergeCell ref="H25:K25"/>
    <mergeCell ref="L25:W25"/>
    <mergeCell ref="H26:K26"/>
    <mergeCell ref="L26:W26"/>
    <mergeCell ref="A27:G27"/>
    <mergeCell ref="H27:K27"/>
    <mergeCell ref="L27:W27"/>
    <mergeCell ref="A23:G23"/>
    <mergeCell ref="H23:K23"/>
    <mergeCell ref="L23:W23"/>
    <mergeCell ref="A24:G24"/>
    <mergeCell ref="H24:K24"/>
    <mergeCell ref="L24:W24"/>
    <mergeCell ref="H31:K31"/>
    <mergeCell ref="L31:W31"/>
    <mergeCell ref="H32:K32"/>
    <mergeCell ref="L32:W32"/>
    <mergeCell ref="A33:G33"/>
    <mergeCell ref="H33:K33"/>
    <mergeCell ref="L33:W33"/>
    <mergeCell ref="A28:G28"/>
    <mergeCell ref="H28:K28"/>
    <mergeCell ref="L28:W28"/>
    <mergeCell ref="H29:K29"/>
    <mergeCell ref="L29:W29"/>
    <mergeCell ref="H30:K30"/>
    <mergeCell ref="L30:W30"/>
    <mergeCell ref="A36:G36"/>
    <mergeCell ref="H36:K36"/>
    <mergeCell ref="L36:W36"/>
    <mergeCell ref="A37:G37"/>
    <mergeCell ref="H37:K37"/>
    <mergeCell ref="L37:W37"/>
    <mergeCell ref="A34:G34"/>
    <mergeCell ref="H34:K34"/>
    <mergeCell ref="L34:W34"/>
    <mergeCell ref="A35:G35"/>
    <mergeCell ref="H35:K35"/>
    <mergeCell ref="L35:W35"/>
    <mergeCell ref="A40:G40"/>
    <mergeCell ref="H40:K40"/>
    <mergeCell ref="L40:W40"/>
    <mergeCell ref="A41:G42"/>
    <mergeCell ref="H41:K42"/>
    <mergeCell ref="L41:W42"/>
    <mergeCell ref="A38:G38"/>
    <mergeCell ref="H38:K38"/>
    <mergeCell ref="L38:W38"/>
    <mergeCell ref="A39:G39"/>
    <mergeCell ref="H39:K39"/>
    <mergeCell ref="L39:W39"/>
    <mergeCell ref="A45:W45"/>
    <mergeCell ref="A46:G48"/>
    <mergeCell ref="H46:I46"/>
    <mergeCell ref="J46:N46"/>
    <mergeCell ref="O46:P46"/>
    <mergeCell ref="Q46:W46"/>
    <mergeCell ref="H47:I47"/>
    <mergeCell ref="J47:N47"/>
    <mergeCell ref="O47:P47"/>
    <mergeCell ref="Q47:W47"/>
    <mergeCell ref="H48:I48"/>
    <mergeCell ref="J48:N48"/>
    <mergeCell ref="O48:P48"/>
    <mergeCell ref="Q48:W48"/>
    <mergeCell ref="A49:G50"/>
    <mergeCell ref="N49:O50"/>
    <mergeCell ref="P49:P50"/>
    <mergeCell ref="A53:G61"/>
    <mergeCell ref="H53:H55"/>
    <mergeCell ref="I53:S55"/>
    <mergeCell ref="H56:H58"/>
    <mergeCell ref="I56:S58"/>
    <mergeCell ref="H59:H61"/>
    <mergeCell ref="I59:S61"/>
    <mergeCell ref="Q49:R50"/>
    <mergeCell ref="S49:S50"/>
    <mergeCell ref="A51:G52"/>
    <mergeCell ref="L51:M52"/>
    <mergeCell ref="N51:O52"/>
    <mergeCell ref="P51:T52"/>
    <mergeCell ref="L49:M50"/>
    <mergeCell ref="O67:Q67"/>
    <mergeCell ref="A68:G73"/>
    <mergeCell ref="H68:H70"/>
    <mergeCell ref="I68:S70"/>
    <mergeCell ref="H71:H73"/>
    <mergeCell ref="I71:S73"/>
    <mergeCell ref="R62:S63"/>
    <mergeCell ref="T62:W63"/>
    <mergeCell ref="A64:D67"/>
    <mergeCell ref="E64:G65"/>
    <mergeCell ref="H64:W64"/>
    <mergeCell ref="H65:K65"/>
    <mergeCell ref="L65:N65"/>
    <mergeCell ref="O65:Q65"/>
    <mergeCell ref="E66:G67"/>
    <mergeCell ref="L67:N67"/>
    <mergeCell ref="A62:G63"/>
    <mergeCell ref="J62:J63"/>
    <mergeCell ref="K62:L63"/>
    <mergeCell ref="M62:M63"/>
    <mergeCell ref="N62:O63"/>
    <mergeCell ref="P62:Q63"/>
  </mergeCells>
  <phoneticPr fontId="2"/>
  <dataValidations xWindow="447" yWindow="317" count="9">
    <dataValidation allowBlank="1" showInputMessage="1" showErrorMessage="1" promptTitle="記入例：臨床心理士" prompt="キンダーカウンセラーの資格について、「臨床心理士・学校心理士・大学教授・助教授・精神科医」等のいずれかを記入。_x000a_なお、複数名カウンセラーがいる場合は、全員について記入すること。" sqref="Q46:W48" xr:uid="{00000000-0002-0000-0400-000000000000}"/>
    <dataValidation allowBlank="1" showInputMessage="1" showErrorMessage="1" promptTitle="記入例：大阪　太郎" prompt="キンダーカウンセラーの氏名を記載。　　　　　　　　　　　　　　_x000a_なお、複数名カウンセラーがいる場合は、全員記入すること。" sqref="J46:N48" xr:uid="{00000000-0002-0000-0400-000001000000}"/>
    <dataValidation allowBlank="1" showErrorMessage="1" sqref="H46:I48 O46:P48 L19:W29" xr:uid="{00000000-0002-0000-0400-000002000000}"/>
    <dataValidation allowBlank="1" showInputMessage="1" showErrorMessage="1" promptTitle="1回あたり６時間以上が補助要件としているため確認のこと" prompt="1回あたり６時間以上が補助要件としているため確認のこと" sqref="N51:O52" xr:uid="{00000000-0002-0000-0400-000003000000}"/>
    <dataValidation allowBlank="1" showInputMessage="1" showErrorMessage="1" promptTitle="支出の内容がわかるよう、詳細に記載すること。" prompt="（例）_x000a_キンダーカウンセラー人件費_x000a_　＠5,200円×６時間×１２回_x000a_チラシ作成費用_x000a_　Ａ４コピー用紙500枚　＠200円×5_x000a_キンダーカウンセラーに関する研修会参加費用（大阪府教育センター５月１０日参加分）_x000a_　＠10,000円×２名　など_x000a_" sqref="L18:W18 L30:W40" xr:uid="{00000000-0002-0000-0400-000004000000}"/>
    <dataValidation allowBlank="1" showInputMessage="1" showErrorMessage="1" promptTitle="カンマと円は入力せず、半角数字のみ入力すること。" prompt="「適用（積算内訳）欄」　と　「金額欄」　の金額に相違がないように入力してください。" sqref="H18:K40" xr:uid="{00000000-0002-0000-0400-000005000000}"/>
    <dataValidation allowBlank="1" showInputMessage="1" showErrorMessage="1" promptTitle="保護しているため、入力できません。" prompt="【支出の部】及び【キンダーカウンセラー事業概要】を入力すると数値が自動的に反映されるようになっています。" sqref="K7:Q9 K12:Q13" xr:uid="{00000000-0002-0000-0400-000006000000}"/>
    <dataValidation type="list" showInputMessage="1" promptTitle="リストから選択してください" prompt="直接入力もできます" sqref="K10:Q11" xr:uid="{00000000-0002-0000-0400-000007000000}">
      <formula1>$AB$18:$AB$21</formula1>
    </dataValidation>
    <dataValidation allowBlank="1" showInputMessage="1" showErrorMessage="1" promptTitle="年間実施計画回数を入力してください" prompt="年度当初の計画回数ではなく、実施する回数を入力してください。" sqref="N49:O50" xr:uid="{00000000-0002-0000-0400-000008000000}"/>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sizeWithCells="1">
                  <from>
                    <xdr:col>4</xdr:col>
                    <xdr:colOff>160020</xdr:colOff>
                    <xdr:row>63</xdr:row>
                    <xdr:rowOff>106680</xdr:rowOff>
                  </from>
                  <to>
                    <xdr:col>6</xdr:col>
                    <xdr:colOff>182880</xdr:colOff>
                    <xdr:row>64</xdr:row>
                    <xdr:rowOff>83820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sizeWithCells="1">
                  <from>
                    <xdr:col>4</xdr:col>
                    <xdr:colOff>152400</xdr:colOff>
                    <xdr:row>65</xdr:row>
                    <xdr:rowOff>121920</xdr:rowOff>
                  </from>
                  <to>
                    <xdr:col>6</xdr:col>
                    <xdr:colOff>152400</xdr:colOff>
                    <xdr:row>66</xdr:row>
                    <xdr:rowOff>106680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sizeWithCells="1">
                  <from>
                    <xdr:col>19</xdr:col>
                    <xdr:colOff>137160</xdr:colOff>
                    <xdr:row>55</xdr:row>
                    <xdr:rowOff>68580</xdr:rowOff>
                  </from>
                  <to>
                    <xdr:col>22</xdr:col>
                    <xdr:colOff>30480</xdr:colOff>
                    <xdr:row>56</xdr:row>
                    <xdr:rowOff>99060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sizeWithCells="1">
                  <from>
                    <xdr:col>19</xdr:col>
                    <xdr:colOff>137160</xdr:colOff>
                    <xdr:row>56</xdr:row>
                    <xdr:rowOff>106680</xdr:rowOff>
                  </from>
                  <to>
                    <xdr:col>22</xdr:col>
                    <xdr:colOff>30480</xdr:colOff>
                    <xdr:row>57</xdr:row>
                    <xdr:rowOff>137160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sizeWithCells="1">
                  <from>
                    <xdr:col>19</xdr:col>
                    <xdr:colOff>121920</xdr:colOff>
                    <xdr:row>52</xdr:row>
                    <xdr:rowOff>60960</xdr:rowOff>
                  </from>
                  <to>
                    <xdr:col>22</xdr:col>
                    <xdr:colOff>22860</xdr:colOff>
                    <xdr:row>53</xdr:row>
                    <xdr:rowOff>83820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sizeWithCells="1">
                  <from>
                    <xdr:col>19</xdr:col>
                    <xdr:colOff>121920</xdr:colOff>
                    <xdr:row>53</xdr:row>
                    <xdr:rowOff>91440</xdr:rowOff>
                  </from>
                  <to>
                    <xdr:col>22</xdr:col>
                    <xdr:colOff>22860</xdr:colOff>
                    <xdr:row>54</xdr:row>
                    <xdr:rowOff>121920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sizeWithCells="1">
                  <from>
                    <xdr:col>19</xdr:col>
                    <xdr:colOff>137160</xdr:colOff>
                    <xdr:row>58</xdr:row>
                    <xdr:rowOff>68580</xdr:rowOff>
                  </from>
                  <to>
                    <xdr:col>22</xdr:col>
                    <xdr:colOff>30480</xdr:colOff>
                    <xdr:row>59</xdr:row>
                    <xdr:rowOff>99060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sizeWithCells="1">
                  <from>
                    <xdr:col>19</xdr:col>
                    <xdr:colOff>137160</xdr:colOff>
                    <xdr:row>59</xdr:row>
                    <xdr:rowOff>106680</xdr:rowOff>
                  </from>
                  <to>
                    <xdr:col>22</xdr:col>
                    <xdr:colOff>30480</xdr:colOff>
                    <xdr:row>60</xdr:row>
                    <xdr:rowOff>137160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sizeWithCells="1">
                  <from>
                    <xdr:col>19</xdr:col>
                    <xdr:colOff>137160</xdr:colOff>
                    <xdr:row>70</xdr:row>
                    <xdr:rowOff>68580</xdr:rowOff>
                  </from>
                  <to>
                    <xdr:col>22</xdr:col>
                    <xdr:colOff>30480</xdr:colOff>
                    <xdr:row>71</xdr:row>
                    <xdr:rowOff>99060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sizeWithCells="1">
                  <from>
                    <xdr:col>19</xdr:col>
                    <xdr:colOff>137160</xdr:colOff>
                    <xdr:row>71</xdr:row>
                    <xdr:rowOff>106680</xdr:rowOff>
                  </from>
                  <to>
                    <xdr:col>22</xdr:col>
                    <xdr:colOff>30480</xdr:colOff>
                    <xdr:row>72</xdr:row>
                    <xdr:rowOff>137160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sizeWithCells="1">
                  <from>
                    <xdr:col>19</xdr:col>
                    <xdr:colOff>121920</xdr:colOff>
                    <xdr:row>67</xdr:row>
                    <xdr:rowOff>60960</xdr:rowOff>
                  </from>
                  <to>
                    <xdr:col>22</xdr:col>
                    <xdr:colOff>22860</xdr:colOff>
                    <xdr:row>68</xdr:row>
                    <xdr:rowOff>83820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sizeWithCells="1">
                  <from>
                    <xdr:col>19</xdr:col>
                    <xdr:colOff>121920</xdr:colOff>
                    <xdr:row>68</xdr:row>
                    <xdr:rowOff>91440</xdr:rowOff>
                  </from>
                  <to>
                    <xdr:col>22</xdr:col>
                    <xdr:colOff>22860</xdr:colOff>
                    <xdr:row>69</xdr:row>
                    <xdr:rowOff>121920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1"/>
  <sheetViews>
    <sheetView view="pageBreakPreview" zoomScaleNormal="100" zoomScaleSheetLayoutView="100" workbookViewId="0">
      <selection activeCell="L24" sqref="L24:W24"/>
    </sheetView>
  </sheetViews>
  <sheetFormatPr defaultColWidth="3.6640625" defaultRowHeight="13.2"/>
  <cols>
    <col min="1" max="27" width="3.6640625" style="1" customWidth="1"/>
    <col min="28" max="28" width="15.21875" style="3" bestFit="1" customWidth="1"/>
    <col min="29" max="16384" width="3.6640625" style="1"/>
  </cols>
  <sheetData>
    <row r="1" spans="1:33">
      <c r="V1" s="2"/>
      <c r="W1" s="278" t="s">
        <v>69</v>
      </c>
      <c r="X1" s="276"/>
      <c r="Y1" s="276"/>
    </row>
    <row r="2" spans="1:33" ht="14.4">
      <c r="A2" s="277" t="s">
        <v>3</v>
      </c>
      <c r="B2" s="277"/>
      <c r="C2" s="277"/>
      <c r="D2" s="277"/>
      <c r="E2" s="277"/>
      <c r="F2" s="277"/>
      <c r="G2" s="277"/>
      <c r="N2" s="276" t="s">
        <v>4</v>
      </c>
      <c r="O2" s="276"/>
      <c r="P2" s="276"/>
      <c r="Q2" s="438" t="s">
        <v>36</v>
      </c>
      <c r="R2" s="438"/>
      <c r="S2" s="438"/>
      <c r="T2" s="438"/>
      <c r="U2" s="438"/>
      <c r="V2" s="438"/>
      <c r="W2" s="438"/>
      <c r="X2" s="438"/>
      <c r="Y2" s="1" t="s">
        <v>37</v>
      </c>
    </row>
    <row r="3" spans="1:33">
      <c r="AA3" s="217" t="s">
        <v>77</v>
      </c>
      <c r="AB3" s="217"/>
    </row>
    <row r="4" spans="1:33">
      <c r="A4" s="195" t="s">
        <v>6</v>
      </c>
      <c r="B4" s="195"/>
      <c r="C4" s="195"/>
      <c r="D4" s="195"/>
      <c r="E4" s="195"/>
      <c r="F4" s="195"/>
      <c r="G4" s="195"/>
      <c r="H4" s="195"/>
      <c r="I4" s="195"/>
      <c r="J4" s="195"/>
      <c r="K4" s="195"/>
      <c r="L4" s="195"/>
      <c r="M4" s="195"/>
      <c r="N4" s="195"/>
      <c r="AA4" s="102">
        <v>1</v>
      </c>
      <c r="AB4" s="103">
        <v>200000</v>
      </c>
    </row>
    <row r="5" spans="1:33">
      <c r="A5" s="210" t="s">
        <v>7</v>
      </c>
      <c r="B5" s="210"/>
      <c r="C5" s="210"/>
      <c r="D5" s="210"/>
      <c r="E5" s="210"/>
      <c r="F5" s="210"/>
      <c r="G5" s="210"/>
      <c r="H5" s="210"/>
      <c r="I5" s="210"/>
      <c r="J5" s="210"/>
      <c r="K5" s="196" t="s">
        <v>1</v>
      </c>
      <c r="L5" s="197"/>
      <c r="M5" s="197"/>
      <c r="N5" s="197"/>
      <c r="O5" s="197"/>
      <c r="P5" s="197"/>
      <c r="Q5" s="198"/>
      <c r="AA5" s="102">
        <v>2</v>
      </c>
      <c r="AB5" s="103">
        <v>340000</v>
      </c>
    </row>
    <row r="6" spans="1:33">
      <c r="A6" s="210"/>
      <c r="B6" s="210"/>
      <c r="C6" s="210"/>
      <c r="D6" s="210"/>
      <c r="E6" s="210"/>
      <c r="F6" s="210"/>
      <c r="G6" s="210"/>
      <c r="H6" s="210"/>
      <c r="I6" s="210"/>
      <c r="J6" s="210"/>
      <c r="K6" s="199"/>
      <c r="L6" s="200"/>
      <c r="M6" s="200"/>
      <c r="N6" s="200"/>
      <c r="O6" s="200"/>
      <c r="P6" s="200"/>
      <c r="Q6" s="201"/>
      <c r="AA6" s="102">
        <v>3</v>
      </c>
      <c r="AB6" s="103">
        <v>460000</v>
      </c>
    </row>
    <row r="7" spans="1:33" ht="13.5" customHeight="1">
      <c r="A7" s="202" t="s">
        <v>8</v>
      </c>
      <c r="B7" s="202"/>
      <c r="C7" s="202"/>
      <c r="D7" s="202"/>
      <c r="E7" s="202"/>
      <c r="F7" s="202"/>
      <c r="G7" s="202"/>
      <c r="H7" s="202"/>
      <c r="I7" s="202"/>
      <c r="J7" s="202"/>
      <c r="K7" s="234">
        <f>+K12-K10</f>
        <v>196400</v>
      </c>
      <c r="L7" s="235"/>
      <c r="M7" s="235"/>
      <c r="N7" s="235"/>
      <c r="O7" s="235"/>
      <c r="P7" s="235"/>
      <c r="Q7" s="236"/>
      <c r="AA7" s="102">
        <v>4</v>
      </c>
      <c r="AB7" s="103">
        <v>590000</v>
      </c>
    </row>
    <row r="8" spans="1:33" ht="13.5" customHeight="1">
      <c r="A8" s="280"/>
      <c r="B8" s="202"/>
      <c r="C8" s="202"/>
      <c r="D8" s="202"/>
      <c r="E8" s="202"/>
      <c r="F8" s="202"/>
      <c r="G8" s="202"/>
      <c r="H8" s="202"/>
      <c r="I8" s="202"/>
      <c r="J8" s="202"/>
      <c r="K8" s="237"/>
      <c r="L8" s="238"/>
      <c r="M8" s="238"/>
      <c r="N8" s="238"/>
      <c r="O8" s="238"/>
      <c r="P8" s="238"/>
      <c r="Q8" s="239"/>
    </row>
    <row r="9" spans="1:33" ht="14.4">
      <c r="A9" s="7"/>
      <c r="B9" s="281" t="s">
        <v>9</v>
      </c>
      <c r="C9" s="282"/>
      <c r="D9" s="282"/>
      <c r="E9" s="282"/>
      <c r="F9" s="282"/>
      <c r="G9" s="282"/>
      <c r="H9" s="282"/>
      <c r="I9" s="282"/>
      <c r="J9" s="283"/>
      <c r="K9" s="284">
        <f>+O61</f>
        <v>20000</v>
      </c>
      <c r="L9" s="285"/>
      <c r="M9" s="285"/>
      <c r="N9" s="285"/>
      <c r="O9" s="285"/>
      <c r="P9" s="285"/>
      <c r="Q9" s="286"/>
      <c r="S9" s="257"/>
      <c r="T9" s="257"/>
      <c r="U9" s="257"/>
      <c r="V9" s="257"/>
    </row>
    <row r="10" spans="1:33" ht="13.5" customHeight="1">
      <c r="A10" s="202" t="s">
        <v>10</v>
      </c>
      <c r="B10" s="202"/>
      <c r="C10" s="202"/>
      <c r="D10" s="202"/>
      <c r="E10" s="202"/>
      <c r="F10" s="202"/>
      <c r="G10" s="202"/>
      <c r="H10" s="202"/>
      <c r="I10" s="202"/>
      <c r="J10" s="202"/>
      <c r="K10" s="448">
        <v>200000</v>
      </c>
      <c r="L10" s="449"/>
      <c r="M10" s="449"/>
      <c r="N10" s="449"/>
      <c r="O10" s="449"/>
      <c r="P10" s="449"/>
      <c r="Q10" s="450"/>
      <c r="S10" s="227"/>
      <c r="T10" s="227"/>
      <c r="U10" s="194"/>
      <c r="V10" s="194"/>
    </row>
    <row r="11" spans="1:33" ht="13.5" customHeight="1">
      <c r="A11" s="202"/>
      <c r="B11" s="202"/>
      <c r="C11" s="202"/>
      <c r="D11" s="202"/>
      <c r="E11" s="202"/>
      <c r="F11" s="202"/>
      <c r="G11" s="202"/>
      <c r="H11" s="202"/>
      <c r="I11" s="202"/>
      <c r="J11" s="202"/>
      <c r="K11" s="451"/>
      <c r="L11" s="452"/>
      <c r="M11" s="452"/>
      <c r="N11" s="452"/>
      <c r="O11" s="452"/>
      <c r="P11" s="452"/>
      <c r="Q11" s="453"/>
      <c r="S11" s="227"/>
      <c r="T11" s="227"/>
      <c r="U11" s="194"/>
      <c r="V11" s="194"/>
    </row>
    <row r="12" spans="1:33" ht="13.5" customHeight="1">
      <c r="A12" s="202" t="s">
        <v>11</v>
      </c>
      <c r="B12" s="202"/>
      <c r="C12" s="202"/>
      <c r="D12" s="202"/>
      <c r="E12" s="202"/>
      <c r="F12" s="202"/>
      <c r="G12" s="202"/>
      <c r="H12" s="202"/>
      <c r="I12" s="202"/>
      <c r="J12" s="202"/>
      <c r="K12" s="293">
        <f>+H41</f>
        <v>396400</v>
      </c>
      <c r="L12" s="294"/>
      <c r="M12" s="294"/>
      <c r="N12" s="294"/>
      <c r="O12" s="294"/>
      <c r="P12" s="294"/>
      <c r="Q12" s="295"/>
      <c r="U12" s="8"/>
      <c r="V12" s="8"/>
    </row>
    <row r="13" spans="1:33" ht="13.5" customHeight="1">
      <c r="A13" s="202"/>
      <c r="B13" s="202"/>
      <c r="C13" s="202"/>
      <c r="D13" s="202"/>
      <c r="E13" s="202"/>
      <c r="F13" s="202"/>
      <c r="G13" s="202"/>
      <c r="H13" s="202"/>
      <c r="I13" s="202"/>
      <c r="J13" s="202"/>
      <c r="K13" s="296"/>
      <c r="L13" s="297"/>
      <c r="M13" s="297"/>
      <c r="N13" s="297"/>
      <c r="O13" s="297"/>
      <c r="P13" s="297"/>
      <c r="Q13" s="298"/>
      <c r="U13" s="8"/>
      <c r="V13" s="8"/>
      <c r="Z13" s="91"/>
      <c r="AA13" s="91"/>
      <c r="AB13" s="93"/>
      <c r="AC13" s="91"/>
      <c r="AD13" s="91"/>
      <c r="AE13" s="91"/>
      <c r="AF13" s="91"/>
      <c r="AG13" s="91"/>
    </row>
    <row r="15" spans="1:33">
      <c r="A15" s="195" t="s">
        <v>12</v>
      </c>
      <c r="B15" s="195"/>
      <c r="C15" s="195"/>
      <c r="D15" s="195"/>
      <c r="E15" s="195"/>
      <c r="F15" s="195"/>
      <c r="G15" s="195"/>
      <c r="H15" s="195"/>
      <c r="I15" s="195"/>
      <c r="J15" s="195"/>
      <c r="K15" s="195"/>
      <c r="L15" s="195"/>
      <c r="M15" s="195"/>
      <c r="N15" s="195"/>
      <c r="O15" s="195"/>
      <c r="P15" s="195"/>
      <c r="Q15" s="195"/>
      <c r="R15" s="195"/>
      <c r="S15" s="195"/>
      <c r="T15" s="195"/>
      <c r="U15" s="195"/>
      <c r="V15" s="195"/>
      <c r="W15" s="195"/>
    </row>
    <row r="16" spans="1:33">
      <c r="A16" s="210" t="s">
        <v>7</v>
      </c>
      <c r="B16" s="210"/>
      <c r="C16" s="210"/>
      <c r="D16" s="210"/>
      <c r="E16" s="210"/>
      <c r="F16" s="210"/>
      <c r="G16" s="210"/>
      <c r="H16" s="196" t="s">
        <v>1</v>
      </c>
      <c r="I16" s="197"/>
      <c r="J16" s="197"/>
      <c r="K16" s="198"/>
      <c r="L16" s="196" t="s">
        <v>15</v>
      </c>
      <c r="M16" s="197"/>
      <c r="N16" s="197"/>
      <c r="O16" s="197"/>
      <c r="P16" s="197"/>
      <c r="Q16" s="197"/>
      <c r="R16" s="197"/>
      <c r="S16" s="197"/>
      <c r="T16" s="197"/>
      <c r="U16" s="197"/>
      <c r="V16" s="197"/>
      <c r="W16" s="198"/>
    </row>
    <row r="17" spans="1:23">
      <c r="A17" s="210"/>
      <c r="B17" s="210"/>
      <c r="C17" s="210"/>
      <c r="D17" s="210"/>
      <c r="E17" s="210"/>
      <c r="F17" s="210"/>
      <c r="G17" s="210"/>
      <c r="H17" s="199"/>
      <c r="I17" s="200"/>
      <c r="J17" s="200"/>
      <c r="K17" s="201"/>
      <c r="L17" s="199"/>
      <c r="M17" s="200"/>
      <c r="N17" s="200"/>
      <c r="O17" s="200"/>
      <c r="P17" s="200"/>
      <c r="Q17" s="200"/>
      <c r="R17" s="200"/>
      <c r="S17" s="200"/>
      <c r="T17" s="200"/>
      <c r="U17" s="200"/>
      <c r="V17" s="200"/>
      <c r="W17" s="201"/>
    </row>
    <row r="18" spans="1:23" ht="14.4">
      <c r="A18" s="442"/>
      <c r="B18" s="443"/>
      <c r="C18" s="443"/>
      <c r="D18" s="443"/>
      <c r="E18" s="443"/>
      <c r="F18" s="443"/>
      <c r="G18" s="444"/>
      <c r="H18" s="454"/>
      <c r="I18" s="455"/>
      <c r="J18" s="455"/>
      <c r="K18" s="456"/>
      <c r="L18" s="481"/>
      <c r="M18" s="482"/>
      <c r="N18" s="482"/>
      <c r="O18" s="482"/>
      <c r="P18" s="482"/>
      <c r="Q18" s="482"/>
      <c r="R18" s="482"/>
      <c r="S18" s="482"/>
      <c r="T18" s="482"/>
      <c r="U18" s="482"/>
      <c r="V18" s="482"/>
      <c r="W18" s="483"/>
    </row>
    <row r="19" spans="1:23" ht="14.4">
      <c r="A19" s="445" t="s">
        <v>38</v>
      </c>
      <c r="B19" s="446"/>
      <c r="C19" s="446"/>
      <c r="D19" s="446"/>
      <c r="E19" s="446"/>
      <c r="F19" s="446"/>
      <c r="G19" s="447"/>
      <c r="H19" s="454">
        <v>374400</v>
      </c>
      <c r="I19" s="455"/>
      <c r="J19" s="455"/>
      <c r="K19" s="456"/>
      <c r="L19" s="465" t="s">
        <v>39</v>
      </c>
      <c r="M19" s="466"/>
      <c r="N19" s="466"/>
      <c r="O19" s="466"/>
      <c r="P19" s="466"/>
      <c r="Q19" s="466"/>
      <c r="R19" s="466"/>
      <c r="S19" s="466"/>
      <c r="T19" s="466"/>
      <c r="U19" s="466"/>
      <c r="V19" s="466"/>
      <c r="W19" s="467"/>
    </row>
    <row r="20" spans="1:23" ht="14.4">
      <c r="A20" s="439"/>
      <c r="B20" s="440"/>
      <c r="C20" s="440"/>
      <c r="D20" s="440"/>
      <c r="E20" s="440"/>
      <c r="F20" s="440"/>
      <c r="G20" s="441"/>
      <c r="H20" s="454"/>
      <c r="I20" s="455"/>
      <c r="J20" s="455"/>
      <c r="K20" s="456"/>
      <c r="L20" s="465" t="s">
        <v>40</v>
      </c>
      <c r="M20" s="466"/>
      <c r="N20" s="466"/>
      <c r="O20" s="466"/>
      <c r="P20" s="466"/>
      <c r="Q20" s="466"/>
      <c r="R20" s="466"/>
      <c r="S20" s="466"/>
      <c r="T20" s="466"/>
      <c r="U20" s="466"/>
      <c r="V20" s="466"/>
      <c r="W20" s="467"/>
    </row>
    <row r="21" spans="1:23" ht="14.4">
      <c r="A21" s="439"/>
      <c r="B21" s="440"/>
      <c r="C21" s="440"/>
      <c r="D21" s="440"/>
      <c r="E21" s="440"/>
      <c r="F21" s="440"/>
      <c r="G21" s="441"/>
      <c r="H21" s="454"/>
      <c r="I21" s="455"/>
      <c r="J21" s="455"/>
      <c r="K21" s="456"/>
      <c r="L21" s="465"/>
      <c r="M21" s="466"/>
      <c r="N21" s="466"/>
      <c r="O21" s="466"/>
      <c r="P21" s="466"/>
      <c r="Q21" s="466"/>
      <c r="R21" s="466"/>
      <c r="S21" s="466"/>
      <c r="T21" s="466"/>
      <c r="U21" s="466"/>
      <c r="V21" s="466"/>
      <c r="W21" s="467"/>
    </row>
    <row r="22" spans="1:23" ht="14.4">
      <c r="A22" s="439"/>
      <c r="B22" s="440"/>
      <c r="C22" s="440"/>
      <c r="D22" s="440"/>
      <c r="E22" s="440"/>
      <c r="F22" s="440"/>
      <c r="G22" s="441"/>
      <c r="H22" s="454"/>
      <c r="I22" s="455"/>
      <c r="J22" s="455"/>
      <c r="K22" s="456"/>
      <c r="L22" s="465"/>
      <c r="M22" s="466"/>
      <c r="N22" s="466"/>
      <c r="O22" s="466"/>
      <c r="P22" s="466"/>
      <c r="Q22" s="466"/>
      <c r="R22" s="466"/>
      <c r="S22" s="466"/>
      <c r="T22" s="466"/>
      <c r="U22" s="466"/>
      <c r="V22" s="466"/>
      <c r="W22" s="467"/>
    </row>
    <row r="23" spans="1:23" ht="14.4">
      <c r="A23" s="439" t="s">
        <v>41</v>
      </c>
      <c r="B23" s="440"/>
      <c r="C23" s="440"/>
      <c r="D23" s="440"/>
      <c r="E23" s="440"/>
      <c r="F23" s="440"/>
      <c r="G23" s="441"/>
      <c r="H23" s="454">
        <v>2000</v>
      </c>
      <c r="I23" s="455"/>
      <c r="J23" s="455"/>
      <c r="K23" s="456"/>
      <c r="L23" s="465" t="s">
        <v>42</v>
      </c>
      <c r="M23" s="466"/>
      <c r="N23" s="466"/>
      <c r="O23" s="466"/>
      <c r="P23" s="466"/>
      <c r="Q23" s="466"/>
      <c r="R23" s="466"/>
      <c r="S23" s="466"/>
      <c r="T23" s="466"/>
      <c r="U23" s="466"/>
      <c r="V23" s="466"/>
      <c r="W23" s="467"/>
    </row>
    <row r="24" spans="1:23" ht="14.4">
      <c r="A24" s="439"/>
      <c r="B24" s="440"/>
      <c r="C24" s="440"/>
      <c r="D24" s="440"/>
      <c r="E24" s="440"/>
      <c r="F24" s="440"/>
      <c r="G24" s="441"/>
      <c r="H24" s="454"/>
      <c r="I24" s="455"/>
      <c r="J24" s="455"/>
      <c r="K24" s="456"/>
      <c r="L24" s="465" t="s">
        <v>73</v>
      </c>
      <c r="M24" s="466"/>
      <c r="N24" s="466"/>
      <c r="O24" s="466"/>
      <c r="P24" s="466"/>
      <c r="Q24" s="466"/>
      <c r="R24" s="466"/>
      <c r="S24" s="466"/>
      <c r="T24" s="466"/>
      <c r="U24" s="466"/>
      <c r="V24" s="466"/>
      <c r="W24" s="467"/>
    </row>
    <row r="25" spans="1:23" ht="14.4">
      <c r="A25" s="30"/>
      <c r="B25" s="31"/>
      <c r="C25" s="31"/>
      <c r="D25" s="31"/>
      <c r="E25" s="31"/>
      <c r="F25" s="31"/>
      <c r="G25" s="32"/>
      <c r="H25" s="454"/>
      <c r="I25" s="455"/>
      <c r="J25" s="455"/>
      <c r="K25" s="456"/>
      <c r="L25" s="465"/>
      <c r="M25" s="466"/>
      <c r="N25" s="466"/>
      <c r="O25" s="466"/>
      <c r="P25" s="466"/>
      <c r="Q25" s="466"/>
      <c r="R25" s="466"/>
      <c r="S25" s="466"/>
      <c r="T25" s="466"/>
      <c r="U25" s="466"/>
      <c r="V25" s="466"/>
      <c r="W25" s="467"/>
    </row>
    <row r="26" spans="1:23" ht="14.4">
      <c r="A26" s="30"/>
      <c r="B26" s="31"/>
      <c r="C26" s="31"/>
      <c r="D26" s="31"/>
      <c r="E26" s="31"/>
      <c r="F26" s="31"/>
      <c r="G26" s="32"/>
      <c r="H26" s="454"/>
      <c r="I26" s="455"/>
      <c r="J26" s="455"/>
      <c r="K26" s="456"/>
      <c r="L26" s="465"/>
      <c r="M26" s="466"/>
      <c r="N26" s="466"/>
      <c r="O26" s="466"/>
      <c r="P26" s="466"/>
      <c r="Q26" s="466"/>
      <c r="R26" s="466"/>
      <c r="S26" s="466"/>
      <c r="T26" s="466"/>
      <c r="U26" s="466"/>
      <c r="V26" s="466"/>
      <c r="W26" s="467"/>
    </row>
    <row r="27" spans="1:23" ht="14.4">
      <c r="A27" s="439" t="s">
        <v>43</v>
      </c>
      <c r="B27" s="440"/>
      <c r="C27" s="440"/>
      <c r="D27" s="440"/>
      <c r="E27" s="440"/>
      <c r="F27" s="440"/>
      <c r="G27" s="441"/>
      <c r="H27" s="454">
        <v>20000</v>
      </c>
      <c r="I27" s="455"/>
      <c r="J27" s="455"/>
      <c r="K27" s="456"/>
      <c r="L27" s="465" t="s">
        <v>44</v>
      </c>
      <c r="M27" s="466"/>
      <c r="N27" s="466"/>
      <c r="O27" s="466"/>
      <c r="P27" s="466"/>
      <c r="Q27" s="466"/>
      <c r="R27" s="466"/>
      <c r="S27" s="466"/>
      <c r="T27" s="466"/>
      <c r="U27" s="466"/>
      <c r="V27" s="466"/>
      <c r="W27" s="467"/>
    </row>
    <row r="28" spans="1:23" ht="14.4">
      <c r="A28" s="439"/>
      <c r="B28" s="440"/>
      <c r="C28" s="440"/>
      <c r="D28" s="440"/>
      <c r="E28" s="440"/>
      <c r="F28" s="440"/>
      <c r="G28" s="441"/>
      <c r="H28" s="454"/>
      <c r="I28" s="455"/>
      <c r="J28" s="455"/>
      <c r="K28" s="456"/>
      <c r="L28" s="465" t="s">
        <v>45</v>
      </c>
      <c r="M28" s="466"/>
      <c r="N28" s="466"/>
      <c r="O28" s="466"/>
      <c r="P28" s="466"/>
      <c r="Q28" s="466"/>
      <c r="R28" s="466"/>
      <c r="S28" s="466"/>
      <c r="T28" s="466"/>
      <c r="U28" s="466"/>
      <c r="V28" s="466"/>
      <c r="W28" s="467"/>
    </row>
    <row r="29" spans="1:23" ht="14.4">
      <c r="A29" s="30"/>
      <c r="B29" s="31"/>
      <c r="C29" s="31"/>
      <c r="D29" s="31"/>
      <c r="E29" s="31"/>
      <c r="F29" s="31"/>
      <c r="G29" s="32"/>
      <c r="H29" s="459"/>
      <c r="I29" s="460"/>
      <c r="J29" s="460"/>
      <c r="K29" s="461"/>
      <c r="L29" s="479" t="s">
        <v>72</v>
      </c>
      <c r="M29" s="480"/>
      <c r="N29" s="480"/>
      <c r="O29" s="480"/>
      <c r="P29" s="480"/>
      <c r="Q29" s="480"/>
      <c r="R29" s="480"/>
      <c r="S29" s="480"/>
      <c r="T29" s="466"/>
      <c r="U29" s="466"/>
      <c r="V29" s="466"/>
      <c r="W29" s="467"/>
    </row>
    <row r="30" spans="1:23" ht="14.4">
      <c r="A30" s="30"/>
      <c r="B30" s="31"/>
      <c r="C30" s="31"/>
      <c r="D30" s="31"/>
      <c r="E30" s="31"/>
      <c r="F30" s="31"/>
      <c r="G30" s="32"/>
      <c r="H30" s="454"/>
      <c r="I30" s="455"/>
      <c r="J30" s="455"/>
      <c r="K30" s="456"/>
      <c r="L30" s="465"/>
      <c r="M30" s="466"/>
      <c r="N30" s="466"/>
      <c r="O30" s="466"/>
      <c r="P30" s="466"/>
      <c r="Q30" s="466"/>
      <c r="R30" s="466"/>
      <c r="S30" s="466"/>
      <c r="T30" s="466"/>
      <c r="U30" s="466"/>
      <c r="V30" s="466"/>
      <c r="W30" s="467"/>
    </row>
    <row r="31" spans="1:23" ht="14.4">
      <c r="A31" s="30"/>
      <c r="B31" s="31"/>
      <c r="C31" s="31"/>
      <c r="D31" s="31"/>
      <c r="E31" s="31"/>
      <c r="F31" s="31"/>
      <c r="G31" s="32"/>
      <c r="H31" s="454"/>
      <c r="I31" s="455"/>
      <c r="J31" s="455"/>
      <c r="K31" s="456"/>
      <c r="L31" s="465"/>
      <c r="M31" s="466"/>
      <c r="N31" s="466"/>
      <c r="O31" s="466"/>
      <c r="P31" s="466"/>
      <c r="Q31" s="466"/>
      <c r="R31" s="466"/>
      <c r="S31" s="466"/>
      <c r="T31" s="466"/>
      <c r="U31" s="466"/>
      <c r="V31" s="466"/>
      <c r="W31" s="467"/>
    </row>
    <row r="32" spans="1:23" ht="14.4">
      <c r="A32" s="30"/>
      <c r="B32" s="31"/>
      <c r="C32" s="31"/>
      <c r="D32" s="31"/>
      <c r="E32" s="31"/>
      <c r="F32" s="31"/>
      <c r="G32" s="32"/>
      <c r="H32" s="454"/>
      <c r="I32" s="455"/>
      <c r="J32" s="455"/>
      <c r="K32" s="456"/>
      <c r="L32" s="465"/>
      <c r="M32" s="466"/>
      <c r="N32" s="466"/>
      <c r="O32" s="466"/>
      <c r="P32" s="466"/>
      <c r="Q32" s="466"/>
      <c r="R32" s="466"/>
      <c r="S32" s="466"/>
      <c r="T32" s="466"/>
      <c r="U32" s="466"/>
      <c r="V32" s="466"/>
      <c r="W32" s="467"/>
    </row>
    <row r="33" spans="1:23" ht="14.4">
      <c r="A33" s="439"/>
      <c r="B33" s="440"/>
      <c r="C33" s="440"/>
      <c r="D33" s="440"/>
      <c r="E33" s="440"/>
      <c r="F33" s="440"/>
      <c r="G33" s="441"/>
      <c r="H33" s="454"/>
      <c r="I33" s="455"/>
      <c r="J33" s="455"/>
      <c r="K33" s="456"/>
      <c r="L33" s="465"/>
      <c r="M33" s="466"/>
      <c r="N33" s="466"/>
      <c r="O33" s="466"/>
      <c r="P33" s="466"/>
      <c r="Q33" s="466"/>
      <c r="R33" s="466"/>
      <c r="S33" s="466"/>
      <c r="T33" s="466"/>
      <c r="U33" s="466"/>
      <c r="V33" s="466"/>
      <c r="W33" s="467"/>
    </row>
    <row r="34" spans="1:23" ht="14.4">
      <c r="A34" s="439"/>
      <c r="B34" s="440"/>
      <c r="C34" s="440"/>
      <c r="D34" s="440"/>
      <c r="E34" s="440"/>
      <c r="F34" s="440"/>
      <c r="G34" s="441"/>
      <c r="H34" s="454"/>
      <c r="I34" s="455"/>
      <c r="J34" s="455"/>
      <c r="K34" s="456"/>
      <c r="L34" s="465"/>
      <c r="M34" s="466"/>
      <c r="N34" s="466"/>
      <c r="O34" s="466"/>
      <c r="P34" s="466"/>
      <c r="Q34" s="466"/>
      <c r="R34" s="466"/>
      <c r="S34" s="466"/>
      <c r="T34" s="466"/>
      <c r="U34" s="466"/>
      <c r="V34" s="466"/>
      <c r="W34" s="467"/>
    </row>
    <row r="35" spans="1:23" ht="14.4">
      <c r="A35" s="439"/>
      <c r="B35" s="440"/>
      <c r="C35" s="440"/>
      <c r="D35" s="440"/>
      <c r="E35" s="440"/>
      <c r="F35" s="440"/>
      <c r="G35" s="441"/>
      <c r="H35" s="454"/>
      <c r="I35" s="455"/>
      <c r="J35" s="455"/>
      <c r="K35" s="456"/>
      <c r="L35" s="465"/>
      <c r="M35" s="466"/>
      <c r="N35" s="466"/>
      <c r="O35" s="466"/>
      <c r="P35" s="466"/>
      <c r="Q35" s="466"/>
      <c r="R35" s="466"/>
      <c r="S35" s="466"/>
      <c r="T35" s="466"/>
      <c r="U35" s="466"/>
      <c r="V35" s="466"/>
      <c r="W35" s="467"/>
    </row>
    <row r="36" spans="1:23" ht="14.4">
      <c r="A36" s="439"/>
      <c r="B36" s="440"/>
      <c r="C36" s="440"/>
      <c r="D36" s="440"/>
      <c r="E36" s="440"/>
      <c r="F36" s="440"/>
      <c r="G36" s="441"/>
      <c r="H36" s="454"/>
      <c r="I36" s="455"/>
      <c r="J36" s="455"/>
      <c r="K36" s="456"/>
      <c r="L36" s="465"/>
      <c r="M36" s="466"/>
      <c r="N36" s="466"/>
      <c r="O36" s="466"/>
      <c r="P36" s="466"/>
      <c r="Q36" s="466"/>
      <c r="R36" s="466"/>
      <c r="S36" s="466"/>
      <c r="T36" s="466"/>
      <c r="U36" s="466"/>
      <c r="V36" s="466"/>
      <c r="W36" s="467"/>
    </row>
    <row r="37" spans="1:23" ht="14.4">
      <c r="A37" s="439"/>
      <c r="B37" s="440"/>
      <c r="C37" s="440"/>
      <c r="D37" s="440"/>
      <c r="E37" s="440"/>
      <c r="F37" s="440"/>
      <c r="G37" s="441"/>
      <c r="H37" s="454"/>
      <c r="I37" s="455"/>
      <c r="J37" s="455"/>
      <c r="K37" s="456"/>
      <c r="L37" s="465"/>
      <c r="M37" s="466"/>
      <c r="N37" s="466"/>
      <c r="O37" s="466"/>
      <c r="P37" s="466"/>
      <c r="Q37" s="466"/>
      <c r="R37" s="466"/>
      <c r="S37" s="466"/>
      <c r="T37" s="466"/>
      <c r="U37" s="466"/>
      <c r="V37" s="466"/>
      <c r="W37" s="467"/>
    </row>
    <row r="38" spans="1:23" ht="14.4">
      <c r="A38" s="439"/>
      <c r="B38" s="440"/>
      <c r="C38" s="440"/>
      <c r="D38" s="440"/>
      <c r="E38" s="440"/>
      <c r="F38" s="440"/>
      <c r="G38" s="441"/>
      <c r="H38" s="454"/>
      <c r="I38" s="455"/>
      <c r="J38" s="455"/>
      <c r="K38" s="456"/>
      <c r="L38" s="465"/>
      <c r="M38" s="466"/>
      <c r="N38" s="466"/>
      <c r="O38" s="466"/>
      <c r="P38" s="466"/>
      <c r="Q38" s="466"/>
      <c r="R38" s="466"/>
      <c r="S38" s="466"/>
      <c r="T38" s="466"/>
      <c r="U38" s="466"/>
      <c r="V38" s="466"/>
      <c r="W38" s="467"/>
    </row>
    <row r="39" spans="1:23" ht="14.4">
      <c r="A39" s="439"/>
      <c r="B39" s="440"/>
      <c r="C39" s="440"/>
      <c r="D39" s="440"/>
      <c r="E39" s="440"/>
      <c r="F39" s="440"/>
      <c r="G39" s="441"/>
      <c r="H39" s="454"/>
      <c r="I39" s="455"/>
      <c r="J39" s="455"/>
      <c r="K39" s="456"/>
      <c r="L39" s="465"/>
      <c r="M39" s="466"/>
      <c r="N39" s="466"/>
      <c r="O39" s="466"/>
      <c r="P39" s="466"/>
      <c r="Q39" s="466"/>
      <c r="R39" s="466"/>
      <c r="S39" s="466"/>
      <c r="T39" s="466"/>
      <c r="U39" s="466"/>
      <c r="V39" s="466"/>
      <c r="W39" s="467"/>
    </row>
    <row r="40" spans="1:23" ht="14.4">
      <c r="A40" s="462"/>
      <c r="B40" s="463"/>
      <c r="C40" s="463"/>
      <c r="D40" s="463"/>
      <c r="E40" s="463"/>
      <c r="F40" s="463"/>
      <c r="G40" s="464"/>
      <c r="H40" s="454"/>
      <c r="I40" s="455"/>
      <c r="J40" s="455"/>
      <c r="K40" s="456"/>
      <c r="L40" s="465"/>
      <c r="M40" s="466"/>
      <c r="N40" s="466"/>
      <c r="O40" s="466"/>
      <c r="P40" s="466"/>
      <c r="Q40" s="466"/>
      <c r="R40" s="466"/>
      <c r="S40" s="466"/>
      <c r="T40" s="466"/>
      <c r="U40" s="466"/>
      <c r="V40" s="466"/>
      <c r="W40" s="467"/>
    </row>
    <row r="41" spans="1:23" ht="13.5" customHeight="1">
      <c r="A41" s="196" t="s">
        <v>46</v>
      </c>
      <c r="B41" s="197"/>
      <c r="C41" s="197"/>
      <c r="D41" s="197"/>
      <c r="E41" s="197"/>
      <c r="F41" s="197"/>
      <c r="G41" s="198"/>
      <c r="H41" s="258">
        <f>SUM(H18:M40)</f>
        <v>396400</v>
      </c>
      <c r="I41" s="259"/>
      <c r="J41" s="259"/>
      <c r="K41" s="260"/>
      <c r="L41" s="264"/>
      <c r="M41" s="265"/>
      <c r="N41" s="265"/>
      <c r="O41" s="265"/>
      <c r="P41" s="265"/>
      <c r="Q41" s="265"/>
      <c r="R41" s="265"/>
      <c r="S41" s="265"/>
      <c r="T41" s="265"/>
      <c r="U41" s="265"/>
      <c r="V41" s="265"/>
      <c r="W41" s="266"/>
    </row>
    <row r="42" spans="1:23" ht="13.5" customHeight="1">
      <c r="A42" s="199"/>
      <c r="B42" s="200"/>
      <c r="C42" s="200"/>
      <c r="D42" s="200"/>
      <c r="E42" s="200"/>
      <c r="F42" s="200"/>
      <c r="G42" s="201"/>
      <c r="H42" s="261"/>
      <c r="I42" s="262"/>
      <c r="J42" s="262"/>
      <c r="K42" s="263"/>
      <c r="L42" s="267"/>
      <c r="M42" s="268"/>
      <c r="N42" s="268"/>
      <c r="O42" s="268"/>
      <c r="P42" s="268"/>
      <c r="Q42" s="268"/>
      <c r="R42" s="268"/>
      <c r="S42" s="268"/>
      <c r="T42" s="268"/>
      <c r="U42" s="268"/>
      <c r="V42" s="268"/>
      <c r="W42" s="269"/>
    </row>
    <row r="45" spans="1:23">
      <c r="A45" s="195" t="s">
        <v>47</v>
      </c>
      <c r="B45" s="195"/>
      <c r="C45" s="195"/>
      <c r="D45" s="195"/>
      <c r="E45" s="195"/>
      <c r="F45" s="195"/>
      <c r="G45" s="195"/>
      <c r="H45" s="195"/>
      <c r="I45" s="195"/>
      <c r="J45" s="195"/>
      <c r="K45" s="195"/>
      <c r="L45" s="195"/>
      <c r="M45" s="195"/>
      <c r="N45" s="195"/>
      <c r="O45" s="195"/>
      <c r="P45" s="195"/>
      <c r="Q45" s="195"/>
      <c r="R45" s="195"/>
      <c r="S45" s="195"/>
      <c r="T45" s="195"/>
      <c r="U45" s="195"/>
      <c r="V45" s="195"/>
      <c r="W45" s="195"/>
    </row>
    <row r="46" spans="1:23" ht="13.5" customHeight="1">
      <c r="A46" s="210" t="s">
        <v>48</v>
      </c>
      <c r="B46" s="210"/>
      <c r="C46" s="210"/>
      <c r="D46" s="210"/>
      <c r="E46" s="210"/>
      <c r="F46" s="210"/>
      <c r="G46" s="210"/>
      <c r="H46" s="490" t="s">
        <v>78</v>
      </c>
      <c r="I46" s="491"/>
      <c r="J46" s="492" t="s">
        <v>82</v>
      </c>
      <c r="K46" s="492"/>
      <c r="L46" s="492"/>
      <c r="M46" s="492"/>
      <c r="N46" s="492"/>
      <c r="O46" s="492"/>
      <c r="P46" s="493"/>
      <c r="Q46" s="484" t="s">
        <v>81</v>
      </c>
      <c r="R46" s="485"/>
      <c r="S46" s="485"/>
      <c r="T46" s="485"/>
      <c r="U46" s="485"/>
      <c r="V46" s="485"/>
      <c r="W46" s="486"/>
    </row>
    <row r="47" spans="1:23">
      <c r="A47" s="210"/>
      <c r="B47" s="210"/>
      <c r="C47" s="210"/>
      <c r="D47" s="210"/>
      <c r="E47" s="210"/>
      <c r="F47" s="210"/>
      <c r="G47" s="210"/>
      <c r="H47" s="104"/>
      <c r="I47" s="105"/>
      <c r="J47" s="494"/>
      <c r="K47" s="494"/>
      <c r="L47" s="494"/>
      <c r="M47" s="494"/>
      <c r="N47" s="494"/>
      <c r="O47" s="494"/>
      <c r="P47" s="495"/>
      <c r="Q47" s="487"/>
      <c r="R47" s="488"/>
      <c r="S47" s="488"/>
      <c r="T47" s="488"/>
      <c r="U47" s="488"/>
      <c r="V47" s="488"/>
      <c r="W47" s="489"/>
    </row>
    <row r="48" spans="1:23">
      <c r="A48" s="210" t="s">
        <v>49</v>
      </c>
      <c r="B48" s="210"/>
      <c r="C48" s="210"/>
      <c r="D48" s="210"/>
      <c r="E48" s="210"/>
      <c r="F48" s="210"/>
      <c r="G48" s="210"/>
      <c r="H48" s="9"/>
      <c r="I48" s="10"/>
      <c r="J48" s="197" t="s">
        <v>18</v>
      </c>
      <c r="K48" s="457">
        <v>1</v>
      </c>
      <c r="L48" s="457"/>
      <c r="M48" s="197" t="s">
        <v>19</v>
      </c>
      <c r="N48" s="197" t="s">
        <v>20</v>
      </c>
      <c r="O48" s="197"/>
      <c r="P48" s="197" t="s">
        <v>21</v>
      </c>
      <c r="Q48" s="457">
        <v>12</v>
      </c>
      <c r="R48" s="457"/>
      <c r="S48" s="197" t="s">
        <v>19</v>
      </c>
      <c r="T48" s="10"/>
      <c r="U48" s="10"/>
      <c r="V48" s="10"/>
      <c r="W48" s="11"/>
    </row>
    <row r="49" spans="1:23">
      <c r="A49" s="210"/>
      <c r="B49" s="210"/>
      <c r="C49" s="210"/>
      <c r="D49" s="210"/>
      <c r="E49" s="210"/>
      <c r="F49" s="210"/>
      <c r="G49" s="210"/>
      <c r="H49" s="12"/>
      <c r="I49" s="13"/>
      <c r="J49" s="200"/>
      <c r="K49" s="458"/>
      <c r="L49" s="458"/>
      <c r="M49" s="200"/>
      <c r="N49" s="200"/>
      <c r="O49" s="200"/>
      <c r="P49" s="200"/>
      <c r="Q49" s="458"/>
      <c r="R49" s="458"/>
      <c r="S49" s="200"/>
      <c r="T49" s="13"/>
      <c r="U49" s="13"/>
      <c r="V49" s="13"/>
      <c r="W49" s="14"/>
    </row>
    <row r="50" spans="1:23">
      <c r="A50" s="210" t="s">
        <v>22</v>
      </c>
      <c r="B50" s="210"/>
      <c r="C50" s="210"/>
      <c r="D50" s="210"/>
      <c r="E50" s="210"/>
      <c r="F50" s="210"/>
      <c r="G50" s="210"/>
      <c r="H50" s="9"/>
      <c r="I50" s="10"/>
      <c r="J50" s="10"/>
      <c r="K50" s="10"/>
      <c r="L50" s="197" t="s">
        <v>23</v>
      </c>
      <c r="M50" s="197"/>
      <c r="N50" s="457">
        <v>6</v>
      </c>
      <c r="O50" s="457"/>
      <c r="P50" s="216" t="s">
        <v>24</v>
      </c>
      <c r="Q50" s="216"/>
      <c r="R50" s="216"/>
      <c r="S50" s="216"/>
      <c r="T50" s="216"/>
      <c r="U50" s="10"/>
      <c r="V50" s="10"/>
      <c r="W50" s="11"/>
    </row>
    <row r="51" spans="1:23">
      <c r="A51" s="210"/>
      <c r="B51" s="210"/>
      <c r="C51" s="210"/>
      <c r="D51" s="210"/>
      <c r="E51" s="210"/>
      <c r="F51" s="210"/>
      <c r="G51" s="210"/>
      <c r="H51" s="12"/>
      <c r="I51" s="13"/>
      <c r="J51" s="13"/>
      <c r="K51" s="13"/>
      <c r="L51" s="200"/>
      <c r="M51" s="200"/>
      <c r="N51" s="458"/>
      <c r="O51" s="458"/>
      <c r="P51" s="195"/>
      <c r="Q51" s="195"/>
      <c r="R51" s="195"/>
      <c r="S51" s="195"/>
      <c r="T51" s="195"/>
      <c r="U51" s="13"/>
      <c r="V51" s="13"/>
      <c r="W51" s="14"/>
    </row>
    <row r="52" spans="1:23">
      <c r="A52" s="209" t="s">
        <v>25</v>
      </c>
      <c r="B52" s="210"/>
      <c r="C52" s="210"/>
      <c r="D52" s="210"/>
      <c r="E52" s="210"/>
      <c r="F52" s="210"/>
      <c r="G52" s="210"/>
      <c r="H52" s="206" t="s">
        <v>26</v>
      </c>
      <c r="I52" s="218" t="s">
        <v>27</v>
      </c>
      <c r="J52" s="219"/>
      <c r="K52" s="219"/>
      <c r="L52" s="219"/>
      <c r="M52" s="219"/>
      <c r="N52" s="219"/>
      <c r="O52" s="219"/>
      <c r="P52" s="219"/>
      <c r="Q52" s="219"/>
      <c r="R52" s="219"/>
      <c r="S52" s="220"/>
      <c r="T52" s="33"/>
      <c r="U52" s="33"/>
      <c r="V52" s="33"/>
      <c r="W52" s="34"/>
    </row>
    <row r="53" spans="1:23">
      <c r="A53" s="210"/>
      <c r="B53" s="210"/>
      <c r="C53" s="210"/>
      <c r="D53" s="210"/>
      <c r="E53" s="210"/>
      <c r="F53" s="210"/>
      <c r="G53" s="210"/>
      <c r="H53" s="207"/>
      <c r="I53" s="221"/>
      <c r="J53" s="222"/>
      <c r="K53" s="222"/>
      <c r="L53" s="222"/>
      <c r="M53" s="222"/>
      <c r="N53" s="222"/>
      <c r="O53" s="222"/>
      <c r="P53" s="222"/>
      <c r="Q53" s="222"/>
      <c r="R53" s="222"/>
      <c r="S53" s="223"/>
      <c r="T53" s="35"/>
      <c r="U53" s="35"/>
      <c r="V53" s="35"/>
      <c r="W53" s="36"/>
    </row>
    <row r="54" spans="1:23">
      <c r="A54" s="210"/>
      <c r="B54" s="210"/>
      <c r="C54" s="210"/>
      <c r="D54" s="210"/>
      <c r="E54" s="210"/>
      <c r="F54" s="210"/>
      <c r="G54" s="210"/>
      <c r="H54" s="208"/>
      <c r="I54" s="224"/>
      <c r="J54" s="225"/>
      <c r="K54" s="225"/>
      <c r="L54" s="225"/>
      <c r="M54" s="225"/>
      <c r="N54" s="225"/>
      <c r="O54" s="225"/>
      <c r="P54" s="225"/>
      <c r="Q54" s="225"/>
      <c r="R54" s="225"/>
      <c r="S54" s="226"/>
      <c r="T54" s="37"/>
      <c r="U54" s="37"/>
      <c r="V54" s="37"/>
      <c r="W54" s="38"/>
    </row>
    <row r="55" spans="1:23">
      <c r="A55" s="210"/>
      <c r="B55" s="210"/>
      <c r="C55" s="210"/>
      <c r="D55" s="210"/>
      <c r="E55" s="210"/>
      <c r="F55" s="210"/>
      <c r="G55" s="210"/>
      <c r="H55" s="206" t="s">
        <v>28</v>
      </c>
      <c r="I55" s="218" t="s">
        <v>29</v>
      </c>
      <c r="J55" s="219"/>
      <c r="K55" s="219"/>
      <c r="L55" s="219"/>
      <c r="M55" s="219"/>
      <c r="N55" s="219"/>
      <c r="O55" s="219"/>
      <c r="P55" s="219"/>
      <c r="Q55" s="219"/>
      <c r="R55" s="219"/>
      <c r="S55" s="220"/>
      <c r="T55" s="33"/>
      <c r="U55" s="33"/>
      <c r="V55" s="33"/>
      <c r="W55" s="34"/>
    </row>
    <row r="56" spans="1:23">
      <c r="A56" s="210"/>
      <c r="B56" s="210"/>
      <c r="C56" s="210"/>
      <c r="D56" s="210"/>
      <c r="E56" s="210"/>
      <c r="F56" s="210"/>
      <c r="G56" s="210"/>
      <c r="H56" s="207"/>
      <c r="I56" s="221"/>
      <c r="J56" s="222"/>
      <c r="K56" s="222"/>
      <c r="L56" s="222"/>
      <c r="M56" s="222"/>
      <c r="N56" s="222"/>
      <c r="O56" s="222"/>
      <c r="P56" s="222"/>
      <c r="Q56" s="222"/>
      <c r="R56" s="222"/>
      <c r="S56" s="223"/>
      <c r="T56" s="35"/>
      <c r="U56" s="35"/>
      <c r="V56" s="35"/>
      <c r="W56" s="36"/>
    </row>
    <row r="57" spans="1:23">
      <c r="A57" s="210"/>
      <c r="B57" s="210"/>
      <c r="C57" s="210"/>
      <c r="D57" s="210"/>
      <c r="E57" s="210"/>
      <c r="F57" s="210"/>
      <c r="G57" s="210"/>
      <c r="H57" s="208"/>
      <c r="I57" s="224"/>
      <c r="J57" s="225"/>
      <c r="K57" s="225"/>
      <c r="L57" s="225"/>
      <c r="M57" s="225"/>
      <c r="N57" s="225"/>
      <c r="O57" s="225"/>
      <c r="P57" s="225"/>
      <c r="Q57" s="225"/>
      <c r="R57" s="225"/>
      <c r="S57" s="226"/>
      <c r="T57" s="37"/>
      <c r="U57" s="37"/>
      <c r="V57" s="37"/>
      <c r="W57" s="38"/>
    </row>
    <row r="58" spans="1:23">
      <c r="A58" s="209" t="s">
        <v>30</v>
      </c>
      <c r="B58" s="210"/>
      <c r="C58" s="210"/>
      <c r="D58" s="210"/>
      <c r="E58" s="476"/>
      <c r="F58" s="477"/>
      <c r="G58" s="478"/>
      <c r="H58" s="241" t="s">
        <v>50</v>
      </c>
      <c r="I58" s="216"/>
      <c r="J58" s="216"/>
      <c r="K58" s="216"/>
      <c r="L58" s="216"/>
      <c r="M58" s="216"/>
      <c r="N58" s="216"/>
      <c r="O58" s="216"/>
      <c r="P58" s="216"/>
      <c r="Q58" s="216"/>
      <c r="R58" s="216"/>
      <c r="S58" s="216"/>
      <c r="T58" s="216"/>
      <c r="U58" s="216"/>
      <c r="V58" s="216"/>
      <c r="W58" s="242"/>
    </row>
    <row r="59" spans="1:23" ht="14.4">
      <c r="A59" s="210"/>
      <c r="B59" s="210"/>
      <c r="C59" s="210"/>
      <c r="D59" s="210"/>
      <c r="E59" s="471"/>
      <c r="F59" s="472"/>
      <c r="G59" s="473"/>
      <c r="H59" s="256" t="s">
        <v>51</v>
      </c>
      <c r="I59" s="257"/>
      <c r="J59" s="257"/>
      <c r="K59" s="257"/>
      <c r="L59" s="240" t="s">
        <v>33</v>
      </c>
      <c r="M59" s="240"/>
      <c r="N59" s="240"/>
      <c r="O59" s="474">
        <v>500</v>
      </c>
      <c r="P59" s="474"/>
      <c r="Q59" s="474"/>
      <c r="R59" s="21" t="s">
        <v>0</v>
      </c>
      <c r="S59" s="39"/>
      <c r="T59" s="39"/>
      <c r="U59" s="23"/>
      <c r="V59" s="23"/>
      <c r="W59" s="24"/>
    </row>
    <row r="60" spans="1:23">
      <c r="A60" s="210"/>
      <c r="B60" s="210"/>
      <c r="C60" s="210"/>
      <c r="D60" s="245"/>
      <c r="E60" s="468"/>
      <c r="F60" s="469"/>
      <c r="G60" s="470"/>
      <c r="H60" s="25"/>
      <c r="I60" s="26"/>
      <c r="J60" s="26"/>
      <c r="K60" s="26"/>
      <c r="L60" s="26"/>
      <c r="M60" s="26"/>
      <c r="N60" s="26"/>
      <c r="O60" s="26"/>
      <c r="P60" s="26"/>
      <c r="Q60" s="26"/>
      <c r="R60" s="26"/>
      <c r="S60" s="26"/>
      <c r="T60" s="26"/>
      <c r="U60" s="23"/>
      <c r="V60" s="23"/>
      <c r="W60" s="24"/>
    </row>
    <row r="61" spans="1:23" ht="14.4">
      <c r="A61" s="210"/>
      <c r="B61" s="210"/>
      <c r="C61" s="210"/>
      <c r="D61" s="210"/>
      <c r="E61" s="471"/>
      <c r="F61" s="472"/>
      <c r="G61" s="473"/>
      <c r="H61" s="4"/>
      <c r="I61" s="5"/>
      <c r="J61" s="5"/>
      <c r="K61" s="5"/>
      <c r="L61" s="195" t="s">
        <v>34</v>
      </c>
      <c r="M61" s="195"/>
      <c r="N61" s="195"/>
      <c r="O61" s="475">
        <v>20000</v>
      </c>
      <c r="P61" s="475"/>
      <c r="Q61" s="475"/>
      <c r="R61" s="27" t="s">
        <v>0</v>
      </c>
      <c r="S61" s="40" t="s">
        <v>35</v>
      </c>
      <c r="T61" s="40"/>
      <c r="U61" s="29"/>
      <c r="V61" s="29"/>
      <c r="W61" s="6"/>
    </row>
  </sheetData>
  <sheetProtection formatCells="0"/>
  <mergeCells count="120">
    <mergeCell ref="N48:O49"/>
    <mergeCell ref="Q46:W47"/>
    <mergeCell ref="H46:I46"/>
    <mergeCell ref="J46:P47"/>
    <mergeCell ref="L36:W36"/>
    <mergeCell ref="H36:K36"/>
    <mergeCell ref="H35:K35"/>
    <mergeCell ref="H37:K37"/>
    <mergeCell ref="L38:W38"/>
    <mergeCell ref="L39:W39"/>
    <mergeCell ref="L40:W40"/>
    <mergeCell ref="P48:P49"/>
    <mergeCell ref="Q48:R49"/>
    <mergeCell ref="S48:S49"/>
    <mergeCell ref="H40:K40"/>
    <mergeCell ref="M48:M49"/>
    <mergeCell ref="H38:K38"/>
    <mergeCell ref="AA3:AB3"/>
    <mergeCell ref="A15:W15"/>
    <mergeCell ref="A23:G23"/>
    <mergeCell ref="H20:K20"/>
    <mergeCell ref="H21:K21"/>
    <mergeCell ref="L21:W21"/>
    <mergeCell ref="L22:W22"/>
    <mergeCell ref="L23:W23"/>
    <mergeCell ref="L30:W30"/>
    <mergeCell ref="L27:W27"/>
    <mergeCell ref="H25:K25"/>
    <mergeCell ref="H30:K30"/>
    <mergeCell ref="L26:W26"/>
    <mergeCell ref="L28:W28"/>
    <mergeCell ref="L29:W29"/>
    <mergeCell ref="L24:W24"/>
    <mergeCell ref="L25:W25"/>
    <mergeCell ref="H22:K22"/>
    <mergeCell ref="H23:K23"/>
    <mergeCell ref="H24:K24"/>
    <mergeCell ref="L16:W17"/>
    <mergeCell ref="L18:W18"/>
    <mergeCell ref="L19:W19"/>
    <mergeCell ref="H18:K18"/>
    <mergeCell ref="L20:W20"/>
    <mergeCell ref="A21:G21"/>
    <mergeCell ref="A33:G33"/>
    <mergeCell ref="A22:G22"/>
    <mergeCell ref="A24:G24"/>
    <mergeCell ref="A27:G27"/>
    <mergeCell ref="A28:G28"/>
    <mergeCell ref="H31:K31"/>
    <mergeCell ref="H32:K32"/>
    <mergeCell ref="H33:K33"/>
    <mergeCell ref="L31:W31"/>
    <mergeCell ref="L32:W32"/>
    <mergeCell ref="L33:W33"/>
    <mergeCell ref="E60:G61"/>
    <mergeCell ref="H59:K59"/>
    <mergeCell ref="L59:N59"/>
    <mergeCell ref="H58:W58"/>
    <mergeCell ref="L61:N61"/>
    <mergeCell ref="O59:Q59"/>
    <mergeCell ref="O61:Q61"/>
    <mergeCell ref="A50:G51"/>
    <mergeCell ref="A52:G57"/>
    <mergeCell ref="N50:O51"/>
    <mergeCell ref="L50:M51"/>
    <mergeCell ref="H52:H54"/>
    <mergeCell ref="A58:D61"/>
    <mergeCell ref="E58:G59"/>
    <mergeCell ref="I52:S54"/>
    <mergeCell ref="H55:H57"/>
    <mergeCell ref="I55:S57"/>
    <mergeCell ref="P50:T51"/>
    <mergeCell ref="A41:G42"/>
    <mergeCell ref="H41:K42"/>
    <mergeCell ref="J48:J49"/>
    <mergeCell ref="K48:L49"/>
    <mergeCell ref="L41:W42"/>
    <mergeCell ref="A46:G47"/>
    <mergeCell ref="H26:K26"/>
    <mergeCell ref="H27:K27"/>
    <mergeCell ref="H28:K28"/>
    <mergeCell ref="H29:K29"/>
    <mergeCell ref="A38:G38"/>
    <mergeCell ref="A45:W45"/>
    <mergeCell ref="A48:G49"/>
    <mergeCell ref="A40:G40"/>
    <mergeCell ref="A39:G39"/>
    <mergeCell ref="A36:G36"/>
    <mergeCell ref="A37:G37"/>
    <mergeCell ref="L34:W34"/>
    <mergeCell ref="L37:W37"/>
    <mergeCell ref="A34:G34"/>
    <mergeCell ref="A35:G35"/>
    <mergeCell ref="H34:K34"/>
    <mergeCell ref="L35:W35"/>
    <mergeCell ref="H39:K39"/>
    <mergeCell ref="W1:Y1"/>
    <mergeCell ref="K5:Q6"/>
    <mergeCell ref="A4:N4"/>
    <mergeCell ref="A5:J6"/>
    <mergeCell ref="A2:G2"/>
    <mergeCell ref="N2:P2"/>
    <mergeCell ref="Q2:X2"/>
    <mergeCell ref="A20:G20"/>
    <mergeCell ref="A7:J8"/>
    <mergeCell ref="A16:G17"/>
    <mergeCell ref="B9:J9"/>
    <mergeCell ref="A10:J11"/>
    <mergeCell ref="A12:J13"/>
    <mergeCell ref="A18:G18"/>
    <mergeCell ref="A19:G19"/>
    <mergeCell ref="K7:Q8"/>
    <mergeCell ref="K9:Q9"/>
    <mergeCell ref="K10:Q11"/>
    <mergeCell ref="K12:Q13"/>
    <mergeCell ref="S10:T11"/>
    <mergeCell ref="U10:V11"/>
    <mergeCell ref="S9:V9"/>
    <mergeCell ref="H19:K19"/>
    <mergeCell ref="H16:K17"/>
  </mergeCells>
  <phoneticPr fontId="4"/>
  <pageMargins left="0.83" right="0.26" top="0.45" bottom="0.43" header="0.33" footer="0.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sizeWithCells="1">
                  <from>
                    <xdr:col>4</xdr:col>
                    <xdr:colOff>160020</xdr:colOff>
                    <xdr:row>57</xdr:row>
                    <xdr:rowOff>106680</xdr:rowOff>
                  </from>
                  <to>
                    <xdr:col>6</xdr:col>
                    <xdr:colOff>182880</xdr:colOff>
                    <xdr:row>58</xdr:row>
                    <xdr:rowOff>83820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sizeWithCells="1">
                  <from>
                    <xdr:col>4</xdr:col>
                    <xdr:colOff>152400</xdr:colOff>
                    <xdr:row>59</xdr:row>
                    <xdr:rowOff>121920</xdr:rowOff>
                  </from>
                  <to>
                    <xdr:col>6</xdr:col>
                    <xdr:colOff>152400</xdr:colOff>
                    <xdr:row>60</xdr:row>
                    <xdr:rowOff>106680</xdr:rowOff>
                  </to>
                </anchor>
              </controlPr>
            </control>
          </mc:Choice>
        </mc:AlternateContent>
        <mc:AlternateContent xmlns:mc="http://schemas.openxmlformats.org/markup-compatibility/2006">
          <mc:Choice Requires="x14">
            <control shapeId="13318" r:id="rId6" name="Check Box 6">
              <controlPr defaultSize="0" autoFill="0" autoLine="0" autoPict="0">
                <anchor moveWithCells="1" sizeWithCells="1">
                  <from>
                    <xdr:col>19</xdr:col>
                    <xdr:colOff>137160</xdr:colOff>
                    <xdr:row>54</xdr:row>
                    <xdr:rowOff>68580</xdr:rowOff>
                  </from>
                  <to>
                    <xdr:col>22</xdr:col>
                    <xdr:colOff>30480</xdr:colOff>
                    <xdr:row>55</xdr:row>
                    <xdr:rowOff>99060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sizeWithCells="1">
                  <from>
                    <xdr:col>19</xdr:col>
                    <xdr:colOff>137160</xdr:colOff>
                    <xdr:row>55</xdr:row>
                    <xdr:rowOff>106680</xdr:rowOff>
                  </from>
                  <to>
                    <xdr:col>22</xdr:col>
                    <xdr:colOff>30480</xdr:colOff>
                    <xdr:row>56</xdr:row>
                    <xdr:rowOff>137160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sizeWithCells="1">
                  <from>
                    <xdr:col>19</xdr:col>
                    <xdr:colOff>121920</xdr:colOff>
                    <xdr:row>51</xdr:row>
                    <xdr:rowOff>60960</xdr:rowOff>
                  </from>
                  <to>
                    <xdr:col>22</xdr:col>
                    <xdr:colOff>22860</xdr:colOff>
                    <xdr:row>52</xdr:row>
                    <xdr:rowOff>83820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sizeWithCells="1">
                  <from>
                    <xdr:col>19</xdr:col>
                    <xdr:colOff>121920</xdr:colOff>
                    <xdr:row>52</xdr:row>
                    <xdr:rowOff>91440</xdr:rowOff>
                  </from>
                  <to>
                    <xdr:col>22</xdr:col>
                    <xdr:colOff>22860</xdr:colOff>
                    <xdr:row>53</xdr:row>
                    <xdr:rowOff>121920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V223"/>
  <sheetViews>
    <sheetView showGridLines="0" view="pageBreakPreview" zoomScaleNormal="100" zoomScaleSheetLayoutView="100" workbookViewId="0">
      <selection activeCell="H16" sqref="H16"/>
    </sheetView>
  </sheetViews>
  <sheetFormatPr defaultColWidth="9" defaultRowHeight="13.2"/>
  <cols>
    <col min="1" max="1" width="1.88671875" style="45" customWidth="1"/>
    <col min="2" max="2" width="6.21875" style="45" bestFit="1" customWidth="1"/>
    <col min="3" max="3" width="18.109375" style="45" customWidth="1"/>
    <col min="4" max="4" width="9.109375" style="59" customWidth="1"/>
    <col min="5" max="5" width="10.6640625" style="45" customWidth="1"/>
    <col min="6" max="6" width="9.77734375" style="45" customWidth="1"/>
    <col min="7" max="7" width="10.6640625" style="45" customWidth="1"/>
    <col min="8" max="8" width="10" style="45" customWidth="1"/>
    <col min="9" max="9" width="14" style="45" customWidth="1"/>
    <col min="10" max="10" width="2.109375" style="45" customWidth="1"/>
    <col min="11" max="11" width="9" style="45"/>
    <col min="12" max="12" width="56.33203125" style="45" bestFit="1" customWidth="1"/>
    <col min="13" max="15" width="9" style="45"/>
    <col min="16" max="22" width="9" style="45" hidden="1" customWidth="1"/>
    <col min="23" max="16384" width="9" style="45"/>
  </cols>
  <sheetData>
    <row r="1" spans="1:20">
      <c r="A1" s="41"/>
      <c r="B1" s="41"/>
      <c r="C1" s="142"/>
      <c r="D1" s="152"/>
      <c r="E1" s="41"/>
      <c r="F1" s="41"/>
      <c r="G1" s="41"/>
      <c r="H1" s="41"/>
      <c r="I1" s="119" t="s">
        <v>141</v>
      </c>
    </row>
    <row r="2" spans="1:20" s="48" customFormat="1" ht="20.100000000000001" customHeight="1">
      <c r="A2" s="46"/>
      <c r="B2" s="46"/>
      <c r="C2" s="143"/>
      <c r="D2" s="47"/>
      <c r="E2" s="88" t="s">
        <v>128</v>
      </c>
      <c r="F2" s="499">
        <f>'★ 送付状（様式１）'!F8</f>
        <v>0</v>
      </c>
      <c r="G2" s="499"/>
      <c r="H2" s="499"/>
      <c r="I2" s="499"/>
      <c r="P2" s="49"/>
      <c r="Q2" s="49"/>
      <c r="R2" s="49"/>
      <c r="S2" s="49"/>
      <c r="T2" s="49"/>
    </row>
    <row r="3" spans="1:20" ht="9.9" customHeight="1">
      <c r="A3" s="41"/>
      <c r="B3" s="41"/>
      <c r="C3" s="123"/>
      <c r="D3" s="123"/>
      <c r="E3" s="123"/>
      <c r="F3" s="123"/>
      <c r="G3" s="123"/>
      <c r="H3" s="123"/>
      <c r="I3" s="123"/>
      <c r="P3" s="51"/>
      <c r="Q3" s="51"/>
      <c r="R3" s="51"/>
      <c r="S3" s="51"/>
      <c r="T3" s="51"/>
    </row>
    <row r="4" spans="1:20" ht="14.4">
      <c r="A4" s="41"/>
      <c r="B4" s="500" t="s">
        <v>154</v>
      </c>
      <c r="C4" s="500"/>
      <c r="D4" s="500"/>
      <c r="E4" s="500"/>
      <c r="F4" s="500"/>
      <c r="G4" s="500"/>
      <c r="H4" s="41"/>
      <c r="I4" s="41"/>
      <c r="P4" s="51"/>
      <c r="Q4" s="51"/>
      <c r="R4" s="51"/>
      <c r="S4" s="51"/>
      <c r="T4" s="51"/>
    </row>
    <row r="5" spans="1:20" ht="9.9" customHeight="1">
      <c r="A5" s="41"/>
      <c r="B5" s="87"/>
      <c r="C5" s="87"/>
      <c r="D5" s="87"/>
      <c r="E5" s="87"/>
      <c r="F5" s="108"/>
      <c r="G5" s="108"/>
      <c r="H5" s="108"/>
      <c r="I5" s="108"/>
      <c r="P5" s="51"/>
      <c r="Q5" s="51"/>
      <c r="R5" s="51"/>
      <c r="S5" s="51"/>
      <c r="T5" s="51"/>
    </row>
    <row r="6" spans="1:20" ht="29.25" customHeight="1">
      <c r="A6" s="41"/>
      <c r="B6" s="151" t="s">
        <v>56</v>
      </c>
      <c r="C6" s="501" t="s">
        <v>111</v>
      </c>
      <c r="D6" s="501"/>
      <c r="E6" s="151" t="s">
        <v>112</v>
      </c>
      <c r="F6" s="109"/>
      <c r="G6" s="85"/>
      <c r="L6" s="184" t="s">
        <v>177</v>
      </c>
      <c r="M6" s="51"/>
      <c r="N6" s="51"/>
      <c r="O6" s="51"/>
      <c r="P6" s="51"/>
    </row>
    <row r="7" spans="1:20" ht="17.100000000000001" customHeight="1">
      <c r="A7" s="41"/>
      <c r="B7" s="145">
        <v>1</v>
      </c>
      <c r="C7" s="181"/>
      <c r="D7" s="55" t="str">
        <f t="shared" ref="D7:D18" si="0">IF(C7=0,"",C7)</f>
        <v/>
      </c>
      <c r="E7" s="110"/>
      <c r="F7" s="58"/>
      <c r="L7" s="498" t="str">
        <f>IF(OR(C7="",C8="",C9=""),"実施年月日に3日以上の日付を記入してください","")</f>
        <v>実施年月日に3日以上の日付を記入してください</v>
      </c>
      <c r="M7" s="51"/>
      <c r="N7" s="51"/>
      <c r="O7" s="51"/>
      <c r="P7" s="51">
        <v>0.41666666666666669</v>
      </c>
    </row>
    <row r="8" spans="1:20" ht="17.100000000000001" customHeight="1">
      <c r="A8" s="41"/>
      <c r="B8" s="145">
        <v>2</v>
      </c>
      <c r="C8" s="181"/>
      <c r="D8" s="55" t="str">
        <f t="shared" si="0"/>
        <v/>
      </c>
      <c r="E8" s="110"/>
      <c r="F8" s="58"/>
      <c r="L8" s="498"/>
      <c r="M8" s="51"/>
      <c r="N8" s="51"/>
      <c r="O8" s="51"/>
      <c r="P8" s="51">
        <v>0.42708333333333331</v>
      </c>
    </row>
    <row r="9" spans="1:20" ht="17.100000000000001" customHeight="1">
      <c r="A9" s="41"/>
      <c r="B9" s="145">
        <v>3</v>
      </c>
      <c r="C9" s="181"/>
      <c r="D9" s="55" t="str">
        <f t="shared" si="0"/>
        <v/>
      </c>
      <c r="E9" s="110"/>
      <c r="F9" s="58"/>
      <c r="L9" s="497" t="str">
        <f>IF(COUNTIF(E7:E18,"&gt;=1")&lt;3,"1回1時間以上、計3回以上の研修を行う必要があります","")</f>
        <v>1回1時間以上、計3回以上の研修を行う必要があります</v>
      </c>
      <c r="M9" s="51"/>
      <c r="N9" s="51"/>
      <c r="O9" s="51"/>
      <c r="P9" s="51">
        <v>0.4375</v>
      </c>
    </row>
    <row r="10" spans="1:20" ht="17.100000000000001" customHeight="1">
      <c r="A10" s="41"/>
      <c r="B10" s="145">
        <v>4</v>
      </c>
      <c r="C10" s="181"/>
      <c r="D10" s="55" t="str">
        <f t="shared" si="0"/>
        <v/>
      </c>
      <c r="E10" s="110"/>
      <c r="F10" s="58"/>
      <c r="L10" s="498"/>
      <c r="M10" s="51"/>
      <c r="N10" s="51"/>
      <c r="O10" s="51"/>
      <c r="P10" s="51">
        <v>0.4375</v>
      </c>
    </row>
    <row r="11" spans="1:20" ht="17.100000000000001" customHeight="1">
      <c r="A11" s="41"/>
      <c r="B11" s="145">
        <v>5</v>
      </c>
      <c r="C11" s="181"/>
      <c r="D11" s="55" t="str">
        <f t="shared" si="0"/>
        <v/>
      </c>
      <c r="E11" s="110"/>
      <c r="F11" s="58"/>
      <c r="L11" s="51"/>
      <c r="M11" s="51"/>
      <c r="N11" s="51"/>
      <c r="O11" s="51"/>
      <c r="P11" s="51">
        <v>0.4375</v>
      </c>
    </row>
    <row r="12" spans="1:20" ht="17.100000000000001" customHeight="1">
      <c r="A12" s="41"/>
      <c r="B12" s="145">
        <v>6</v>
      </c>
      <c r="C12" s="181"/>
      <c r="D12" s="55" t="str">
        <f t="shared" si="0"/>
        <v/>
      </c>
      <c r="E12" s="110"/>
      <c r="F12" s="58"/>
      <c r="L12" s="51"/>
      <c r="M12" s="51"/>
      <c r="N12" s="51"/>
      <c r="O12" s="51"/>
      <c r="P12" s="51">
        <v>0.41666666666666669</v>
      </c>
    </row>
    <row r="13" spans="1:20" ht="17.100000000000001" customHeight="1">
      <c r="A13" s="41"/>
      <c r="B13" s="145">
        <v>7</v>
      </c>
      <c r="C13" s="181"/>
      <c r="D13" s="55" t="str">
        <f t="shared" si="0"/>
        <v/>
      </c>
      <c r="E13" s="110"/>
      <c r="F13" s="58"/>
      <c r="L13" s="51"/>
      <c r="M13" s="51"/>
      <c r="N13" s="51"/>
      <c r="O13" s="51"/>
      <c r="P13" s="51">
        <v>0.42708333333333331</v>
      </c>
    </row>
    <row r="14" spans="1:20" ht="17.100000000000001" customHeight="1">
      <c r="A14" s="41"/>
      <c r="B14" s="145">
        <v>8</v>
      </c>
      <c r="C14" s="181"/>
      <c r="D14" s="55" t="str">
        <f t="shared" si="0"/>
        <v/>
      </c>
      <c r="E14" s="110"/>
      <c r="F14" s="58"/>
      <c r="L14" s="51"/>
      <c r="M14" s="51"/>
      <c r="N14" s="51"/>
      <c r="O14" s="51"/>
      <c r="P14" s="51">
        <v>0.4375</v>
      </c>
    </row>
    <row r="15" spans="1:20" ht="17.100000000000001" customHeight="1">
      <c r="A15" s="41"/>
      <c r="B15" s="145">
        <v>9</v>
      </c>
      <c r="C15" s="181"/>
      <c r="D15" s="55" t="str">
        <f t="shared" si="0"/>
        <v/>
      </c>
      <c r="E15" s="110"/>
      <c r="F15" s="58"/>
      <c r="L15" s="51"/>
      <c r="M15" s="51"/>
      <c r="N15" s="51"/>
      <c r="O15" s="51"/>
      <c r="P15" s="51">
        <v>0.4375</v>
      </c>
    </row>
    <row r="16" spans="1:20" ht="17.100000000000001" customHeight="1">
      <c r="A16" s="41"/>
      <c r="B16" s="145">
        <v>10</v>
      </c>
      <c r="C16" s="181"/>
      <c r="D16" s="55" t="str">
        <f t="shared" si="0"/>
        <v/>
      </c>
      <c r="E16" s="110"/>
      <c r="F16" s="58"/>
      <c r="L16" s="51"/>
      <c r="M16" s="51"/>
      <c r="N16" s="51"/>
      <c r="O16" s="51"/>
      <c r="P16" s="51">
        <v>0.4375</v>
      </c>
    </row>
    <row r="17" spans="1:22" ht="17.100000000000001" customHeight="1">
      <c r="A17" s="41"/>
      <c r="B17" s="145">
        <v>11</v>
      </c>
      <c r="C17" s="181"/>
      <c r="D17" s="55" t="str">
        <f t="shared" si="0"/>
        <v/>
      </c>
      <c r="E17" s="110"/>
      <c r="F17" s="177"/>
      <c r="L17" s="51"/>
      <c r="M17" s="51"/>
      <c r="N17" s="51"/>
      <c r="O17" s="51"/>
      <c r="P17" s="51">
        <v>0.42708333333333331</v>
      </c>
    </row>
    <row r="18" spans="1:22" ht="17.100000000000001" customHeight="1">
      <c r="A18" s="41"/>
      <c r="B18" s="145">
        <v>12</v>
      </c>
      <c r="C18" s="181"/>
      <c r="D18" s="55" t="str">
        <f t="shared" si="0"/>
        <v/>
      </c>
      <c r="E18" s="110"/>
      <c r="F18" s="58"/>
      <c r="L18" s="51"/>
      <c r="M18" s="51"/>
      <c r="N18" s="51"/>
      <c r="O18" s="51"/>
      <c r="P18" s="51">
        <v>0.4375</v>
      </c>
    </row>
    <row r="19" spans="1:22" ht="38.25" customHeight="1">
      <c r="A19" s="41"/>
      <c r="B19" s="111"/>
      <c r="C19" s="176"/>
      <c r="D19" s="112"/>
      <c r="E19" s="116"/>
      <c r="F19" s="58"/>
      <c r="L19" s="51"/>
      <c r="M19" s="51"/>
      <c r="N19" s="51"/>
      <c r="O19" s="51"/>
      <c r="P19" s="51"/>
    </row>
    <row r="20" spans="1:22" ht="24" customHeight="1">
      <c r="A20" s="41"/>
      <c r="B20" s="144" t="s">
        <v>155</v>
      </c>
      <c r="C20" s="141"/>
      <c r="D20" s="141"/>
      <c r="E20" s="141"/>
      <c r="F20" s="141"/>
      <c r="G20" s="141"/>
      <c r="H20" s="41"/>
      <c r="I20" s="41"/>
      <c r="P20" s="51"/>
      <c r="Q20" s="51"/>
      <c r="R20" s="51"/>
      <c r="S20" s="51"/>
      <c r="T20" s="51"/>
    </row>
    <row r="21" spans="1:22" ht="84.6" customHeight="1">
      <c r="A21" s="41"/>
      <c r="B21" s="144"/>
      <c r="C21" s="141"/>
      <c r="D21" s="141"/>
      <c r="E21" s="141"/>
      <c r="F21" s="141"/>
      <c r="G21" s="141"/>
      <c r="H21" s="41"/>
      <c r="I21" s="41"/>
      <c r="P21" s="51"/>
      <c r="Q21" s="51"/>
      <c r="R21" s="51"/>
      <c r="S21" s="51"/>
      <c r="T21" s="51"/>
    </row>
    <row r="22" spans="1:22" ht="40.5" customHeight="1">
      <c r="A22" s="41"/>
      <c r="B22" s="386" t="s">
        <v>56</v>
      </c>
      <c r="C22" s="383" t="s">
        <v>57</v>
      </c>
      <c r="D22" s="383"/>
      <c r="E22" s="386" t="s">
        <v>58</v>
      </c>
      <c r="F22" s="383"/>
      <c r="G22" s="502" t="s">
        <v>148</v>
      </c>
      <c r="H22" s="501"/>
      <c r="I22" s="386" t="s">
        <v>60</v>
      </c>
      <c r="P22" s="51"/>
      <c r="Q22" s="51"/>
      <c r="R22" s="51"/>
      <c r="S22" s="51"/>
      <c r="T22" s="51"/>
    </row>
    <row r="23" spans="1:22" ht="12.6" customHeight="1">
      <c r="A23" s="41"/>
      <c r="B23" s="383"/>
      <c r="C23" s="383"/>
      <c r="D23" s="383"/>
      <c r="E23" s="150" t="s">
        <v>61</v>
      </c>
      <c r="F23" s="150" t="s">
        <v>62</v>
      </c>
      <c r="G23" s="150" t="s">
        <v>61</v>
      </c>
      <c r="H23" s="150" t="s">
        <v>62</v>
      </c>
      <c r="I23" s="383"/>
      <c r="L23" s="184" t="s">
        <v>177</v>
      </c>
      <c r="P23" s="51"/>
      <c r="Q23" s="51"/>
      <c r="R23" s="51"/>
      <c r="S23" s="51"/>
      <c r="T23" s="51"/>
    </row>
    <row r="24" spans="1:22" ht="20.100000000000001" customHeight="1">
      <c r="A24" s="41"/>
      <c r="B24" s="145">
        <v>1</v>
      </c>
      <c r="C24" s="54"/>
      <c r="D24" s="55" t="str">
        <f t="shared" ref="D24:D87" si="1">IF(C24=0,"",C24)</f>
        <v/>
      </c>
      <c r="E24" s="56"/>
      <c r="F24" s="56"/>
      <c r="G24" s="56"/>
      <c r="H24" s="56"/>
      <c r="I24" s="57">
        <f>(F24-E24)-(H24-G24)</f>
        <v>0</v>
      </c>
      <c r="L24" s="496" t="str">
        <f>IF(COUNTA(C24:C35)&lt;12,"カウンセリングの実施回数は12回以上である必要があります","")</f>
        <v>カウンセリングの実施回数は12回以上である必要があります</v>
      </c>
      <c r="P24" s="51">
        <v>0.29166666666666669</v>
      </c>
      <c r="Q24" s="51">
        <v>0.54166666666666663</v>
      </c>
      <c r="R24" s="51">
        <v>0.33333333333333331</v>
      </c>
      <c r="S24" s="51">
        <v>0.33333333333333331</v>
      </c>
      <c r="T24" s="51">
        <v>0.41666666666666669</v>
      </c>
      <c r="U24" s="137"/>
      <c r="V24" s="136" t="s">
        <v>149</v>
      </c>
    </row>
    <row r="25" spans="1:22" ht="20.100000000000001" customHeight="1">
      <c r="A25" s="41"/>
      <c r="B25" s="145">
        <v>2</v>
      </c>
      <c r="C25" s="54"/>
      <c r="D25" s="55" t="str">
        <f t="shared" si="1"/>
        <v/>
      </c>
      <c r="E25" s="56"/>
      <c r="F25" s="56"/>
      <c r="G25" s="56"/>
      <c r="H25" s="56"/>
      <c r="I25" s="57">
        <f t="shared" ref="I25:I88" si="2">(F25-E25)-(H25-G25)</f>
        <v>0</v>
      </c>
      <c r="L25" s="496"/>
      <c r="P25" s="51">
        <v>0.30208333333333331</v>
      </c>
      <c r="Q25" s="51">
        <v>0.55208333333333337</v>
      </c>
      <c r="R25" s="51">
        <v>0.34375</v>
      </c>
      <c r="S25" s="51">
        <v>0.34375</v>
      </c>
      <c r="T25" s="51">
        <v>0.42708333333333331</v>
      </c>
      <c r="V25" s="136" t="s">
        <v>150</v>
      </c>
    </row>
    <row r="26" spans="1:22" ht="20.100000000000001" customHeight="1">
      <c r="A26" s="41"/>
      <c r="B26" s="145">
        <v>3</v>
      </c>
      <c r="C26" s="54"/>
      <c r="D26" s="55" t="str">
        <f t="shared" si="1"/>
        <v/>
      </c>
      <c r="E26" s="56"/>
      <c r="F26" s="56"/>
      <c r="G26" s="56"/>
      <c r="H26" s="56"/>
      <c r="I26" s="57">
        <f t="shared" si="2"/>
        <v>0</v>
      </c>
      <c r="L26" s="496" t="str">
        <f>IF(COUNTIF(I24:I223,"&gt;=0.25")&lt;12,"1回6時間以上、計12回以上のカウンセリングを行う必要があります","")</f>
        <v>1回6時間以上、計12回以上のカウンセリングを行う必要があります</v>
      </c>
      <c r="P26" s="51">
        <v>0.3125</v>
      </c>
      <c r="Q26" s="51">
        <v>0.5625</v>
      </c>
      <c r="R26" s="51">
        <v>0.35416666666666702</v>
      </c>
      <c r="S26" s="51">
        <v>0.35416666666666702</v>
      </c>
      <c r="T26" s="51">
        <v>0.4375</v>
      </c>
    </row>
    <row r="27" spans="1:22" ht="20.100000000000001" customHeight="1">
      <c r="A27" s="41"/>
      <c r="B27" s="145">
        <v>4</v>
      </c>
      <c r="C27" s="54"/>
      <c r="D27" s="55" t="str">
        <f t="shared" si="1"/>
        <v/>
      </c>
      <c r="E27" s="56"/>
      <c r="F27" s="56"/>
      <c r="G27" s="56"/>
      <c r="H27" s="56"/>
      <c r="I27" s="57">
        <f t="shared" si="2"/>
        <v>0</v>
      </c>
      <c r="L27" s="496"/>
      <c r="P27" s="51">
        <v>0.32291666666666702</v>
      </c>
      <c r="Q27" s="51">
        <v>0.57291666666666696</v>
      </c>
      <c r="R27" s="51">
        <v>0.36458333333333298</v>
      </c>
      <c r="S27" s="51">
        <v>0.36458333333333298</v>
      </c>
      <c r="T27" s="51">
        <v>0.44791666666666702</v>
      </c>
    </row>
    <row r="28" spans="1:22" ht="20.100000000000001" customHeight="1">
      <c r="A28" s="41"/>
      <c r="B28" s="145">
        <v>5</v>
      </c>
      <c r="C28" s="54"/>
      <c r="D28" s="55" t="str">
        <f t="shared" si="1"/>
        <v/>
      </c>
      <c r="E28" s="56"/>
      <c r="F28" s="56"/>
      <c r="G28" s="56"/>
      <c r="H28" s="56"/>
      <c r="I28" s="57">
        <f t="shared" si="2"/>
        <v>0</v>
      </c>
      <c r="P28" s="51">
        <v>0.33333333333333298</v>
      </c>
      <c r="Q28" s="51">
        <v>0.58333333333333404</v>
      </c>
      <c r="R28" s="51">
        <v>0.375</v>
      </c>
      <c r="S28" s="51">
        <v>0.375</v>
      </c>
      <c r="T28" s="51">
        <v>0.45833333333333298</v>
      </c>
    </row>
    <row r="29" spans="1:22" ht="20.100000000000001" customHeight="1">
      <c r="A29" s="41"/>
      <c r="B29" s="145">
        <v>6</v>
      </c>
      <c r="C29" s="54"/>
      <c r="D29" s="55" t="str">
        <f t="shared" si="1"/>
        <v/>
      </c>
      <c r="E29" s="56"/>
      <c r="F29" s="56"/>
      <c r="G29" s="56"/>
      <c r="H29" s="56"/>
      <c r="I29" s="57">
        <f t="shared" si="2"/>
        <v>0</v>
      </c>
      <c r="P29" s="51">
        <v>0.34375</v>
      </c>
      <c r="Q29" s="51">
        <v>0.59375</v>
      </c>
      <c r="R29" s="51">
        <v>0.38541666666666702</v>
      </c>
      <c r="S29" s="51">
        <v>0.38541666666666702</v>
      </c>
      <c r="T29" s="51">
        <v>0.46875</v>
      </c>
    </row>
    <row r="30" spans="1:22" ht="20.100000000000001" customHeight="1">
      <c r="A30" s="41"/>
      <c r="B30" s="145">
        <v>7</v>
      </c>
      <c r="C30" s="54"/>
      <c r="D30" s="55" t="str">
        <f t="shared" si="1"/>
        <v/>
      </c>
      <c r="E30" s="56"/>
      <c r="F30" s="56"/>
      <c r="G30" s="56"/>
      <c r="H30" s="56"/>
      <c r="I30" s="57">
        <f t="shared" si="2"/>
        <v>0</v>
      </c>
      <c r="P30" s="51">
        <v>0.35416666666666602</v>
      </c>
      <c r="Q30" s="51">
        <v>0.60416666666666696</v>
      </c>
      <c r="R30" s="51">
        <v>0.39583333333333298</v>
      </c>
      <c r="S30" s="51">
        <v>0.39583333333333298</v>
      </c>
      <c r="T30" s="51">
        <v>0.47916666666666602</v>
      </c>
    </row>
    <row r="31" spans="1:22" ht="20.100000000000001" customHeight="1">
      <c r="A31" s="41"/>
      <c r="B31" s="145">
        <v>8</v>
      </c>
      <c r="C31" s="54"/>
      <c r="D31" s="55" t="str">
        <f t="shared" si="1"/>
        <v/>
      </c>
      <c r="E31" s="56"/>
      <c r="F31" s="56"/>
      <c r="G31" s="56"/>
      <c r="H31" s="56"/>
      <c r="I31" s="57">
        <f t="shared" si="2"/>
        <v>0</v>
      </c>
      <c r="P31" s="51">
        <v>0.36458333333333298</v>
      </c>
      <c r="Q31" s="51">
        <v>0.61458333333333404</v>
      </c>
      <c r="R31" s="51">
        <v>0.40625</v>
      </c>
      <c r="S31" s="51">
        <v>0.40625</v>
      </c>
      <c r="T31" s="51">
        <v>0.48958333333333298</v>
      </c>
    </row>
    <row r="32" spans="1:22" ht="20.100000000000001" customHeight="1">
      <c r="A32" s="41"/>
      <c r="B32" s="145">
        <v>9</v>
      </c>
      <c r="C32" s="54"/>
      <c r="D32" s="55" t="str">
        <f t="shared" si="1"/>
        <v/>
      </c>
      <c r="E32" s="56"/>
      <c r="F32" s="56"/>
      <c r="G32" s="56"/>
      <c r="H32" s="56"/>
      <c r="I32" s="57">
        <f t="shared" si="2"/>
        <v>0</v>
      </c>
      <c r="P32" s="51">
        <v>0.375</v>
      </c>
      <c r="Q32" s="51">
        <v>0.625000000000001</v>
      </c>
      <c r="R32" s="51">
        <v>0.41666666666666702</v>
      </c>
      <c r="S32" s="51">
        <v>0.41666666666666702</v>
      </c>
      <c r="T32" s="51">
        <v>0.5</v>
      </c>
    </row>
    <row r="33" spans="1:20" ht="20.100000000000001" customHeight="1">
      <c r="A33" s="41"/>
      <c r="B33" s="145">
        <v>10</v>
      </c>
      <c r="C33" s="54"/>
      <c r="D33" s="55" t="str">
        <f t="shared" si="1"/>
        <v/>
      </c>
      <c r="E33" s="56"/>
      <c r="F33" s="56"/>
      <c r="G33" s="56"/>
      <c r="H33" s="56"/>
      <c r="I33" s="57">
        <f t="shared" si="2"/>
        <v>0</v>
      </c>
      <c r="P33" s="51">
        <v>0.38541666666666602</v>
      </c>
      <c r="Q33" s="51">
        <v>0.63541666666666696</v>
      </c>
      <c r="R33" s="51">
        <v>0.42708333333333298</v>
      </c>
      <c r="S33" s="51">
        <v>0.42708333333333298</v>
      </c>
      <c r="T33" s="51">
        <v>0.51041666666666596</v>
      </c>
    </row>
    <row r="34" spans="1:20" ht="20.100000000000001" customHeight="1">
      <c r="A34" s="41"/>
      <c r="B34" s="145">
        <v>11</v>
      </c>
      <c r="C34" s="54"/>
      <c r="D34" s="55" t="str">
        <f t="shared" si="1"/>
        <v/>
      </c>
      <c r="E34" s="56"/>
      <c r="F34" s="56"/>
      <c r="G34" s="56"/>
      <c r="H34" s="56"/>
      <c r="I34" s="57">
        <f t="shared" si="2"/>
        <v>0</v>
      </c>
      <c r="P34" s="51">
        <v>0.39583333333333298</v>
      </c>
      <c r="Q34" s="51">
        <v>0.64583333333333404</v>
      </c>
      <c r="R34" s="51">
        <v>0.4375</v>
      </c>
      <c r="S34" s="51">
        <v>0.4375</v>
      </c>
      <c r="T34" s="51">
        <v>0.52083333333333304</v>
      </c>
    </row>
    <row r="35" spans="1:20" ht="20.100000000000001" customHeight="1">
      <c r="A35" s="41"/>
      <c r="B35" s="145">
        <v>12</v>
      </c>
      <c r="C35" s="54"/>
      <c r="D35" s="55" t="str">
        <f t="shared" si="1"/>
        <v/>
      </c>
      <c r="E35" s="56"/>
      <c r="F35" s="56"/>
      <c r="G35" s="56"/>
      <c r="H35" s="56"/>
      <c r="I35" s="57">
        <f t="shared" si="2"/>
        <v>0</v>
      </c>
      <c r="P35" s="51">
        <v>0.40625</v>
      </c>
      <c r="Q35" s="51">
        <v>0.656250000000001</v>
      </c>
      <c r="R35" s="51">
        <v>0.44791666666666702</v>
      </c>
      <c r="S35" s="51">
        <v>0.44791666666666702</v>
      </c>
      <c r="T35" s="51">
        <v>0.53125</v>
      </c>
    </row>
    <row r="36" spans="1:20" ht="20.100000000000001" customHeight="1">
      <c r="A36" s="41"/>
      <c r="B36" s="145">
        <v>13</v>
      </c>
      <c r="C36" s="54"/>
      <c r="D36" s="55" t="str">
        <f t="shared" si="1"/>
        <v/>
      </c>
      <c r="E36" s="56"/>
      <c r="F36" s="56"/>
      <c r="G36" s="56"/>
      <c r="H36" s="56"/>
      <c r="I36" s="57">
        <f t="shared" si="2"/>
        <v>0</v>
      </c>
      <c r="P36" s="51">
        <v>0.41666666666666702</v>
      </c>
      <c r="Q36" s="51">
        <v>0.66666666666666796</v>
      </c>
      <c r="R36" s="51">
        <v>0.45833333333333298</v>
      </c>
      <c r="S36" s="51">
        <v>0.45833333333333298</v>
      </c>
      <c r="T36" s="51">
        <v>0.54166666666666696</v>
      </c>
    </row>
    <row r="37" spans="1:20" ht="20.100000000000001" customHeight="1">
      <c r="A37" s="41"/>
      <c r="B37" s="145">
        <v>14</v>
      </c>
      <c r="C37" s="54"/>
      <c r="D37" s="55" t="str">
        <f t="shared" si="1"/>
        <v/>
      </c>
      <c r="E37" s="56"/>
      <c r="F37" s="56"/>
      <c r="G37" s="56"/>
      <c r="H37" s="56"/>
      <c r="I37" s="57">
        <f t="shared" si="2"/>
        <v>0</v>
      </c>
      <c r="P37" s="51">
        <v>0.42708333333333298</v>
      </c>
      <c r="Q37" s="51">
        <v>0.67708333333333504</v>
      </c>
      <c r="R37" s="51">
        <v>0.46875</v>
      </c>
      <c r="S37" s="51">
        <v>0.46875</v>
      </c>
      <c r="T37" s="51">
        <v>0.55208333333333304</v>
      </c>
    </row>
    <row r="38" spans="1:20" ht="20.100000000000001" customHeight="1">
      <c r="A38" s="41"/>
      <c r="B38" s="145">
        <v>15</v>
      </c>
      <c r="C38" s="54"/>
      <c r="D38" s="55" t="str">
        <f t="shared" si="1"/>
        <v/>
      </c>
      <c r="E38" s="56"/>
      <c r="F38" s="56"/>
      <c r="G38" s="56"/>
      <c r="H38" s="56"/>
      <c r="I38" s="57">
        <f t="shared" si="2"/>
        <v>0</v>
      </c>
      <c r="P38" s="51">
        <v>0.4375</v>
      </c>
      <c r="Q38" s="51">
        <v>0.687500000000001</v>
      </c>
      <c r="R38" s="51">
        <v>0.47916666666666702</v>
      </c>
      <c r="S38" s="51">
        <v>0.47916666666666702</v>
      </c>
      <c r="T38" s="51">
        <v>0.5625</v>
      </c>
    </row>
    <row r="39" spans="1:20" ht="20.100000000000001" customHeight="1">
      <c r="A39" s="41"/>
      <c r="B39" s="145">
        <v>16</v>
      </c>
      <c r="C39" s="54"/>
      <c r="D39" s="55" t="str">
        <f t="shared" si="1"/>
        <v/>
      </c>
      <c r="E39" s="56"/>
      <c r="F39" s="56"/>
      <c r="G39" s="56"/>
      <c r="H39" s="56"/>
      <c r="I39" s="57">
        <f t="shared" si="2"/>
        <v>0</v>
      </c>
      <c r="P39" s="51">
        <v>0.44791666666666602</v>
      </c>
      <c r="Q39" s="51">
        <v>0.69791666666666796</v>
      </c>
      <c r="R39" s="51">
        <v>0.48958333333333298</v>
      </c>
      <c r="S39" s="51">
        <v>0.48958333333333298</v>
      </c>
      <c r="T39" s="51">
        <v>0.57291666666666596</v>
      </c>
    </row>
    <row r="40" spans="1:20" ht="20.100000000000001" customHeight="1">
      <c r="A40" s="41"/>
      <c r="B40" s="145">
        <v>17</v>
      </c>
      <c r="C40" s="54"/>
      <c r="D40" s="55" t="str">
        <f t="shared" si="1"/>
        <v/>
      </c>
      <c r="E40" s="56"/>
      <c r="F40" s="56"/>
      <c r="G40" s="56"/>
      <c r="H40" s="56"/>
      <c r="I40" s="57">
        <f t="shared" si="2"/>
        <v>0</v>
      </c>
      <c r="P40" s="51">
        <v>0.45833333333333298</v>
      </c>
      <c r="Q40" s="51">
        <v>0.70833333333333504</v>
      </c>
      <c r="R40" s="51">
        <v>0.5</v>
      </c>
      <c r="S40" s="51">
        <v>0.5</v>
      </c>
      <c r="T40" s="51">
        <v>0.58333333333333304</v>
      </c>
    </row>
    <row r="41" spans="1:20" ht="20.100000000000001" customHeight="1">
      <c r="A41" s="41"/>
      <c r="B41" s="145">
        <v>18</v>
      </c>
      <c r="C41" s="54"/>
      <c r="D41" s="55" t="str">
        <f t="shared" si="1"/>
        <v/>
      </c>
      <c r="E41" s="56"/>
      <c r="F41" s="56"/>
      <c r="G41" s="56"/>
      <c r="H41" s="56"/>
      <c r="I41" s="57">
        <f t="shared" si="2"/>
        <v>0</v>
      </c>
      <c r="P41" s="51">
        <v>0.46875</v>
      </c>
      <c r="Q41" s="51">
        <v>0.718750000000002</v>
      </c>
      <c r="R41" s="51">
        <v>0.51041666666666696</v>
      </c>
      <c r="S41" s="51">
        <v>0.51041666666666696</v>
      </c>
      <c r="T41" s="51">
        <v>0.59375</v>
      </c>
    </row>
    <row r="42" spans="1:20" ht="20.100000000000001" customHeight="1">
      <c r="A42" s="41"/>
      <c r="B42" s="145">
        <v>19</v>
      </c>
      <c r="C42" s="54"/>
      <c r="D42" s="55" t="str">
        <f t="shared" si="1"/>
        <v/>
      </c>
      <c r="E42" s="56"/>
      <c r="F42" s="56"/>
      <c r="G42" s="56"/>
      <c r="H42" s="56"/>
      <c r="I42" s="57">
        <f t="shared" si="2"/>
        <v>0</v>
      </c>
      <c r="P42" s="51">
        <v>0.47916666666666602</v>
      </c>
      <c r="Q42" s="51">
        <v>0.72916666666666796</v>
      </c>
      <c r="R42" s="51">
        <v>0.52083333333333304</v>
      </c>
      <c r="S42" s="51">
        <v>0.52083333333333304</v>
      </c>
      <c r="T42" s="51">
        <v>0.60416666666666596</v>
      </c>
    </row>
    <row r="43" spans="1:20" ht="20.100000000000001" customHeight="1">
      <c r="A43" s="41"/>
      <c r="B43" s="145">
        <v>20</v>
      </c>
      <c r="C43" s="54"/>
      <c r="D43" s="55" t="str">
        <f t="shared" si="1"/>
        <v/>
      </c>
      <c r="E43" s="56"/>
      <c r="F43" s="56"/>
      <c r="G43" s="56"/>
      <c r="H43" s="56"/>
      <c r="I43" s="57">
        <f t="shared" si="2"/>
        <v>0</v>
      </c>
      <c r="P43" s="51">
        <v>0.48958333333333298</v>
      </c>
      <c r="Q43" s="51">
        <v>0.73958333333333504</v>
      </c>
      <c r="R43" s="51">
        <v>0.53125</v>
      </c>
      <c r="S43" s="51">
        <v>0.53125</v>
      </c>
      <c r="T43" s="51">
        <v>0.61458333333333304</v>
      </c>
    </row>
    <row r="44" spans="1:20" ht="20.100000000000001" customHeight="1">
      <c r="A44" s="41"/>
      <c r="B44" s="145">
        <v>21</v>
      </c>
      <c r="C44" s="54"/>
      <c r="D44" s="55" t="str">
        <f t="shared" si="1"/>
        <v/>
      </c>
      <c r="E44" s="56"/>
      <c r="F44" s="56"/>
      <c r="G44" s="56"/>
      <c r="H44" s="56"/>
      <c r="I44" s="57">
        <f t="shared" si="2"/>
        <v>0</v>
      </c>
      <c r="P44" s="51">
        <v>0.5</v>
      </c>
      <c r="Q44" s="51">
        <v>0.750000000000002</v>
      </c>
      <c r="R44" s="51">
        <v>0.54166666666666696</v>
      </c>
      <c r="S44" s="51">
        <v>0.54166666666666696</v>
      </c>
      <c r="T44" s="51">
        <v>0.625</v>
      </c>
    </row>
    <row r="45" spans="1:20" ht="20.100000000000001" customHeight="1">
      <c r="A45" s="41"/>
      <c r="B45" s="145">
        <v>22</v>
      </c>
      <c r="C45" s="54"/>
      <c r="D45" s="55" t="str">
        <f t="shared" si="1"/>
        <v/>
      </c>
      <c r="E45" s="56"/>
      <c r="F45" s="56"/>
      <c r="G45" s="56"/>
      <c r="H45" s="56"/>
      <c r="I45" s="57">
        <f t="shared" si="2"/>
        <v>0</v>
      </c>
      <c r="P45" s="51">
        <v>0.51041666666666596</v>
      </c>
      <c r="Q45" s="51">
        <v>0.76041666666666896</v>
      </c>
      <c r="R45" s="51">
        <v>0.55208333333333304</v>
      </c>
      <c r="S45" s="51">
        <v>0.55208333333333304</v>
      </c>
      <c r="T45" s="51">
        <v>0.63541666666666596</v>
      </c>
    </row>
    <row r="46" spans="1:20" ht="20.100000000000001" customHeight="1">
      <c r="A46" s="41"/>
      <c r="B46" s="145">
        <v>23</v>
      </c>
      <c r="C46" s="54"/>
      <c r="D46" s="55" t="str">
        <f t="shared" si="1"/>
        <v/>
      </c>
      <c r="E46" s="56"/>
      <c r="F46" s="56"/>
      <c r="G46" s="56"/>
      <c r="H46" s="56"/>
      <c r="I46" s="57">
        <f t="shared" si="2"/>
        <v>0</v>
      </c>
      <c r="P46" s="51">
        <v>0.52083333333333304</v>
      </c>
      <c r="Q46" s="51">
        <v>0.77083333333333504</v>
      </c>
      <c r="R46" s="51">
        <v>0.5625</v>
      </c>
      <c r="S46" s="51">
        <v>0.5625</v>
      </c>
      <c r="T46" s="51">
        <v>0.64583333333333304</v>
      </c>
    </row>
    <row r="47" spans="1:20" ht="20.100000000000001" customHeight="1">
      <c r="A47" s="41"/>
      <c r="B47" s="145">
        <v>24</v>
      </c>
      <c r="C47" s="54"/>
      <c r="D47" s="55" t="str">
        <f t="shared" si="1"/>
        <v/>
      </c>
      <c r="E47" s="56"/>
      <c r="F47" s="56"/>
      <c r="G47" s="56"/>
      <c r="H47" s="56"/>
      <c r="I47" s="57">
        <f t="shared" si="2"/>
        <v>0</v>
      </c>
      <c r="P47" s="51">
        <v>0.531249999999999</v>
      </c>
      <c r="Q47" s="51">
        <v>0.781250000000002</v>
      </c>
      <c r="R47" s="51">
        <v>0.57291666666666696</v>
      </c>
      <c r="S47" s="51">
        <v>0.57291666666666696</v>
      </c>
      <c r="T47" s="51">
        <v>0.656249999999999</v>
      </c>
    </row>
    <row r="48" spans="1:20" ht="20.100000000000001" customHeight="1">
      <c r="A48" s="41"/>
      <c r="B48" s="145">
        <v>25</v>
      </c>
      <c r="C48" s="54"/>
      <c r="D48" s="55" t="str">
        <f t="shared" si="1"/>
        <v/>
      </c>
      <c r="E48" s="56"/>
      <c r="F48" s="56"/>
      <c r="G48" s="56"/>
      <c r="H48" s="56"/>
      <c r="I48" s="57">
        <f t="shared" si="2"/>
        <v>0</v>
      </c>
      <c r="P48" s="51">
        <v>0.54166666666666596</v>
      </c>
      <c r="Q48" s="51">
        <v>0.79166666666666896</v>
      </c>
      <c r="R48" s="51">
        <v>0.58333333333333304</v>
      </c>
      <c r="S48" s="51">
        <v>0.58333333333333304</v>
      </c>
      <c r="T48" s="51">
        <v>0.66666666666666596</v>
      </c>
    </row>
    <row r="49" spans="1:20" ht="20.100000000000001" customHeight="1">
      <c r="A49" s="41"/>
      <c r="B49" s="145">
        <v>26</v>
      </c>
      <c r="C49" s="54"/>
      <c r="D49" s="55" t="str">
        <f t="shared" si="1"/>
        <v/>
      </c>
      <c r="E49" s="56"/>
      <c r="F49" s="56"/>
      <c r="G49" s="56"/>
      <c r="H49" s="56"/>
      <c r="I49" s="57">
        <f t="shared" si="2"/>
        <v>0</v>
      </c>
      <c r="P49" s="51">
        <v>0.55208333333333304</v>
      </c>
      <c r="Q49" s="51">
        <v>0.80208333333333603</v>
      </c>
      <c r="R49" s="51">
        <v>0.59375</v>
      </c>
      <c r="S49" s="51">
        <v>0.59375</v>
      </c>
      <c r="T49" s="51">
        <v>0.67708333333333304</v>
      </c>
    </row>
    <row r="50" spans="1:20" ht="20.100000000000001" customHeight="1">
      <c r="A50" s="41"/>
      <c r="B50" s="145">
        <v>27</v>
      </c>
      <c r="C50" s="54"/>
      <c r="D50" s="55" t="str">
        <f t="shared" si="1"/>
        <v/>
      </c>
      <c r="E50" s="56"/>
      <c r="F50" s="56"/>
      <c r="G50" s="56"/>
      <c r="H50" s="56"/>
      <c r="I50" s="57">
        <f t="shared" si="2"/>
        <v>0</v>
      </c>
      <c r="P50" s="51">
        <v>0.562499999999999</v>
      </c>
      <c r="Q50" s="51">
        <v>0.812500000000002</v>
      </c>
      <c r="R50" s="51">
        <v>0.60416666666666696</v>
      </c>
      <c r="S50" s="51">
        <v>0.60416666666666696</v>
      </c>
      <c r="T50" s="51">
        <v>0.687499999999999</v>
      </c>
    </row>
    <row r="51" spans="1:20" ht="20.100000000000001" customHeight="1">
      <c r="A51" s="41"/>
      <c r="B51" s="145">
        <v>28</v>
      </c>
      <c r="C51" s="54"/>
      <c r="D51" s="55" t="str">
        <f t="shared" si="1"/>
        <v/>
      </c>
      <c r="E51" s="56"/>
      <c r="F51" s="56"/>
      <c r="G51" s="56"/>
      <c r="H51" s="56"/>
      <c r="I51" s="57">
        <f t="shared" si="2"/>
        <v>0</v>
      </c>
      <c r="P51" s="51">
        <v>0.57291666666666596</v>
      </c>
      <c r="Q51" s="51">
        <v>0.82291666666666896</v>
      </c>
      <c r="R51" s="51">
        <v>0.61458333333333304</v>
      </c>
      <c r="S51" s="51">
        <v>0.61458333333333304</v>
      </c>
      <c r="T51" s="51">
        <v>0.69791666666666596</v>
      </c>
    </row>
    <row r="52" spans="1:20" ht="20.100000000000001" customHeight="1">
      <c r="A52" s="41"/>
      <c r="B52" s="145">
        <v>29</v>
      </c>
      <c r="C52" s="54"/>
      <c r="D52" s="55" t="str">
        <f t="shared" si="1"/>
        <v/>
      </c>
      <c r="E52" s="56"/>
      <c r="F52" s="56"/>
      <c r="G52" s="56"/>
      <c r="H52" s="56"/>
      <c r="I52" s="57">
        <f t="shared" si="2"/>
        <v>0</v>
      </c>
      <c r="P52" s="51">
        <v>0.58333333333333304</v>
      </c>
      <c r="Q52" s="51">
        <v>0.83333333333333603</v>
      </c>
      <c r="R52" s="51">
        <v>0.625</v>
      </c>
      <c r="S52" s="51">
        <v>0.625</v>
      </c>
      <c r="T52" s="51">
        <v>0.70833333333333304</v>
      </c>
    </row>
    <row r="53" spans="1:20" ht="20.100000000000001" customHeight="1">
      <c r="A53" s="41"/>
      <c r="B53" s="145">
        <v>30</v>
      </c>
      <c r="C53" s="54"/>
      <c r="D53" s="55" t="str">
        <f t="shared" si="1"/>
        <v/>
      </c>
      <c r="E53" s="56"/>
      <c r="F53" s="56"/>
      <c r="G53" s="56"/>
      <c r="H53" s="56"/>
      <c r="I53" s="57">
        <f t="shared" si="2"/>
        <v>0</v>
      </c>
      <c r="P53" s="51">
        <v>0.593749999999999</v>
      </c>
      <c r="Q53" s="51">
        <v>0.843750000000002</v>
      </c>
      <c r="R53" s="51">
        <v>0.63541666666666696</v>
      </c>
      <c r="S53" s="51">
        <v>0.63541666666666696</v>
      </c>
      <c r="T53" s="51">
        <v>0.718749999999999</v>
      </c>
    </row>
    <row r="54" spans="1:20" ht="20.100000000000001" customHeight="1">
      <c r="A54" s="41"/>
      <c r="B54" s="145">
        <v>31</v>
      </c>
      <c r="C54" s="54"/>
      <c r="D54" s="55" t="str">
        <f t="shared" si="1"/>
        <v/>
      </c>
      <c r="E54" s="56"/>
      <c r="F54" s="56"/>
      <c r="G54" s="56"/>
      <c r="H54" s="56"/>
      <c r="I54" s="57">
        <f t="shared" si="2"/>
        <v>0</v>
      </c>
      <c r="P54" s="51">
        <v>0.60416666666666596</v>
      </c>
      <c r="Q54" s="51">
        <v>0.85416666666666896</v>
      </c>
      <c r="R54" s="51">
        <v>0.64583333333333404</v>
      </c>
      <c r="S54" s="51">
        <v>0.64583333333333404</v>
      </c>
      <c r="T54" s="51">
        <v>0.72916666666666596</v>
      </c>
    </row>
    <row r="55" spans="1:20" ht="20.100000000000001" customHeight="1">
      <c r="A55" s="41"/>
      <c r="B55" s="145">
        <v>32</v>
      </c>
      <c r="C55" s="54"/>
      <c r="D55" s="55" t="str">
        <f t="shared" si="1"/>
        <v/>
      </c>
      <c r="E55" s="56"/>
      <c r="F55" s="56"/>
      <c r="G55" s="56"/>
      <c r="H55" s="56"/>
      <c r="I55" s="57">
        <f t="shared" si="2"/>
        <v>0</v>
      </c>
      <c r="P55" s="51">
        <v>0.61458333333333304</v>
      </c>
      <c r="Q55" s="51">
        <v>0.86458333333333603</v>
      </c>
      <c r="R55" s="51">
        <v>0.65625</v>
      </c>
      <c r="S55" s="51">
        <v>0.65625</v>
      </c>
      <c r="T55" s="51">
        <v>0.73958333333333304</v>
      </c>
    </row>
    <row r="56" spans="1:20" ht="20.100000000000001" customHeight="1">
      <c r="A56" s="41"/>
      <c r="B56" s="145">
        <v>33</v>
      </c>
      <c r="C56" s="54"/>
      <c r="D56" s="55" t="str">
        <f t="shared" si="1"/>
        <v/>
      </c>
      <c r="E56" s="56"/>
      <c r="F56" s="56"/>
      <c r="G56" s="56"/>
      <c r="H56" s="56"/>
      <c r="I56" s="57">
        <f t="shared" si="2"/>
        <v>0</v>
      </c>
      <c r="P56" s="51">
        <v>0.624999999999999</v>
      </c>
      <c r="Q56" s="51">
        <v>0.875000000000003</v>
      </c>
      <c r="R56" s="51">
        <v>0.66666666666666696</v>
      </c>
      <c r="S56" s="51">
        <v>0.66666666666666696</v>
      </c>
      <c r="T56" s="51">
        <v>0.749999999999999</v>
      </c>
    </row>
    <row r="57" spans="1:20" ht="20.100000000000001" customHeight="1">
      <c r="A57" s="41"/>
      <c r="B57" s="145">
        <v>34</v>
      </c>
      <c r="C57" s="54"/>
      <c r="D57" s="55" t="str">
        <f t="shared" si="1"/>
        <v/>
      </c>
      <c r="E57" s="56"/>
      <c r="F57" s="56"/>
      <c r="G57" s="56"/>
      <c r="H57" s="56"/>
      <c r="I57" s="57">
        <f t="shared" si="2"/>
        <v>0</v>
      </c>
      <c r="P57" s="51">
        <v>0.63541666666666596</v>
      </c>
      <c r="Q57" s="51">
        <v>0.88541666666666896</v>
      </c>
      <c r="R57" s="51">
        <v>0.67708333333333404</v>
      </c>
      <c r="S57" s="51">
        <v>0.67708333333333404</v>
      </c>
      <c r="T57" s="51">
        <v>0.76041666666666596</v>
      </c>
    </row>
    <row r="58" spans="1:20" ht="20.100000000000001" customHeight="1">
      <c r="A58" s="41"/>
      <c r="B58" s="145">
        <v>35</v>
      </c>
      <c r="C58" s="54"/>
      <c r="D58" s="55" t="str">
        <f t="shared" si="1"/>
        <v/>
      </c>
      <c r="E58" s="56"/>
      <c r="F58" s="56"/>
      <c r="G58" s="56"/>
      <c r="H58" s="56"/>
      <c r="I58" s="57">
        <f t="shared" si="2"/>
        <v>0</v>
      </c>
      <c r="P58" s="51">
        <v>0.64583333333333204</v>
      </c>
      <c r="Q58" s="51">
        <v>0.89583333333333603</v>
      </c>
      <c r="R58" s="51">
        <v>0.6875</v>
      </c>
      <c r="S58" s="51">
        <v>0.6875</v>
      </c>
      <c r="T58" s="51">
        <v>0.77083333333333204</v>
      </c>
    </row>
    <row r="59" spans="1:20" ht="20.100000000000001" customHeight="1">
      <c r="A59" s="41"/>
      <c r="B59" s="145">
        <v>36</v>
      </c>
      <c r="C59" s="54"/>
      <c r="D59" s="55" t="str">
        <f t="shared" si="1"/>
        <v/>
      </c>
      <c r="E59" s="56"/>
      <c r="F59" s="56"/>
      <c r="G59" s="56"/>
      <c r="H59" s="56"/>
      <c r="I59" s="57">
        <f t="shared" si="2"/>
        <v>0</v>
      </c>
      <c r="P59" s="51">
        <v>0.656249999999999</v>
      </c>
      <c r="Q59" s="51">
        <v>0.906250000000003</v>
      </c>
      <c r="R59" s="51">
        <v>0.69791666666666696</v>
      </c>
      <c r="S59" s="51">
        <v>0.69791666666666696</v>
      </c>
      <c r="T59" s="51">
        <v>0.781249999999999</v>
      </c>
    </row>
    <row r="60" spans="1:20" ht="20.100000000000001" customHeight="1">
      <c r="A60" s="41"/>
      <c r="B60" s="145">
        <v>37</v>
      </c>
      <c r="C60" s="54"/>
      <c r="D60" s="55" t="str">
        <f t="shared" si="1"/>
        <v/>
      </c>
      <c r="E60" s="56"/>
      <c r="F60" s="56"/>
      <c r="G60" s="56"/>
      <c r="H60" s="56"/>
      <c r="I60" s="57">
        <f t="shared" si="2"/>
        <v>0</v>
      </c>
      <c r="P60" s="51">
        <v>0.66666666666666596</v>
      </c>
      <c r="Q60" s="51">
        <v>0.91666666666666996</v>
      </c>
      <c r="R60" s="51">
        <v>0.70833333333333404</v>
      </c>
      <c r="S60" s="51">
        <v>0.70833333333333404</v>
      </c>
      <c r="T60" s="51">
        <v>0.79166666666666596</v>
      </c>
    </row>
    <row r="61" spans="1:20" ht="20.100000000000001" customHeight="1">
      <c r="A61" s="41"/>
      <c r="B61" s="145">
        <v>38</v>
      </c>
      <c r="C61" s="54"/>
      <c r="D61" s="55" t="str">
        <f t="shared" si="1"/>
        <v/>
      </c>
      <c r="E61" s="56"/>
      <c r="F61" s="56"/>
      <c r="G61" s="56"/>
      <c r="H61" s="56"/>
      <c r="I61" s="57">
        <f t="shared" si="2"/>
        <v>0</v>
      </c>
      <c r="P61" s="51">
        <v>0.67708333333333204</v>
      </c>
      <c r="Q61" s="51">
        <v>0.92708333333333603</v>
      </c>
      <c r="R61" s="51">
        <v>0.71875</v>
      </c>
      <c r="S61" s="51">
        <v>0.71875</v>
      </c>
      <c r="T61" s="51">
        <v>0.80208333333333204</v>
      </c>
    </row>
    <row r="62" spans="1:20" ht="20.100000000000001" customHeight="1">
      <c r="A62" s="41"/>
      <c r="B62" s="145">
        <v>39</v>
      </c>
      <c r="C62" s="54"/>
      <c r="D62" s="55" t="str">
        <f t="shared" si="1"/>
        <v/>
      </c>
      <c r="E62" s="56"/>
      <c r="F62" s="56"/>
      <c r="G62" s="56"/>
      <c r="H62" s="56"/>
      <c r="I62" s="57">
        <f t="shared" si="2"/>
        <v>0</v>
      </c>
      <c r="P62" s="51">
        <v>0.687499999999999</v>
      </c>
      <c r="Q62" s="51">
        <v>0.937500000000003</v>
      </c>
      <c r="R62" s="51">
        <v>0.72916666666666696</v>
      </c>
      <c r="S62" s="51">
        <v>0.72916666666666696</v>
      </c>
      <c r="T62" s="51">
        <v>0.812499999999999</v>
      </c>
    </row>
    <row r="63" spans="1:20" ht="20.100000000000001" customHeight="1">
      <c r="A63" s="41"/>
      <c r="B63" s="145">
        <v>40</v>
      </c>
      <c r="C63" s="54"/>
      <c r="D63" s="55" t="str">
        <f t="shared" si="1"/>
        <v/>
      </c>
      <c r="E63" s="56"/>
      <c r="F63" s="56"/>
      <c r="G63" s="56"/>
      <c r="H63" s="56"/>
      <c r="I63" s="57">
        <f t="shared" si="2"/>
        <v>0</v>
      </c>
      <c r="P63" s="51">
        <v>0.69791666666666596</v>
      </c>
      <c r="Q63" s="51">
        <v>0.94791666666666996</v>
      </c>
      <c r="R63" s="51">
        <v>0.73958333333333404</v>
      </c>
      <c r="S63" s="51">
        <v>0.73958333333333404</v>
      </c>
      <c r="T63" s="51">
        <v>0.82291666666666596</v>
      </c>
    </row>
    <row r="64" spans="1:20" ht="20.100000000000001" customHeight="1">
      <c r="A64" s="41"/>
      <c r="B64" s="145">
        <v>41</v>
      </c>
      <c r="C64" s="54"/>
      <c r="D64" s="55" t="str">
        <f t="shared" si="1"/>
        <v/>
      </c>
      <c r="E64" s="56"/>
      <c r="F64" s="56"/>
      <c r="G64" s="56"/>
      <c r="H64" s="56"/>
      <c r="I64" s="57">
        <f t="shared" si="2"/>
        <v>0</v>
      </c>
      <c r="P64" s="51">
        <v>0.70833333333333204</v>
      </c>
      <c r="Q64" s="51">
        <v>0.95833333333333703</v>
      </c>
      <c r="R64" s="51">
        <v>0.75</v>
      </c>
      <c r="S64" s="51">
        <v>0.75</v>
      </c>
      <c r="T64" s="51">
        <v>0.83333333333333204</v>
      </c>
    </row>
    <row r="65" spans="1:20" ht="20.100000000000001" customHeight="1">
      <c r="A65" s="41"/>
      <c r="B65" s="145">
        <v>42</v>
      </c>
      <c r="C65" s="54"/>
      <c r="D65" s="55" t="str">
        <f t="shared" si="1"/>
        <v/>
      </c>
      <c r="E65" s="56"/>
      <c r="F65" s="56"/>
      <c r="G65" s="56"/>
      <c r="H65" s="56"/>
      <c r="I65" s="57">
        <f t="shared" si="2"/>
        <v>0</v>
      </c>
      <c r="P65" s="51">
        <v>0.718749999999999</v>
      </c>
      <c r="Q65" s="51">
        <v>0.968750000000003</v>
      </c>
      <c r="R65" s="51">
        <v>0.76041666666666696</v>
      </c>
      <c r="S65" s="51">
        <v>0.76041666666666696</v>
      </c>
      <c r="T65" s="51">
        <v>0.843749999999999</v>
      </c>
    </row>
    <row r="66" spans="1:20" ht="20.100000000000001" customHeight="1">
      <c r="A66" s="41"/>
      <c r="B66" s="145">
        <v>43</v>
      </c>
      <c r="C66" s="54"/>
      <c r="D66" s="55" t="str">
        <f t="shared" si="1"/>
        <v/>
      </c>
      <c r="E66" s="56"/>
      <c r="F66" s="56"/>
      <c r="G66" s="56"/>
      <c r="H66" s="56"/>
      <c r="I66" s="57">
        <f t="shared" si="2"/>
        <v>0</v>
      </c>
      <c r="P66" s="51">
        <v>0.72916666666666496</v>
      </c>
      <c r="Q66" s="51">
        <v>0.97916666666666996</v>
      </c>
      <c r="R66" s="51">
        <v>0.77083333333333404</v>
      </c>
      <c r="S66" s="51">
        <v>0.77083333333333404</v>
      </c>
      <c r="T66" s="51">
        <v>0.85416666666666496</v>
      </c>
    </row>
    <row r="67" spans="1:20" ht="20.100000000000001" customHeight="1">
      <c r="A67" s="41"/>
      <c r="B67" s="145">
        <v>44</v>
      </c>
      <c r="C67" s="54"/>
      <c r="D67" s="55" t="str">
        <f t="shared" si="1"/>
        <v/>
      </c>
      <c r="E67" s="56"/>
      <c r="F67" s="56"/>
      <c r="G67" s="56"/>
      <c r="H67" s="56"/>
      <c r="I67" s="57">
        <f t="shared" si="2"/>
        <v>0</v>
      </c>
      <c r="P67" s="51"/>
      <c r="Q67" s="51"/>
      <c r="R67" s="51"/>
      <c r="S67" s="51"/>
      <c r="T67" s="51"/>
    </row>
    <row r="68" spans="1:20" ht="20.100000000000001" customHeight="1">
      <c r="A68" s="41"/>
      <c r="B68" s="145">
        <v>45</v>
      </c>
      <c r="C68" s="54"/>
      <c r="D68" s="55" t="str">
        <f t="shared" si="1"/>
        <v/>
      </c>
      <c r="E68" s="56"/>
      <c r="F68" s="56"/>
      <c r="G68" s="56"/>
      <c r="H68" s="56"/>
      <c r="I68" s="57">
        <f t="shared" si="2"/>
        <v>0</v>
      </c>
      <c r="P68" s="51"/>
      <c r="Q68" s="51"/>
      <c r="R68" s="51"/>
      <c r="S68" s="51"/>
      <c r="T68" s="51"/>
    </row>
    <row r="69" spans="1:20" ht="20.100000000000001" customHeight="1">
      <c r="A69" s="41"/>
      <c r="B69" s="145">
        <v>46</v>
      </c>
      <c r="C69" s="54"/>
      <c r="D69" s="55" t="str">
        <f t="shared" si="1"/>
        <v/>
      </c>
      <c r="E69" s="56"/>
      <c r="F69" s="56"/>
      <c r="G69" s="56"/>
      <c r="H69" s="56"/>
      <c r="I69" s="57">
        <f t="shared" si="2"/>
        <v>0</v>
      </c>
      <c r="P69" s="51"/>
      <c r="Q69" s="51"/>
      <c r="R69" s="51"/>
      <c r="S69" s="51"/>
      <c r="T69" s="51"/>
    </row>
    <row r="70" spans="1:20" ht="20.100000000000001" customHeight="1">
      <c r="A70" s="41"/>
      <c r="B70" s="145">
        <v>47</v>
      </c>
      <c r="C70" s="54"/>
      <c r="D70" s="55" t="str">
        <f t="shared" si="1"/>
        <v/>
      </c>
      <c r="E70" s="56"/>
      <c r="F70" s="56"/>
      <c r="G70" s="56"/>
      <c r="H70" s="56"/>
      <c r="I70" s="57">
        <f t="shared" si="2"/>
        <v>0</v>
      </c>
      <c r="P70" s="51"/>
      <c r="Q70" s="51"/>
      <c r="R70" s="51"/>
      <c r="S70" s="51"/>
      <c r="T70" s="51"/>
    </row>
    <row r="71" spans="1:20" ht="20.100000000000001" customHeight="1">
      <c r="A71" s="41"/>
      <c r="B71" s="145">
        <v>48</v>
      </c>
      <c r="C71" s="54"/>
      <c r="D71" s="55" t="str">
        <f t="shared" si="1"/>
        <v/>
      </c>
      <c r="E71" s="56"/>
      <c r="F71" s="56"/>
      <c r="G71" s="56"/>
      <c r="H71" s="56"/>
      <c r="I71" s="57">
        <f t="shared" si="2"/>
        <v>0</v>
      </c>
      <c r="P71" s="51"/>
      <c r="Q71" s="51"/>
      <c r="R71" s="51"/>
      <c r="S71" s="51"/>
      <c r="T71" s="51"/>
    </row>
    <row r="72" spans="1:20" ht="20.100000000000001" customHeight="1">
      <c r="A72" s="41"/>
      <c r="B72" s="145">
        <v>49</v>
      </c>
      <c r="C72" s="54"/>
      <c r="D72" s="55" t="str">
        <f t="shared" si="1"/>
        <v/>
      </c>
      <c r="E72" s="56"/>
      <c r="F72" s="56"/>
      <c r="G72" s="56"/>
      <c r="H72" s="56"/>
      <c r="I72" s="57">
        <f t="shared" si="2"/>
        <v>0</v>
      </c>
      <c r="P72" s="51"/>
      <c r="Q72" s="51"/>
      <c r="R72" s="51"/>
      <c r="S72" s="51"/>
      <c r="T72" s="51"/>
    </row>
    <row r="73" spans="1:20" ht="20.100000000000001" customHeight="1">
      <c r="A73" s="41"/>
      <c r="B73" s="145">
        <v>50</v>
      </c>
      <c r="C73" s="54"/>
      <c r="D73" s="55" t="str">
        <f t="shared" si="1"/>
        <v/>
      </c>
      <c r="E73" s="56"/>
      <c r="F73" s="56"/>
      <c r="G73" s="56"/>
      <c r="H73" s="56"/>
      <c r="I73" s="57">
        <f t="shared" si="2"/>
        <v>0</v>
      </c>
      <c r="P73" s="51"/>
      <c r="Q73" s="51"/>
      <c r="R73" s="51"/>
      <c r="S73" s="51"/>
      <c r="T73" s="51"/>
    </row>
    <row r="74" spans="1:20" ht="20.100000000000001" customHeight="1">
      <c r="A74" s="41"/>
      <c r="B74" s="145">
        <v>51</v>
      </c>
      <c r="C74" s="54"/>
      <c r="D74" s="55" t="str">
        <f t="shared" si="1"/>
        <v/>
      </c>
      <c r="E74" s="56"/>
      <c r="F74" s="56"/>
      <c r="G74" s="56"/>
      <c r="H74" s="56"/>
      <c r="I74" s="57">
        <f t="shared" si="2"/>
        <v>0</v>
      </c>
      <c r="P74" s="51"/>
      <c r="Q74" s="51"/>
      <c r="R74" s="51"/>
      <c r="S74" s="51"/>
      <c r="T74" s="51"/>
    </row>
    <row r="75" spans="1:20" ht="20.100000000000001" customHeight="1">
      <c r="A75" s="41"/>
      <c r="B75" s="145">
        <v>52</v>
      </c>
      <c r="C75" s="54"/>
      <c r="D75" s="55" t="str">
        <f t="shared" si="1"/>
        <v/>
      </c>
      <c r="E75" s="56"/>
      <c r="F75" s="56"/>
      <c r="G75" s="56"/>
      <c r="H75" s="56"/>
      <c r="I75" s="57">
        <f t="shared" si="2"/>
        <v>0</v>
      </c>
      <c r="P75" s="51"/>
      <c r="Q75" s="51"/>
      <c r="R75" s="51"/>
      <c r="S75" s="51"/>
      <c r="T75" s="51"/>
    </row>
    <row r="76" spans="1:20" ht="20.100000000000001" customHeight="1">
      <c r="A76" s="41"/>
      <c r="B76" s="145">
        <v>53</v>
      </c>
      <c r="C76" s="54"/>
      <c r="D76" s="55" t="str">
        <f t="shared" si="1"/>
        <v/>
      </c>
      <c r="E76" s="56"/>
      <c r="F76" s="56"/>
      <c r="G76" s="56"/>
      <c r="H76" s="56"/>
      <c r="I76" s="57">
        <f t="shared" si="2"/>
        <v>0</v>
      </c>
      <c r="P76" s="51"/>
      <c r="Q76" s="51"/>
      <c r="R76" s="51"/>
      <c r="S76" s="51"/>
      <c r="T76" s="51"/>
    </row>
    <row r="77" spans="1:20" ht="20.100000000000001" customHeight="1">
      <c r="A77" s="41"/>
      <c r="B77" s="145">
        <v>54</v>
      </c>
      <c r="C77" s="54"/>
      <c r="D77" s="55" t="str">
        <f t="shared" si="1"/>
        <v/>
      </c>
      <c r="E77" s="56"/>
      <c r="F77" s="56"/>
      <c r="G77" s="56"/>
      <c r="H77" s="56"/>
      <c r="I77" s="57">
        <f t="shared" si="2"/>
        <v>0</v>
      </c>
      <c r="P77" s="51"/>
      <c r="Q77" s="51"/>
      <c r="R77" s="51"/>
      <c r="S77" s="51"/>
      <c r="T77" s="51"/>
    </row>
    <row r="78" spans="1:20" ht="20.100000000000001" customHeight="1">
      <c r="A78" s="41"/>
      <c r="B78" s="145">
        <v>55</v>
      </c>
      <c r="C78" s="54"/>
      <c r="D78" s="55" t="str">
        <f t="shared" si="1"/>
        <v/>
      </c>
      <c r="E78" s="56"/>
      <c r="F78" s="56"/>
      <c r="G78" s="56"/>
      <c r="H78" s="56"/>
      <c r="I78" s="57">
        <f t="shared" si="2"/>
        <v>0</v>
      </c>
      <c r="P78" s="51"/>
      <c r="Q78" s="51"/>
      <c r="R78" s="51"/>
      <c r="S78" s="51"/>
      <c r="T78" s="51"/>
    </row>
    <row r="79" spans="1:20" ht="20.100000000000001" customHeight="1">
      <c r="A79" s="41"/>
      <c r="B79" s="145">
        <v>56</v>
      </c>
      <c r="C79" s="54"/>
      <c r="D79" s="55" t="str">
        <f t="shared" si="1"/>
        <v/>
      </c>
      <c r="E79" s="56"/>
      <c r="F79" s="56"/>
      <c r="G79" s="56"/>
      <c r="H79" s="56"/>
      <c r="I79" s="57">
        <f t="shared" si="2"/>
        <v>0</v>
      </c>
      <c r="P79" s="51"/>
      <c r="Q79" s="51"/>
      <c r="R79" s="51"/>
      <c r="S79" s="51"/>
      <c r="T79" s="51"/>
    </row>
    <row r="80" spans="1:20" ht="20.100000000000001" customHeight="1">
      <c r="A80" s="41"/>
      <c r="B80" s="145">
        <v>57</v>
      </c>
      <c r="C80" s="54"/>
      <c r="D80" s="55" t="str">
        <f t="shared" si="1"/>
        <v/>
      </c>
      <c r="E80" s="56"/>
      <c r="F80" s="56"/>
      <c r="G80" s="56"/>
      <c r="H80" s="56"/>
      <c r="I80" s="57">
        <f t="shared" si="2"/>
        <v>0</v>
      </c>
      <c r="P80" s="51"/>
      <c r="Q80" s="51"/>
      <c r="R80" s="51"/>
      <c r="S80" s="51"/>
      <c r="T80" s="51"/>
    </row>
    <row r="81" spans="1:20" ht="20.100000000000001" customHeight="1">
      <c r="A81" s="41"/>
      <c r="B81" s="145">
        <v>58</v>
      </c>
      <c r="C81" s="54"/>
      <c r="D81" s="55" t="str">
        <f t="shared" si="1"/>
        <v/>
      </c>
      <c r="E81" s="56"/>
      <c r="F81" s="56"/>
      <c r="G81" s="56"/>
      <c r="H81" s="56"/>
      <c r="I81" s="57">
        <f t="shared" si="2"/>
        <v>0</v>
      </c>
      <c r="P81" s="51"/>
      <c r="Q81" s="51"/>
      <c r="R81" s="51"/>
      <c r="S81" s="51"/>
      <c r="T81" s="51"/>
    </row>
    <row r="82" spans="1:20" ht="20.100000000000001" customHeight="1">
      <c r="A82" s="41"/>
      <c r="B82" s="145">
        <v>59</v>
      </c>
      <c r="C82" s="54"/>
      <c r="D82" s="55" t="str">
        <f t="shared" si="1"/>
        <v/>
      </c>
      <c r="E82" s="56"/>
      <c r="F82" s="56"/>
      <c r="G82" s="56"/>
      <c r="H82" s="56"/>
      <c r="I82" s="57">
        <f t="shared" si="2"/>
        <v>0</v>
      </c>
      <c r="P82" s="51"/>
      <c r="Q82" s="51"/>
      <c r="R82" s="51"/>
      <c r="S82" s="51"/>
      <c r="T82" s="51"/>
    </row>
    <row r="83" spans="1:20" ht="20.100000000000001" customHeight="1">
      <c r="A83" s="41"/>
      <c r="B83" s="145">
        <v>60</v>
      </c>
      <c r="C83" s="54"/>
      <c r="D83" s="55" t="str">
        <f t="shared" si="1"/>
        <v/>
      </c>
      <c r="E83" s="56"/>
      <c r="F83" s="56"/>
      <c r="G83" s="56"/>
      <c r="H83" s="56"/>
      <c r="I83" s="57">
        <f t="shared" si="2"/>
        <v>0</v>
      </c>
      <c r="P83" s="51"/>
      <c r="Q83" s="51"/>
      <c r="R83" s="51"/>
      <c r="S83" s="51"/>
      <c r="T83" s="51"/>
    </row>
    <row r="84" spans="1:20" ht="20.100000000000001" customHeight="1">
      <c r="A84" s="41"/>
      <c r="B84" s="145">
        <v>61</v>
      </c>
      <c r="C84" s="54"/>
      <c r="D84" s="55" t="str">
        <f t="shared" si="1"/>
        <v/>
      </c>
      <c r="E84" s="56"/>
      <c r="F84" s="56"/>
      <c r="G84" s="56"/>
      <c r="H84" s="56"/>
      <c r="I84" s="57">
        <f t="shared" si="2"/>
        <v>0</v>
      </c>
      <c r="P84" s="51"/>
      <c r="Q84" s="51"/>
      <c r="R84" s="51"/>
      <c r="S84" s="51"/>
      <c r="T84" s="51"/>
    </row>
    <row r="85" spans="1:20" ht="20.100000000000001" customHeight="1">
      <c r="A85" s="41"/>
      <c r="B85" s="145">
        <v>62</v>
      </c>
      <c r="C85" s="54"/>
      <c r="D85" s="55" t="str">
        <f t="shared" si="1"/>
        <v/>
      </c>
      <c r="E85" s="56"/>
      <c r="F85" s="56"/>
      <c r="G85" s="56"/>
      <c r="H85" s="56"/>
      <c r="I85" s="57">
        <f t="shared" si="2"/>
        <v>0</v>
      </c>
      <c r="P85" s="51"/>
      <c r="Q85" s="51"/>
      <c r="R85" s="51"/>
      <c r="S85" s="51"/>
      <c r="T85" s="51"/>
    </row>
    <row r="86" spans="1:20" ht="20.100000000000001" customHeight="1">
      <c r="A86" s="41"/>
      <c r="B86" s="145">
        <v>63</v>
      </c>
      <c r="C86" s="54"/>
      <c r="D86" s="55" t="str">
        <f t="shared" si="1"/>
        <v/>
      </c>
      <c r="E86" s="56"/>
      <c r="F86" s="56"/>
      <c r="G86" s="56"/>
      <c r="H86" s="56"/>
      <c r="I86" s="57">
        <f t="shared" si="2"/>
        <v>0</v>
      </c>
      <c r="P86" s="51"/>
      <c r="Q86" s="51"/>
      <c r="R86" s="51"/>
      <c r="S86" s="51"/>
      <c r="T86" s="51"/>
    </row>
    <row r="87" spans="1:20" ht="20.100000000000001" customHeight="1">
      <c r="A87" s="41"/>
      <c r="B87" s="145">
        <v>64</v>
      </c>
      <c r="C87" s="54"/>
      <c r="D87" s="55" t="str">
        <f t="shared" si="1"/>
        <v/>
      </c>
      <c r="E87" s="56"/>
      <c r="F87" s="56"/>
      <c r="G87" s="56"/>
      <c r="H87" s="56"/>
      <c r="I87" s="57">
        <f t="shared" si="2"/>
        <v>0</v>
      </c>
      <c r="P87" s="51"/>
      <c r="Q87" s="51"/>
      <c r="R87" s="51"/>
      <c r="S87" s="51"/>
      <c r="T87" s="51"/>
    </row>
    <row r="88" spans="1:20" ht="20.100000000000001" customHeight="1">
      <c r="A88" s="41"/>
      <c r="B88" s="145">
        <v>65</v>
      </c>
      <c r="C88" s="54"/>
      <c r="D88" s="55" t="str">
        <f t="shared" ref="D88:D151" si="3">IF(C88=0,"",C88)</f>
        <v/>
      </c>
      <c r="E88" s="56"/>
      <c r="F88" s="56"/>
      <c r="G88" s="56"/>
      <c r="H88" s="56"/>
      <c r="I88" s="57">
        <f t="shared" si="2"/>
        <v>0</v>
      </c>
      <c r="P88" s="51"/>
      <c r="Q88" s="51"/>
      <c r="R88" s="51"/>
      <c r="S88" s="51"/>
      <c r="T88" s="51"/>
    </row>
    <row r="89" spans="1:20" ht="20.100000000000001" customHeight="1">
      <c r="A89" s="41"/>
      <c r="B89" s="145">
        <v>66</v>
      </c>
      <c r="C89" s="54"/>
      <c r="D89" s="55" t="str">
        <f t="shared" si="3"/>
        <v/>
      </c>
      <c r="E89" s="56"/>
      <c r="F89" s="56"/>
      <c r="G89" s="56"/>
      <c r="H89" s="56"/>
      <c r="I89" s="57">
        <f t="shared" ref="I89:I152" si="4">(F89-E89)-(H89-G89)</f>
        <v>0</v>
      </c>
      <c r="P89" s="51"/>
      <c r="Q89" s="51"/>
      <c r="R89" s="51"/>
      <c r="S89" s="51"/>
      <c r="T89" s="51"/>
    </row>
    <row r="90" spans="1:20" ht="20.100000000000001" customHeight="1">
      <c r="A90" s="41"/>
      <c r="B90" s="145">
        <v>67</v>
      </c>
      <c r="C90" s="54"/>
      <c r="D90" s="55" t="str">
        <f t="shared" si="3"/>
        <v/>
      </c>
      <c r="E90" s="56"/>
      <c r="F90" s="56"/>
      <c r="G90" s="56"/>
      <c r="H90" s="56"/>
      <c r="I90" s="57">
        <f t="shared" si="4"/>
        <v>0</v>
      </c>
      <c r="P90" s="51"/>
      <c r="Q90" s="51"/>
      <c r="R90" s="51"/>
      <c r="S90" s="51"/>
      <c r="T90" s="51"/>
    </row>
    <row r="91" spans="1:20" ht="20.100000000000001" customHeight="1">
      <c r="A91" s="41"/>
      <c r="B91" s="145">
        <v>68</v>
      </c>
      <c r="C91" s="54"/>
      <c r="D91" s="55" t="str">
        <f t="shared" si="3"/>
        <v/>
      </c>
      <c r="E91" s="56"/>
      <c r="F91" s="56"/>
      <c r="G91" s="56"/>
      <c r="H91" s="56"/>
      <c r="I91" s="57">
        <f t="shared" si="4"/>
        <v>0</v>
      </c>
      <c r="P91" s="51"/>
      <c r="Q91" s="51"/>
      <c r="R91" s="51"/>
      <c r="S91" s="51"/>
      <c r="T91" s="51"/>
    </row>
    <row r="92" spans="1:20" ht="20.100000000000001" customHeight="1">
      <c r="A92" s="41"/>
      <c r="B92" s="145">
        <v>69</v>
      </c>
      <c r="C92" s="54"/>
      <c r="D92" s="55" t="str">
        <f t="shared" si="3"/>
        <v/>
      </c>
      <c r="E92" s="56"/>
      <c r="F92" s="56"/>
      <c r="G92" s="56"/>
      <c r="H92" s="56"/>
      <c r="I92" s="57">
        <f t="shared" si="4"/>
        <v>0</v>
      </c>
      <c r="P92" s="51"/>
      <c r="Q92" s="51"/>
      <c r="R92" s="51"/>
      <c r="S92" s="51"/>
      <c r="T92" s="51"/>
    </row>
    <row r="93" spans="1:20" ht="20.100000000000001" customHeight="1">
      <c r="A93" s="41"/>
      <c r="B93" s="145">
        <v>70</v>
      </c>
      <c r="C93" s="54"/>
      <c r="D93" s="55" t="str">
        <f t="shared" si="3"/>
        <v/>
      </c>
      <c r="E93" s="56"/>
      <c r="F93" s="56"/>
      <c r="G93" s="56"/>
      <c r="H93" s="56"/>
      <c r="I93" s="57">
        <f t="shared" si="4"/>
        <v>0</v>
      </c>
      <c r="P93" s="51"/>
      <c r="Q93" s="51"/>
      <c r="R93" s="51"/>
      <c r="S93" s="51"/>
      <c r="T93" s="51"/>
    </row>
    <row r="94" spans="1:20" ht="20.100000000000001" customHeight="1">
      <c r="A94" s="41"/>
      <c r="B94" s="145">
        <v>71</v>
      </c>
      <c r="C94" s="54"/>
      <c r="D94" s="55" t="str">
        <f t="shared" si="3"/>
        <v/>
      </c>
      <c r="E94" s="56"/>
      <c r="F94" s="56"/>
      <c r="G94" s="56"/>
      <c r="H94" s="56"/>
      <c r="I94" s="57">
        <f t="shared" si="4"/>
        <v>0</v>
      </c>
      <c r="P94" s="51"/>
      <c r="Q94" s="51"/>
      <c r="R94" s="51"/>
      <c r="S94" s="51"/>
      <c r="T94" s="51"/>
    </row>
    <row r="95" spans="1:20" ht="20.100000000000001" customHeight="1">
      <c r="A95" s="41"/>
      <c r="B95" s="145">
        <v>72</v>
      </c>
      <c r="C95" s="54"/>
      <c r="D95" s="55" t="str">
        <f t="shared" si="3"/>
        <v/>
      </c>
      <c r="E95" s="56"/>
      <c r="F95" s="56"/>
      <c r="G95" s="56"/>
      <c r="H95" s="56"/>
      <c r="I95" s="57">
        <f t="shared" si="4"/>
        <v>0</v>
      </c>
      <c r="P95" s="51"/>
      <c r="Q95" s="51"/>
      <c r="R95" s="51"/>
      <c r="S95" s="51"/>
      <c r="T95" s="51"/>
    </row>
    <row r="96" spans="1:20" ht="20.100000000000001" customHeight="1">
      <c r="A96" s="41"/>
      <c r="B96" s="145">
        <v>73</v>
      </c>
      <c r="C96" s="54"/>
      <c r="D96" s="55" t="str">
        <f t="shared" si="3"/>
        <v/>
      </c>
      <c r="E96" s="56"/>
      <c r="F96" s="56"/>
      <c r="G96" s="56"/>
      <c r="H96" s="56"/>
      <c r="I96" s="57">
        <f t="shared" si="4"/>
        <v>0</v>
      </c>
      <c r="P96" s="51"/>
      <c r="Q96" s="51"/>
      <c r="R96" s="51"/>
      <c r="S96" s="51"/>
      <c r="T96" s="51"/>
    </row>
    <row r="97" spans="1:20" ht="20.100000000000001" customHeight="1">
      <c r="A97" s="41"/>
      <c r="B97" s="145">
        <v>74</v>
      </c>
      <c r="C97" s="54"/>
      <c r="D97" s="55" t="str">
        <f t="shared" si="3"/>
        <v/>
      </c>
      <c r="E97" s="56"/>
      <c r="F97" s="56"/>
      <c r="G97" s="56"/>
      <c r="H97" s="56"/>
      <c r="I97" s="57">
        <f t="shared" si="4"/>
        <v>0</v>
      </c>
      <c r="P97" s="51"/>
      <c r="Q97" s="51"/>
      <c r="R97" s="51"/>
      <c r="S97" s="51"/>
      <c r="T97" s="51"/>
    </row>
    <row r="98" spans="1:20" ht="20.100000000000001" customHeight="1">
      <c r="A98" s="41"/>
      <c r="B98" s="145">
        <v>75</v>
      </c>
      <c r="C98" s="54"/>
      <c r="D98" s="55" t="str">
        <f t="shared" si="3"/>
        <v/>
      </c>
      <c r="E98" s="56"/>
      <c r="F98" s="56"/>
      <c r="G98" s="56"/>
      <c r="H98" s="56"/>
      <c r="I98" s="57">
        <f t="shared" si="4"/>
        <v>0</v>
      </c>
      <c r="P98" s="51"/>
      <c r="Q98" s="51"/>
      <c r="R98" s="51"/>
      <c r="S98" s="51"/>
      <c r="T98" s="51"/>
    </row>
    <row r="99" spans="1:20" ht="20.100000000000001" customHeight="1">
      <c r="A99" s="41"/>
      <c r="B99" s="145">
        <v>76</v>
      </c>
      <c r="C99" s="54"/>
      <c r="D99" s="55" t="str">
        <f t="shared" si="3"/>
        <v/>
      </c>
      <c r="E99" s="56"/>
      <c r="F99" s="56"/>
      <c r="G99" s="56"/>
      <c r="H99" s="56"/>
      <c r="I99" s="57">
        <f t="shared" si="4"/>
        <v>0</v>
      </c>
      <c r="P99" s="51"/>
      <c r="Q99" s="51"/>
      <c r="R99" s="51"/>
      <c r="S99" s="51"/>
      <c r="T99" s="51"/>
    </row>
    <row r="100" spans="1:20" ht="20.100000000000001" customHeight="1">
      <c r="A100" s="41"/>
      <c r="B100" s="145">
        <v>77</v>
      </c>
      <c r="C100" s="54"/>
      <c r="D100" s="55" t="str">
        <f t="shared" si="3"/>
        <v/>
      </c>
      <c r="E100" s="56"/>
      <c r="F100" s="56"/>
      <c r="G100" s="56"/>
      <c r="H100" s="56"/>
      <c r="I100" s="57">
        <f t="shared" si="4"/>
        <v>0</v>
      </c>
      <c r="P100" s="51"/>
      <c r="Q100" s="51"/>
      <c r="R100" s="51"/>
      <c r="S100" s="51"/>
      <c r="T100" s="51"/>
    </row>
    <row r="101" spans="1:20" ht="20.100000000000001" customHeight="1">
      <c r="A101" s="41"/>
      <c r="B101" s="145">
        <v>78</v>
      </c>
      <c r="C101" s="54"/>
      <c r="D101" s="55" t="str">
        <f t="shared" si="3"/>
        <v/>
      </c>
      <c r="E101" s="56"/>
      <c r="F101" s="56"/>
      <c r="G101" s="56"/>
      <c r="H101" s="56"/>
      <c r="I101" s="57">
        <f t="shared" si="4"/>
        <v>0</v>
      </c>
      <c r="P101" s="51"/>
      <c r="Q101" s="51"/>
      <c r="R101" s="51"/>
      <c r="S101" s="51"/>
      <c r="T101" s="51"/>
    </row>
    <row r="102" spans="1:20" ht="20.100000000000001" customHeight="1">
      <c r="A102" s="41"/>
      <c r="B102" s="145">
        <v>79</v>
      </c>
      <c r="C102" s="54"/>
      <c r="D102" s="55" t="str">
        <f t="shared" si="3"/>
        <v/>
      </c>
      <c r="E102" s="56"/>
      <c r="F102" s="56"/>
      <c r="G102" s="56"/>
      <c r="H102" s="56"/>
      <c r="I102" s="57">
        <f t="shared" si="4"/>
        <v>0</v>
      </c>
      <c r="P102" s="51"/>
      <c r="Q102" s="51"/>
      <c r="R102" s="51"/>
      <c r="S102" s="51"/>
      <c r="T102" s="51"/>
    </row>
    <row r="103" spans="1:20" ht="20.100000000000001" customHeight="1">
      <c r="A103" s="41"/>
      <c r="B103" s="145">
        <v>80</v>
      </c>
      <c r="C103" s="54"/>
      <c r="D103" s="55" t="str">
        <f t="shared" si="3"/>
        <v/>
      </c>
      <c r="E103" s="56"/>
      <c r="F103" s="56"/>
      <c r="G103" s="56"/>
      <c r="H103" s="56"/>
      <c r="I103" s="57">
        <f t="shared" si="4"/>
        <v>0</v>
      </c>
      <c r="P103" s="51"/>
      <c r="Q103" s="51"/>
      <c r="R103" s="51"/>
      <c r="S103" s="51"/>
      <c r="T103" s="51"/>
    </row>
    <row r="104" spans="1:20" ht="20.100000000000001" customHeight="1">
      <c r="A104" s="41"/>
      <c r="B104" s="145">
        <v>81</v>
      </c>
      <c r="C104" s="54"/>
      <c r="D104" s="55" t="str">
        <f t="shared" si="3"/>
        <v/>
      </c>
      <c r="E104" s="56"/>
      <c r="F104" s="56"/>
      <c r="G104" s="56"/>
      <c r="H104" s="56"/>
      <c r="I104" s="57">
        <f t="shared" si="4"/>
        <v>0</v>
      </c>
      <c r="P104" s="51"/>
      <c r="Q104" s="51"/>
      <c r="R104" s="51"/>
      <c r="S104" s="51"/>
      <c r="T104" s="51"/>
    </row>
    <row r="105" spans="1:20" ht="20.100000000000001" customHeight="1">
      <c r="A105" s="41"/>
      <c r="B105" s="145">
        <v>82</v>
      </c>
      <c r="C105" s="54"/>
      <c r="D105" s="55" t="str">
        <f t="shared" si="3"/>
        <v/>
      </c>
      <c r="E105" s="56"/>
      <c r="F105" s="56"/>
      <c r="G105" s="56"/>
      <c r="H105" s="56"/>
      <c r="I105" s="57">
        <f t="shared" si="4"/>
        <v>0</v>
      </c>
      <c r="P105" s="51"/>
      <c r="Q105" s="51"/>
      <c r="R105" s="51"/>
      <c r="S105" s="51"/>
      <c r="T105" s="51"/>
    </row>
    <row r="106" spans="1:20" ht="20.100000000000001" customHeight="1">
      <c r="A106" s="41"/>
      <c r="B106" s="145">
        <v>83</v>
      </c>
      <c r="C106" s="54"/>
      <c r="D106" s="55" t="str">
        <f t="shared" si="3"/>
        <v/>
      </c>
      <c r="E106" s="56"/>
      <c r="F106" s="56"/>
      <c r="G106" s="56"/>
      <c r="H106" s="56"/>
      <c r="I106" s="57">
        <f t="shared" si="4"/>
        <v>0</v>
      </c>
      <c r="P106" s="51"/>
      <c r="Q106" s="51"/>
      <c r="R106" s="51"/>
      <c r="S106" s="51"/>
      <c r="T106" s="51"/>
    </row>
    <row r="107" spans="1:20" ht="20.100000000000001" customHeight="1">
      <c r="A107" s="41"/>
      <c r="B107" s="145">
        <v>84</v>
      </c>
      <c r="C107" s="54"/>
      <c r="D107" s="55" t="str">
        <f t="shared" si="3"/>
        <v/>
      </c>
      <c r="E107" s="56"/>
      <c r="F107" s="56"/>
      <c r="G107" s="56"/>
      <c r="H107" s="56"/>
      <c r="I107" s="57">
        <f t="shared" si="4"/>
        <v>0</v>
      </c>
      <c r="P107" s="51"/>
      <c r="Q107" s="51"/>
      <c r="R107" s="51"/>
      <c r="S107" s="51"/>
      <c r="T107" s="51"/>
    </row>
    <row r="108" spans="1:20" ht="20.100000000000001" customHeight="1">
      <c r="A108" s="41"/>
      <c r="B108" s="145">
        <v>85</v>
      </c>
      <c r="C108" s="54"/>
      <c r="D108" s="55" t="str">
        <f t="shared" si="3"/>
        <v/>
      </c>
      <c r="E108" s="56"/>
      <c r="F108" s="56"/>
      <c r="G108" s="56"/>
      <c r="H108" s="56"/>
      <c r="I108" s="57">
        <f t="shared" si="4"/>
        <v>0</v>
      </c>
      <c r="P108" s="51"/>
      <c r="Q108" s="51"/>
      <c r="R108" s="51"/>
      <c r="S108" s="51"/>
      <c r="T108" s="51"/>
    </row>
    <row r="109" spans="1:20" ht="20.100000000000001" customHeight="1">
      <c r="A109" s="41"/>
      <c r="B109" s="145">
        <v>86</v>
      </c>
      <c r="C109" s="54"/>
      <c r="D109" s="55" t="str">
        <f t="shared" si="3"/>
        <v/>
      </c>
      <c r="E109" s="56"/>
      <c r="F109" s="56"/>
      <c r="G109" s="56"/>
      <c r="H109" s="56"/>
      <c r="I109" s="57">
        <f t="shared" si="4"/>
        <v>0</v>
      </c>
      <c r="P109" s="51"/>
      <c r="Q109" s="51"/>
      <c r="R109" s="51"/>
      <c r="S109" s="51"/>
      <c r="T109" s="51"/>
    </row>
    <row r="110" spans="1:20" ht="20.100000000000001" customHeight="1">
      <c r="A110" s="41"/>
      <c r="B110" s="145">
        <v>87</v>
      </c>
      <c r="C110" s="54"/>
      <c r="D110" s="55" t="str">
        <f t="shared" si="3"/>
        <v/>
      </c>
      <c r="E110" s="56"/>
      <c r="F110" s="56"/>
      <c r="G110" s="56"/>
      <c r="H110" s="56"/>
      <c r="I110" s="57">
        <f t="shared" si="4"/>
        <v>0</v>
      </c>
      <c r="P110" s="51"/>
      <c r="Q110" s="51"/>
      <c r="R110" s="51"/>
      <c r="S110" s="51"/>
      <c r="T110" s="51"/>
    </row>
    <row r="111" spans="1:20" ht="20.100000000000001" customHeight="1">
      <c r="A111" s="41"/>
      <c r="B111" s="145">
        <v>88</v>
      </c>
      <c r="C111" s="54"/>
      <c r="D111" s="55" t="str">
        <f t="shared" si="3"/>
        <v/>
      </c>
      <c r="E111" s="56"/>
      <c r="F111" s="56"/>
      <c r="G111" s="56"/>
      <c r="H111" s="56"/>
      <c r="I111" s="57">
        <f t="shared" si="4"/>
        <v>0</v>
      </c>
      <c r="P111" s="51"/>
      <c r="Q111" s="51"/>
      <c r="R111" s="51"/>
      <c r="S111" s="51"/>
      <c r="T111" s="51"/>
    </row>
    <row r="112" spans="1:20" ht="20.100000000000001" customHeight="1">
      <c r="A112" s="41"/>
      <c r="B112" s="145">
        <v>89</v>
      </c>
      <c r="C112" s="54"/>
      <c r="D112" s="55" t="str">
        <f t="shared" si="3"/>
        <v/>
      </c>
      <c r="E112" s="56"/>
      <c r="F112" s="56"/>
      <c r="G112" s="56"/>
      <c r="H112" s="56"/>
      <c r="I112" s="57">
        <f t="shared" si="4"/>
        <v>0</v>
      </c>
      <c r="P112" s="51"/>
      <c r="Q112" s="51"/>
      <c r="R112" s="51"/>
      <c r="S112" s="51"/>
      <c r="T112" s="51"/>
    </row>
    <row r="113" spans="1:20" ht="20.100000000000001" customHeight="1">
      <c r="A113" s="41"/>
      <c r="B113" s="145">
        <v>90</v>
      </c>
      <c r="C113" s="54"/>
      <c r="D113" s="55" t="str">
        <f t="shared" si="3"/>
        <v/>
      </c>
      <c r="E113" s="56"/>
      <c r="F113" s="56"/>
      <c r="G113" s="56"/>
      <c r="H113" s="56"/>
      <c r="I113" s="57">
        <f t="shared" si="4"/>
        <v>0</v>
      </c>
      <c r="P113" s="51"/>
      <c r="Q113" s="51"/>
      <c r="R113" s="51"/>
      <c r="S113" s="51"/>
      <c r="T113" s="51"/>
    </row>
    <row r="114" spans="1:20" ht="20.100000000000001" customHeight="1">
      <c r="A114" s="41"/>
      <c r="B114" s="145">
        <v>91</v>
      </c>
      <c r="C114" s="54"/>
      <c r="D114" s="55" t="str">
        <f t="shared" si="3"/>
        <v/>
      </c>
      <c r="E114" s="56"/>
      <c r="F114" s="56"/>
      <c r="G114" s="56"/>
      <c r="H114" s="56"/>
      <c r="I114" s="57">
        <f t="shared" si="4"/>
        <v>0</v>
      </c>
      <c r="P114" s="51"/>
      <c r="Q114" s="51"/>
      <c r="R114" s="51"/>
      <c r="S114" s="51"/>
      <c r="T114" s="51"/>
    </row>
    <row r="115" spans="1:20" ht="20.100000000000001" customHeight="1">
      <c r="A115" s="41"/>
      <c r="B115" s="145">
        <v>92</v>
      </c>
      <c r="C115" s="54"/>
      <c r="D115" s="55" t="str">
        <f t="shared" si="3"/>
        <v/>
      </c>
      <c r="E115" s="56"/>
      <c r="F115" s="56"/>
      <c r="G115" s="56"/>
      <c r="H115" s="56"/>
      <c r="I115" s="57">
        <f t="shared" si="4"/>
        <v>0</v>
      </c>
      <c r="P115" s="51"/>
      <c r="Q115" s="51"/>
      <c r="R115" s="51"/>
      <c r="S115" s="51"/>
      <c r="T115" s="51"/>
    </row>
    <row r="116" spans="1:20" ht="20.100000000000001" customHeight="1">
      <c r="A116" s="41"/>
      <c r="B116" s="145">
        <v>93</v>
      </c>
      <c r="C116" s="54"/>
      <c r="D116" s="55" t="str">
        <f t="shared" si="3"/>
        <v/>
      </c>
      <c r="E116" s="56"/>
      <c r="F116" s="56"/>
      <c r="G116" s="56"/>
      <c r="H116" s="56"/>
      <c r="I116" s="57">
        <f t="shared" si="4"/>
        <v>0</v>
      </c>
      <c r="P116" s="51"/>
      <c r="Q116" s="51"/>
      <c r="R116" s="51"/>
      <c r="S116" s="51"/>
      <c r="T116" s="51"/>
    </row>
    <row r="117" spans="1:20" ht="20.100000000000001" customHeight="1">
      <c r="A117" s="41"/>
      <c r="B117" s="145">
        <v>94</v>
      </c>
      <c r="C117" s="54"/>
      <c r="D117" s="55" t="str">
        <f t="shared" si="3"/>
        <v/>
      </c>
      <c r="E117" s="56"/>
      <c r="F117" s="56"/>
      <c r="G117" s="56"/>
      <c r="H117" s="56"/>
      <c r="I117" s="57">
        <f t="shared" si="4"/>
        <v>0</v>
      </c>
      <c r="P117" s="51"/>
      <c r="Q117" s="51"/>
      <c r="R117" s="51"/>
      <c r="S117" s="51"/>
      <c r="T117" s="51"/>
    </row>
    <row r="118" spans="1:20" ht="20.100000000000001" customHeight="1">
      <c r="A118" s="41"/>
      <c r="B118" s="145">
        <v>95</v>
      </c>
      <c r="C118" s="54"/>
      <c r="D118" s="55" t="str">
        <f t="shared" si="3"/>
        <v/>
      </c>
      <c r="E118" s="56"/>
      <c r="F118" s="56"/>
      <c r="G118" s="56"/>
      <c r="H118" s="56"/>
      <c r="I118" s="57">
        <f t="shared" si="4"/>
        <v>0</v>
      </c>
      <c r="P118" s="51"/>
      <c r="Q118" s="51"/>
      <c r="R118" s="51"/>
      <c r="S118" s="51"/>
      <c r="T118" s="51"/>
    </row>
    <row r="119" spans="1:20" ht="20.100000000000001" customHeight="1">
      <c r="A119" s="41"/>
      <c r="B119" s="145">
        <v>96</v>
      </c>
      <c r="C119" s="54"/>
      <c r="D119" s="55" t="str">
        <f t="shared" si="3"/>
        <v/>
      </c>
      <c r="E119" s="56"/>
      <c r="F119" s="56"/>
      <c r="G119" s="56"/>
      <c r="H119" s="56"/>
      <c r="I119" s="57">
        <f t="shared" si="4"/>
        <v>0</v>
      </c>
      <c r="P119" s="51"/>
      <c r="Q119" s="51"/>
      <c r="R119" s="51"/>
      <c r="S119" s="51"/>
      <c r="T119" s="51"/>
    </row>
    <row r="120" spans="1:20" ht="20.100000000000001" customHeight="1">
      <c r="A120" s="41"/>
      <c r="B120" s="145">
        <v>97</v>
      </c>
      <c r="C120" s="54"/>
      <c r="D120" s="55" t="str">
        <f t="shared" si="3"/>
        <v/>
      </c>
      <c r="E120" s="56"/>
      <c r="F120" s="56"/>
      <c r="G120" s="56"/>
      <c r="H120" s="56"/>
      <c r="I120" s="57">
        <f t="shared" si="4"/>
        <v>0</v>
      </c>
      <c r="P120" s="51"/>
      <c r="Q120" s="51"/>
      <c r="R120" s="51"/>
      <c r="S120" s="51"/>
      <c r="T120" s="51"/>
    </row>
    <row r="121" spans="1:20" ht="20.100000000000001" customHeight="1">
      <c r="A121" s="41"/>
      <c r="B121" s="145">
        <v>98</v>
      </c>
      <c r="C121" s="54"/>
      <c r="D121" s="55" t="str">
        <f t="shared" si="3"/>
        <v/>
      </c>
      <c r="E121" s="56"/>
      <c r="F121" s="56"/>
      <c r="G121" s="56"/>
      <c r="H121" s="56"/>
      <c r="I121" s="57">
        <f t="shared" si="4"/>
        <v>0</v>
      </c>
      <c r="P121" s="51"/>
      <c r="Q121" s="51"/>
      <c r="R121" s="51"/>
      <c r="S121" s="51"/>
      <c r="T121" s="51"/>
    </row>
    <row r="122" spans="1:20" ht="20.100000000000001" customHeight="1">
      <c r="A122" s="41"/>
      <c r="B122" s="145">
        <v>99</v>
      </c>
      <c r="C122" s="54"/>
      <c r="D122" s="55" t="str">
        <f t="shared" si="3"/>
        <v/>
      </c>
      <c r="E122" s="56"/>
      <c r="F122" s="56"/>
      <c r="G122" s="56"/>
      <c r="H122" s="56"/>
      <c r="I122" s="57">
        <f t="shared" si="4"/>
        <v>0</v>
      </c>
      <c r="P122" s="51"/>
      <c r="Q122" s="51"/>
      <c r="R122" s="51"/>
      <c r="S122" s="51"/>
      <c r="T122" s="51"/>
    </row>
    <row r="123" spans="1:20" ht="20.100000000000001" customHeight="1">
      <c r="A123" s="41"/>
      <c r="B123" s="145">
        <v>100</v>
      </c>
      <c r="C123" s="54"/>
      <c r="D123" s="55" t="str">
        <f t="shared" si="3"/>
        <v/>
      </c>
      <c r="E123" s="56"/>
      <c r="F123" s="56"/>
      <c r="G123" s="56"/>
      <c r="H123" s="56"/>
      <c r="I123" s="57">
        <f t="shared" si="4"/>
        <v>0</v>
      </c>
      <c r="P123" s="51"/>
      <c r="Q123" s="51"/>
      <c r="R123" s="51"/>
      <c r="S123" s="51"/>
      <c r="T123" s="51"/>
    </row>
    <row r="124" spans="1:20" ht="20.100000000000001" customHeight="1">
      <c r="A124" s="41"/>
      <c r="B124" s="145">
        <v>101</v>
      </c>
      <c r="C124" s="54"/>
      <c r="D124" s="55" t="str">
        <f t="shared" si="3"/>
        <v/>
      </c>
      <c r="E124" s="56"/>
      <c r="F124" s="56"/>
      <c r="G124" s="56"/>
      <c r="H124" s="56"/>
      <c r="I124" s="57">
        <f t="shared" si="4"/>
        <v>0</v>
      </c>
      <c r="P124" s="51"/>
      <c r="Q124" s="51"/>
      <c r="R124" s="51"/>
      <c r="S124" s="51"/>
      <c r="T124" s="51"/>
    </row>
    <row r="125" spans="1:20" ht="20.100000000000001" customHeight="1">
      <c r="A125" s="41"/>
      <c r="B125" s="145">
        <v>102</v>
      </c>
      <c r="C125" s="54"/>
      <c r="D125" s="55" t="str">
        <f t="shared" si="3"/>
        <v/>
      </c>
      <c r="E125" s="56"/>
      <c r="F125" s="56"/>
      <c r="G125" s="56"/>
      <c r="H125" s="56"/>
      <c r="I125" s="57">
        <f t="shared" si="4"/>
        <v>0</v>
      </c>
      <c r="P125" s="51"/>
      <c r="Q125" s="51"/>
      <c r="R125" s="51"/>
      <c r="S125" s="51"/>
      <c r="T125" s="51"/>
    </row>
    <row r="126" spans="1:20" ht="20.100000000000001" customHeight="1">
      <c r="A126" s="41"/>
      <c r="B126" s="145">
        <v>103</v>
      </c>
      <c r="C126" s="54"/>
      <c r="D126" s="55" t="str">
        <f t="shared" si="3"/>
        <v/>
      </c>
      <c r="E126" s="56"/>
      <c r="F126" s="56"/>
      <c r="G126" s="56"/>
      <c r="H126" s="56"/>
      <c r="I126" s="57">
        <f t="shared" si="4"/>
        <v>0</v>
      </c>
      <c r="P126" s="51"/>
      <c r="Q126" s="51"/>
      <c r="R126" s="51"/>
      <c r="S126" s="51"/>
      <c r="T126" s="51"/>
    </row>
    <row r="127" spans="1:20" ht="20.100000000000001" customHeight="1">
      <c r="A127" s="41"/>
      <c r="B127" s="145">
        <v>104</v>
      </c>
      <c r="C127" s="54"/>
      <c r="D127" s="55" t="str">
        <f t="shared" si="3"/>
        <v/>
      </c>
      <c r="E127" s="56"/>
      <c r="F127" s="56"/>
      <c r="G127" s="56"/>
      <c r="H127" s="56"/>
      <c r="I127" s="57">
        <f t="shared" si="4"/>
        <v>0</v>
      </c>
      <c r="P127" s="51"/>
      <c r="Q127" s="51"/>
      <c r="R127" s="51"/>
      <c r="S127" s="51"/>
      <c r="T127" s="51"/>
    </row>
    <row r="128" spans="1:20" ht="20.100000000000001" customHeight="1">
      <c r="A128" s="41"/>
      <c r="B128" s="145">
        <v>105</v>
      </c>
      <c r="C128" s="54"/>
      <c r="D128" s="55" t="str">
        <f t="shared" si="3"/>
        <v/>
      </c>
      <c r="E128" s="56"/>
      <c r="F128" s="56"/>
      <c r="G128" s="56"/>
      <c r="H128" s="56"/>
      <c r="I128" s="57">
        <f t="shared" si="4"/>
        <v>0</v>
      </c>
      <c r="P128" s="51"/>
      <c r="Q128" s="51"/>
      <c r="R128" s="51"/>
      <c r="S128" s="51"/>
      <c r="T128" s="51"/>
    </row>
    <row r="129" spans="1:20" ht="20.100000000000001" customHeight="1">
      <c r="A129" s="41"/>
      <c r="B129" s="145">
        <v>106</v>
      </c>
      <c r="C129" s="54"/>
      <c r="D129" s="55" t="str">
        <f t="shared" si="3"/>
        <v/>
      </c>
      <c r="E129" s="56"/>
      <c r="F129" s="56"/>
      <c r="G129" s="56"/>
      <c r="H129" s="56"/>
      <c r="I129" s="57">
        <f t="shared" si="4"/>
        <v>0</v>
      </c>
      <c r="P129" s="51"/>
      <c r="Q129" s="51"/>
      <c r="R129" s="51"/>
      <c r="S129" s="51"/>
      <c r="T129" s="51"/>
    </row>
    <row r="130" spans="1:20" ht="20.100000000000001" customHeight="1">
      <c r="A130" s="41"/>
      <c r="B130" s="145">
        <v>107</v>
      </c>
      <c r="C130" s="54"/>
      <c r="D130" s="55" t="str">
        <f t="shared" si="3"/>
        <v/>
      </c>
      <c r="E130" s="56"/>
      <c r="F130" s="56"/>
      <c r="G130" s="56"/>
      <c r="H130" s="56"/>
      <c r="I130" s="57">
        <f t="shared" si="4"/>
        <v>0</v>
      </c>
      <c r="P130" s="51"/>
      <c r="Q130" s="51"/>
      <c r="R130" s="51"/>
      <c r="S130" s="51"/>
      <c r="T130" s="51"/>
    </row>
    <row r="131" spans="1:20" ht="20.100000000000001" customHeight="1">
      <c r="A131" s="41"/>
      <c r="B131" s="145">
        <v>108</v>
      </c>
      <c r="C131" s="54"/>
      <c r="D131" s="55" t="str">
        <f t="shared" si="3"/>
        <v/>
      </c>
      <c r="E131" s="56"/>
      <c r="F131" s="56"/>
      <c r="G131" s="56"/>
      <c r="H131" s="56"/>
      <c r="I131" s="57">
        <f t="shared" si="4"/>
        <v>0</v>
      </c>
      <c r="P131" s="51"/>
      <c r="Q131" s="51"/>
      <c r="R131" s="51"/>
      <c r="S131" s="51"/>
      <c r="T131" s="51"/>
    </row>
    <row r="132" spans="1:20" ht="20.100000000000001" customHeight="1">
      <c r="A132" s="41"/>
      <c r="B132" s="145">
        <v>109</v>
      </c>
      <c r="C132" s="54"/>
      <c r="D132" s="55" t="str">
        <f t="shared" si="3"/>
        <v/>
      </c>
      <c r="E132" s="56"/>
      <c r="F132" s="56"/>
      <c r="G132" s="56"/>
      <c r="H132" s="56"/>
      <c r="I132" s="57">
        <f t="shared" si="4"/>
        <v>0</v>
      </c>
      <c r="P132" s="51"/>
      <c r="Q132" s="51"/>
      <c r="R132" s="51"/>
      <c r="S132" s="51"/>
      <c r="T132" s="51"/>
    </row>
    <row r="133" spans="1:20" ht="20.100000000000001" customHeight="1">
      <c r="A133" s="41"/>
      <c r="B133" s="145">
        <v>110</v>
      </c>
      <c r="C133" s="54"/>
      <c r="D133" s="55" t="str">
        <f t="shared" si="3"/>
        <v/>
      </c>
      <c r="E133" s="56"/>
      <c r="F133" s="56"/>
      <c r="G133" s="56"/>
      <c r="H133" s="56"/>
      <c r="I133" s="57">
        <f t="shared" si="4"/>
        <v>0</v>
      </c>
      <c r="P133" s="51"/>
      <c r="Q133" s="51"/>
      <c r="R133" s="51"/>
      <c r="S133" s="51"/>
      <c r="T133" s="51"/>
    </row>
    <row r="134" spans="1:20" ht="20.100000000000001" customHeight="1">
      <c r="A134" s="41"/>
      <c r="B134" s="145">
        <v>111</v>
      </c>
      <c r="C134" s="54"/>
      <c r="D134" s="55" t="str">
        <f t="shared" si="3"/>
        <v/>
      </c>
      <c r="E134" s="56"/>
      <c r="F134" s="56"/>
      <c r="G134" s="56"/>
      <c r="H134" s="56"/>
      <c r="I134" s="57">
        <f t="shared" si="4"/>
        <v>0</v>
      </c>
      <c r="P134" s="51"/>
      <c r="Q134" s="51"/>
      <c r="R134" s="51"/>
      <c r="S134" s="51"/>
      <c r="T134" s="51"/>
    </row>
    <row r="135" spans="1:20" ht="20.100000000000001" customHeight="1">
      <c r="A135" s="41"/>
      <c r="B135" s="145">
        <v>112</v>
      </c>
      <c r="C135" s="54"/>
      <c r="D135" s="55" t="str">
        <f t="shared" si="3"/>
        <v/>
      </c>
      <c r="E135" s="56"/>
      <c r="F135" s="56"/>
      <c r="G135" s="56"/>
      <c r="H135" s="56"/>
      <c r="I135" s="57">
        <f t="shared" si="4"/>
        <v>0</v>
      </c>
      <c r="P135" s="51"/>
      <c r="Q135" s="51"/>
      <c r="R135" s="51"/>
      <c r="S135" s="51"/>
      <c r="T135" s="51"/>
    </row>
    <row r="136" spans="1:20" ht="20.100000000000001" customHeight="1">
      <c r="A136" s="41"/>
      <c r="B136" s="145">
        <v>113</v>
      </c>
      <c r="C136" s="54"/>
      <c r="D136" s="55" t="str">
        <f t="shared" si="3"/>
        <v/>
      </c>
      <c r="E136" s="56"/>
      <c r="F136" s="56"/>
      <c r="G136" s="56"/>
      <c r="H136" s="56"/>
      <c r="I136" s="57">
        <f t="shared" si="4"/>
        <v>0</v>
      </c>
      <c r="P136" s="51"/>
      <c r="Q136" s="51"/>
      <c r="R136" s="51"/>
      <c r="S136" s="51"/>
      <c r="T136" s="51"/>
    </row>
    <row r="137" spans="1:20" ht="20.100000000000001" customHeight="1">
      <c r="A137" s="41"/>
      <c r="B137" s="145">
        <v>114</v>
      </c>
      <c r="C137" s="54"/>
      <c r="D137" s="55" t="str">
        <f t="shared" si="3"/>
        <v/>
      </c>
      <c r="E137" s="56"/>
      <c r="F137" s="56"/>
      <c r="G137" s="56"/>
      <c r="H137" s="56"/>
      <c r="I137" s="57">
        <f t="shared" si="4"/>
        <v>0</v>
      </c>
      <c r="P137" s="51"/>
      <c r="Q137" s="51"/>
      <c r="R137" s="51"/>
      <c r="S137" s="51"/>
      <c r="T137" s="51"/>
    </row>
    <row r="138" spans="1:20" ht="20.100000000000001" customHeight="1">
      <c r="A138" s="41"/>
      <c r="B138" s="145">
        <v>115</v>
      </c>
      <c r="C138" s="54"/>
      <c r="D138" s="55" t="str">
        <f t="shared" si="3"/>
        <v/>
      </c>
      <c r="E138" s="56"/>
      <c r="F138" s="56"/>
      <c r="G138" s="56"/>
      <c r="H138" s="56"/>
      <c r="I138" s="57">
        <f t="shared" si="4"/>
        <v>0</v>
      </c>
      <c r="P138" s="51"/>
      <c r="Q138" s="51"/>
      <c r="R138" s="51"/>
      <c r="S138" s="51"/>
      <c r="T138" s="51"/>
    </row>
    <row r="139" spans="1:20" ht="20.100000000000001" customHeight="1">
      <c r="A139" s="41"/>
      <c r="B139" s="145">
        <v>116</v>
      </c>
      <c r="C139" s="54"/>
      <c r="D139" s="55" t="str">
        <f t="shared" si="3"/>
        <v/>
      </c>
      <c r="E139" s="56"/>
      <c r="F139" s="56"/>
      <c r="G139" s="56"/>
      <c r="H139" s="56"/>
      <c r="I139" s="57">
        <f t="shared" si="4"/>
        <v>0</v>
      </c>
      <c r="P139" s="51"/>
      <c r="Q139" s="51"/>
      <c r="R139" s="51"/>
      <c r="S139" s="51"/>
      <c r="T139" s="51"/>
    </row>
    <row r="140" spans="1:20" ht="20.100000000000001" customHeight="1">
      <c r="A140" s="41"/>
      <c r="B140" s="145">
        <v>117</v>
      </c>
      <c r="C140" s="54"/>
      <c r="D140" s="55" t="str">
        <f t="shared" si="3"/>
        <v/>
      </c>
      <c r="E140" s="56"/>
      <c r="F140" s="56"/>
      <c r="G140" s="56"/>
      <c r="H140" s="56"/>
      <c r="I140" s="57">
        <f t="shared" si="4"/>
        <v>0</v>
      </c>
      <c r="P140" s="51"/>
      <c r="Q140" s="51"/>
      <c r="R140" s="51"/>
      <c r="S140" s="51"/>
      <c r="T140" s="51"/>
    </row>
    <row r="141" spans="1:20" ht="20.100000000000001" customHeight="1">
      <c r="A141" s="41"/>
      <c r="B141" s="145">
        <v>118</v>
      </c>
      <c r="C141" s="54"/>
      <c r="D141" s="55" t="str">
        <f t="shared" si="3"/>
        <v/>
      </c>
      <c r="E141" s="56"/>
      <c r="F141" s="56"/>
      <c r="G141" s="56"/>
      <c r="H141" s="56"/>
      <c r="I141" s="57">
        <f t="shared" si="4"/>
        <v>0</v>
      </c>
      <c r="P141" s="51"/>
      <c r="Q141" s="51"/>
      <c r="R141" s="51"/>
      <c r="S141" s="51"/>
      <c r="T141" s="51"/>
    </row>
    <row r="142" spans="1:20" ht="20.100000000000001" customHeight="1">
      <c r="A142" s="41"/>
      <c r="B142" s="145">
        <v>119</v>
      </c>
      <c r="C142" s="54"/>
      <c r="D142" s="55" t="str">
        <f t="shared" si="3"/>
        <v/>
      </c>
      <c r="E142" s="56"/>
      <c r="F142" s="56"/>
      <c r="G142" s="56"/>
      <c r="H142" s="56"/>
      <c r="I142" s="57">
        <f t="shared" si="4"/>
        <v>0</v>
      </c>
      <c r="P142" s="51"/>
      <c r="Q142" s="51"/>
      <c r="R142" s="51"/>
      <c r="S142" s="51"/>
      <c r="T142" s="51"/>
    </row>
    <row r="143" spans="1:20" ht="20.100000000000001" customHeight="1">
      <c r="A143" s="41"/>
      <c r="B143" s="145">
        <v>120</v>
      </c>
      <c r="C143" s="54"/>
      <c r="D143" s="55" t="str">
        <f t="shared" si="3"/>
        <v/>
      </c>
      <c r="E143" s="56"/>
      <c r="F143" s="56"/>
      <c r="G143" s="56"/>
      <c r="H143" s="56"/>
      <c r="I143" s="57">
        <f t="shared" si="4"/>
        <v>0</v>
      </c>
      <c r="P143" s="51"/>
      <c r="Q143" s="51"/>
      <c r="R143" s="51"/>
      <c r="S143" s="51"/>
      <c r="T143" s="51"/>
    </row>
    <row r="144" spans="1:20" ht="20.100000000000001" customHeight="1">
      <c r="A144" s="41"/>
      <c r="B144" s="145">
        <v>121</v>
      </c>
      <c r="C144" s="54"/>
      <c r="D144" s="55" t="str">
        <f t="shared" si="3"/>
        <v/>
      </c>
      <c r="E144" s="56"/>
      <c r="F144" s="56"/>
      <c r="G144" s="56"/>
      <c r="H144" s="56"/>
      <c r="I144" s="57">
        <f t="shared" si="4"/>
        <v>0</v>
      </c>
      <c r="P144" s="51"/>
      <c r="Q144" s="51"/>
      <c r="R144" s="51"/>
      <c r="S144" s="51"/>
      <c r="T144" s="51"/>
    </row>
    <row r="145" spans="1:20" ht="20.100000000000001" customHeight="1">
      <c r="A145" s="41"/>
      <c r="B145" s="145">
        <v>122</v>
      </c>
      <c r="C145" s="54"/>
      <c r="D145" s="55" t="str">
        <f t="shared" si="3"/>
        <v/>
      </c>
      <c r="E145" s="56"/>
      <c r="F145" s="56"/>
      <c r="G145" s="56"/>
      <c r="H145" s="56"/>
      <c r="I145" s="57">
        <f t="shared" si="4"/>
        <v>0</v>
      </c>
      <c r="P145" s="51"/>
      <c r="Q145" s="51"/>
      <c r="R145" s="51"/>
      <c r="S145" s="51"/>
      <c r="T145" s="51"/>
    </row>
    <row r="146" spans="1:20" ht="20.100000000000001" customHeight="1">
      <c r="A146" s="41"/>
      <c r="B146" s="145">
        <v>123</v>
      </c>
      <c r="C146" s="54"/>
      <c r="D146" s="55" t="str">
        <f t="shared" si="3"/>
        <v/>
      </c>
      <c r="E146" s="56"/>
      <c r="F146" s="56"/>
      <c r="G146" s="56"/>
      <c r="H146" s="56"/>
      <c r="I146" s="57">
        <f t="shared" si="4"/>
        <v>0</v>
      </c>
      <c r="P146" s="51"/>
      <c r="Q146" s="51"/>
      <c r="R146" s="51"/>
      <c r="S146" s="51"/>
      <c r="T146" s="51"/>
    </row>
    <row r="147" spans="1:20" ht="20.100000000000001" customHeight="1">
      <c r="A147" s="41"/>
      <c r="B147" s="145">
        <v>124</v>
      </c>
      <c r="C147" s="54"/>
      <c r="D147" s="55" t="str">
        <f t="shared" si="3"/>
        <v/>
      </c>
      <c r="E147" s="56"/>
      <c r="F147" s="56"/>
      <c r="G147" s="56"/>
      <c r="H147" s="56"/>
      <c r="I147" s="57">
        <f t="shared" si="4"/>
        <v>0</v>
      </c>
      <c r="P147" s="51"/>
      <c r="Q147" s="51"/>
      <c r="R147" s="51"/>
      <c r="S147" s="51"/>
      <c r="T147" s="51"/>
    </row>
    <row r="148" spans="1:20" ht="20.100000000000001" customHeight="1">
      <c r="A148" s="41"/>
      <c r="B148" s="145">
        <v>125</v>
      </c>
      <c r="C148" s="54"/>
      <c r="D148" s="55" t="str">
        <f t="shared" si="3"/>
        <v/>
      </c>
      <c r="E148" s="56"/>
      <c r="F148" s="56"/>
      <c r="G148" s="56"/>
      <c r="H148" s="56"/>
      <c r="I148" s="57">
        <f t="shared" si="4"/>
        <v>0</v>
      </c>
      <c r="P148" s="51"/>
      <c r="Q148" s="51"/>
      <c r="R148" s="51"/>
      <c r="S148" s="51"/>
      <c r="T148" s="51"/>
    </row>
    <row r="149" spans="1:20" ht="20.100000000000001" customHeight="1">
      <c r="A149" s="41"/>
      <c r="B149" s="145">
        <v>126</v>
      </c>
      <c r="C149" s="54"/>
      <c r="D149" s="55" t="str">
        <f t="shared" si="3"/>
        <v/>
      </c>
      <c r="E149" s="56"/>
      <c r="F149" s="56"/>
      <c r="G149" s="56"/>
      <c r="H149" s="56"/>
      <c r="I149" s="57">
        <f t="shared" si="4"/>
        <v>0</v>
      </c>
      <c r="P149" s="51"/>
      <c r="Q149" s="51"/>
      <c r="R149" s="51"/>
      <c r="S149" s="51"/>
      <c r="T149" s="51"/>
    </row>
    <row r="150" spans="1:20" ht="20.100000000000001" customHeight="1">
      <c r="A150" s="41"/>
      <c r="B150" s="145">
        <v>127</v>
      </c>
      <c r="C150" s="54"/>
      <c r="D150" s="55" t="str">
        <f t="shared" si="3"/>
        <v/>
      </c>
      <c r="E150" s="56"/>
      <c r="F150" s="56"/>
      <c r="G150" s="56"/>
      <c r="H150" s="56"/>
      <c r="I150" s="57">
        <f t="shared" si="4"/>
        <v>0</v>
      </c>
      <c r="P150" s="51"/>
      <c r="Q150" s="51"/>
      <c r="R150" s="51"/>
      <c r="S150" s="51"/>
      <c r="T150" s="51"/>
    </row>
    <row r="151" spans="1:20" ht="20.100000000000001" customHeight="1">
      <c r="A151" s="41"/>
      <c r="B151" s="145">
        <v>128</v>
      </c>
      <c r="C151" s="54"/>
      <c r="D151" s="55" t="str">
        <f t="shared" si="3"/>
        <v/>
      </c>
      <c r="E151" s="56"/>
      <c r="F151" s="56"/>
      <c r="G151" s="56"/>
      <c r="H151" s="56"/>
      <c r="I151" s="57">
        <f t="shared" si="4"/>
        <v>0</v>
      </c>
      <c r="P151" s="51"/>
      <c r="Q151" s="51"/>
      <c r="R151" s="51"/>
      <c r="S151" s="51"/>
      <c r="T151" s="51"/>
    </row>
    <row r="152" spans="1:20" ht="20.100000000000001" customHeight="1">
      <c r="A152" s="41"/>
      <c r="B152" s="145">
        <v>129</v>
      </c>
      <c r="C152" s="54"/>
      <c r="D152" s="55" t="str">
        <f t="shared" ref="D152:D215" si="5">IF(C152=0,"",C152)</f>
        <v/>
      </c>
      <c r="E152" s="56"/>
      <c r="F152" s="56"/>
      <c r="G152" s="56"/>
      <c r="H152" s="56"/>
      <c r="I152" s="57">
        <f t="shared" si="4"/>
        <v>0</v>
      </c>
      <c r="P152" s="51"/>
      <c r="Q152" s="51"/>
      <c r="R152" s="51"/>
      <c r="S152" s="51"/>
      <c r="T152" s="51"/>
    </row>
    <row r="153" spans="1:20" ht="20.100000000000001" customHeight="1">
      <c r="A153" s="41"/>
      <c r="B153" s="145">
        <v>130</v>
      </c>
      <c r="C153" s="54"/>
      <c r="D153" s="55" t="str">
        <f t="shared" si="5"/>
        <v/>
      </c>
      <c r="E153" s="56"/>
      <c r="F153" s="56"/>
      <c r="G153" s="56"/>
      <c r="H153" s="56"/>
      <c r="I153" s="57">
        <f t="shared" ref="I153:I216" si="6">(F153-E153)-(H153-G153)</f>
        <v>0</v>
      </c>
      <c r="P153" s="51"/>
      <c r="Q153" s="51"/>
      <c r="R153" s="51"/>
      <c r="S153" s="51"/>
      <c r="T153" s="51"/>
    </row>
    <row r="154" spans="1:20" ht="20.100000000000001" customHeight="1">
      <c r="A154" s="41"/>
      <c r="B154" s="145">
        <v>131</v>
      </c>
      <c r="C154" s="54"/>
      <c r="D154" s="55" t="str">
        <f t="shared" si="5"/>
        <v/>
      </c>
      <c r="E154" s="56"/>
      <c r="F154" s="56"/>
      <c r="G154" s="56"/>
      <c r="H154" s="56"/>
      <c r="I154" s="57">
        <f t="shared" si="6"/>
        <v>0</v>
      </c>
      <c r="P154" s="51"/>
      <c r="Q154" s="51"/>
      <c r="R154" s="51"/>
      <c r="S154" s="51"/>
      <c r="T154" s="51"/>
    </row>
    <row r="155" spans="1:20" ht="20.100000000000001" customHeight="1">
      <c r="A155" s="41"/>
      <c r="B155" s="145">
        <v>132</v>
      </c>
      <c r="C155" s="54"/>
      <c r="D155" s="55" t="str">
        <f t="shared" si="5"/>
        <v/>
      </c>
      <c r="E155" s="56"/>
      <c r="F155" s="56"/>
      <c r="G155" s="56"/>
      <c r="H155" s="56"/>
      <c r="I155" s="57">
        <f t="shared" si="6"/>
        <v>0</v>
      </c>
      <c r="P155" s="51"/>
      <c r="Q155" s="51"/>
      <c r="R155" s="51"/>
      <c r="S155" s="51"/>
      <c r="T155" s="51"/>
    </row>
    <row r="156" spans="1:20" ht="20.100000000000001" customHeight="1">
      <c r="A156" s="41"/>
      <c r="B156" s="145">
        <v>133</v>
      </c>
      <c r="C156" s="54"/>
      <c r="D156" s="55" t="str">
        <f t="shared" si="5"/>
        <v/>
      </c>
      <c r="E156" s="56"/>
      <c r="F156" s="56"/>
      <c r="G156" s="56"/>
      <c r="H156" s="56"/>
      <c r="I156" s="57">
        <f t="shared" si="6"/>
        <v>0</v>
      </c>
      <c r="P156" s="51"/>
      <c r="Q156" s="51"/>
      <c r="R156" s="51"/>
      <c r="S156" s="51"/>
      <c r="T156" s="51"/>
    </row>
    <row r="157" spans="1:20" ht="20.100000000000001" customHeight="1">
      <c r="A157" s="41"/>
      <c r="B157" s="145">
        <v>134</v>
      </c>
      <c r="C157" s="54"/>
      <c r="D157" s="55" t="str">
        <f t="shared" si="5"/>
        <v/>
      </c>
      <c r="E157" s="56"/>
      <c r="F157" s="56"/>
      <c r="G157" s="56"/>
      <c r="H157" s="56"/>
      <c r="I157" s="57">
        <f t="shared" si="6"/>
        <v>0</v>
      </c>
      <c r="P157" s="51"/>
      <c r="Q157" s="51"/>
      <c r="R157" s="51"/>
      <c r="S157" s="51"/>
      <c r="T157" s="51"/>
    </row>
    <row r="158" spans="1:20" ht="20.100000000000001" customHeight="1">
      <c r="A158" s="41"/>
      <c r="B158" s="145">
        <v>135</v>
      </c>
      <c r="C158" s="54"/>
      <c r="D158" s="55" t="str">
        <f t="shared" si="5"/>
        <v/>
      </c>
      <c r="E158" s="56"/>
      <c r="F158" s="56"/>
      <c r="G158" s="56"/>
      <c r="H158" s="56"/>
      <c r="I158" s="57">
        <f t="shared" si="6"/>
        <v>0</v>
      </c>
      <c r="P158" s="51"/>
      <c r="Q158" s="51"/>
      <c r="R158" s="51"/>
      <c r="S158" s="51"/>
      <c r="T158" s="51"/>
    </row>
    <row r="159" spans="1:20" ht="20.100000000000001" customHeight="1">
      <c r="A159" s="41"/>
      <c r="B159" s="145">
        <v>136</v>
      </c>
      <c r="C159" s="54"/>
      <c r="D159" s="55" t="str">
        <f t="shared" si="5"/>
        <v/>
      </c>
      <c r="E159" s="56"/>
      <c r="F159" s="56"/>
      <c r="G159" s="56"/>
      <c r="H159" s="56"/>
      <c r="I159" s="57">
        <f t="shared" si="6"/>
        <v>0</v>
      </c>
      <c r="P159" s="51"/>
      <c r="Q159" s="51"/>
      <c r="R159" s="51"/>
      <c r="S159" s="51"/>
      <c r="T159" s="51"/>
    </row>
    <row r="160" spans="1:20" ht="20.100000000000001" customHeight="1">
      <c r="A160" s="41"/>
      <c r="B160" s="145">
        <v>137</v>
      </c>
      <c r="C160" s="54"/>
      <c r="D160" s="55" t="str">
        <f t="shared" si="5"/>
        <v/>
      </c>
      <c r="E160" s="56"/>
      <c r="F160" s="56"/>
      <c r="G160" s="56"/>
      <c r="H160" s="56"/>
      <c r="I160" s="57">
        <f t="shared" si="6"/>
        <v>0</v>
      </c>
      <c r="P160" s="51"/>
      <c r="Q160" s="51"/>
      <c r="R160" s="51"/>
      <c r="S160" s="51"/>
      <c r="T160" s="51"/>
    </row>
    <row r="161" spans="1:20" ht="20.100000000000001" customHeight="1">
      <c r="A161" s="41"/>
      <c r="B161" s="145">
        <v>138</v>
      </c>
      <c r="C161" s="54"/>
      <c r="D161" s="55" t="str">
        <f t="shared" si="5"/>
        <v/>
      </c>
      <c r="E161" s="56"/>
      <c r="F161" s="56"/>
      <c r="G161" s="56"/>
      <c r="H161" s="56"/>
      <c r="I161" s="57">
        <f t="shared" si="6"/>
        <v>0</v>
      </c>
      <c r="P161" s="51"/>
      <c r="Q161" s="51"/>
      <c r="R161" s="51"/>
      <c r="S161" s="51"/>
      <c r="T161" s="51"/>
    </row>
    <row r="162" spans="1:20" ht="20.100000000000001" customHeight="1">
      <c r="A162" s="41"/>
      <c r="B162" s="145">
        <v>139</v>
      </c>
      <c r="C162" s="54"/>
      <c r="D162" s="55" t="str">
        <f t="shared" si="5"/>
        <v/>
      </c>
      <c r="E162" s="56"/>
      <c r="F162" s="56"/>
      <c r="G162" s="56"/>
      <c r="H162" s="56"/>
      <c r="I162" s="57">
        <f t="shared" si="6"/>
        <v>0</v>
      </c>
      <c r="P162" s="51"/>
      <c r="Q162" s="51"/>
      <c r="R162" s="51"/>
      <c r="S162" s="51"/>
      <c r="T162" s="51"/>
    </row>
    <row r="163" spans="1:20" ht="20.100000000000001" customHeight="1">
      <c r="A163" s="41"/>
      <c r="B163" s="145">
        <v>140</v>
      </c>
      <c r="C163" s="54"/>
      <c r="D163" s="55" t="str">
        <f t="shared" si="5"/>
        <v/>
      </c>
      <c r="E163" s="56"/>
      <c r="F163" s="56"/>
      <c r="G163" s="56"/>
      <c r="H163" s="56"/>
      <c r="I163" s="57">
        <f t="shared" si="6"/>
        <v>0</v>
      </c>
      <c r="P163" s="51"/>
      <c r="Q163" s="51"/>
      <c r="R163" s="51"/>
      <c r="S163" s="51"/>
      <c r="T163" s="51"/>
    </row>
    <row r="164" spans="1:20" ht="20.100000000000001" customHeight="1">
      <c r="A164" s="41"/>
      <c r="B164" s="145">
        <v>141</v>
      </c>
      <c r="C164" s="54"/>
      <c r="D164" s="55" t="str">
        <f t="shared" si="5"/>
        <v/>
      </c>
      <c r="E164" s="56"/>
      <c r="F164" s="56"/>
      <c r="G164" s="56"/>
      <c r="H164" s="56"/>
      <c r="I164" s="57">
        <f t="shared" si="6"/>
        <v>0</v>
      </c>
      <c r="P164" s="51"/>
      <c r="Q164" s="51"/>
      <c r="R164" s="51"/>
      <c r="S164" s="51"/>
      <c r="T164" s="51"/>
    </row>
    <row r="165" spans="1:20" ht="20.100000000000001" customHeight="1">
      <c r="A165" s="41"/>
      <c r="B165" s="145">
        <v>142</v>
      </c>
      <c r="C165" s="54"/>
      <c r="D165" s="55" t="str">
        <f t="shared" si="5"/>
        <v/>
      </c>
      <c r="E165" s="56"/>
      <c r="F165" s="56"/>
      <c r="G165" s="56"/>
      <c r="H165" s="56"/>
      <c r="I165" s="57">
        <f t="shared" si="6"/>
        <v>0</v>
      </c>
      <c r="P165" s="51"/>
      <c r="Q165" s="51"/>
      <c r="R165" s="51"/>
      <c r="S165" s="51"/>
      <c r="T165" s="51"/>
    </row>
    <row r="166" spans="1:20" ht="20.100000000000001" customHeight="1">
      <c r="A166" s="41"/>
      <c r="B166" s="145">
        <v>143</v>
      </c>
      <c r="C166" s="54"/>
      <c r="D166" s="55" t="str">
        <f t="shared" si="5"/>
        <v/>
      </c>
      <c r="E166" s="56"/>
      <c r="F166" s="56"/>
      <c r="G166" s="56"/>
      <c r="H166" s="56"/>
      <c r="I166" s="57">
        <f t="shared" si="6"/>
        <v>0</v>
      </c>
      <c r="P166" s="51"/>
      <c r="Q166" s="51"/>
      <c r="R166" s="51"/>
      <c r="S166" s="51"/>
      <c r="T166" s="51"/>
    </row>
    <row r="167" spans="1:20" ht="20.100000000000001" customHeight="1">
      <c r="A167" s="41"/>
      <c r="B167" s="145">
        <v>144</v>
      </c>
      <c r="C167" s="54"/>
      <c r="D167" s="55" t="str">
        <f t="shared" si="5"/>
        <v/>
      </c>
      <c r="E167" s="56"/>
      <c r="F167" s="56"/>
      <c r="G167" s="56"/>
      <c r="H167" s="56"/>
      <c r="I167" s="57">
        <f t="shared" si="6"/>
        <v>0</v>
      </c>
      <c r="P167" s="51"/>
      <c r="Q167" s="51"/>
      <c r="R167" s="51"/>
      <c r="S167" s="51"/>
      <c r="T167" s="51"/>
    </row>
    <row r="168" spans="1:20" ht="20.100000000000001" customHeight="1">
      <c r="A168" s="41"/>
      <c r="B168" s="145">
        <v>145</v>
      </c>
      <c r="C168" s="54"/>
      <c r="D168" s="55" t="str">
        <f t="shared" si="5"/>
        <v/>
      </c>
      <c r="E168" s="56"/>
      <c r="F168" s="56"/>
      <c r="G168" s="56"/>
      <c r="H168" s="56"/>
      <c r="I168" s="57">
        <f t="shared" si="6"/>
        <v>0</v>
      </c>
      <c r="P168" s="51"/>
      <c r="Q168" s="51"/>
      <c r="R168" s="51"/>
      <c r="S168" s="51"/>
      <c r="T168" s="51"/>
    </row>
    <row r="169" spans="1:20" ht="20.100000000000001" customHeight="1">
      <c r="A169" s="41"/>
      <c r="B169" s="145">
        <v>146</v>
      </c>
      <c r="C169" s="54"/>
      <c r="D169" s="55" t="str">
        <f t="shared" si="5"/>
        <v/>
      </c>
      <c r="E169" s="56"/>
      <c r="F169" s="56"/>
      <c r="G169" s="56"/>
      <c r="H169" s="56"/>
      <c r="I169" s="57">
        <f t="shared" si="6"/>
        <v>0</v>
      </c>
      <c r="P169" s="51"/>
      <c r="Q169" s="51"/>
      <c r="R169" s="51"/>
      <c r="S169" s="51"/>
      <c r="T169" s="51"/>
    </row>
    <row r="170" spans="1:20" ht="20.100000000000001" customHeight="1">
      <c r="A170" s="41"/>
      <c r="B170" s="145">
        <v>147</v>
      </c>
      <c r="C170" s="54"/>
      <c r="D170" s="55" t="str">
        <f t="shared" si="5"/>
        <v/>
      </c>
      <c r="E170" s="56"/>
      <c r="F170" s="56"/>
      <c r="G170" s="56"/>
      <c r="H170" s="56"/>
      <c r="I170" s="57">
        <f t="shared" si="6"/>
        <v>0</v>
      </c>
      <c r="P170" s="51"/>
      <c r="Q170" s="51"/>
      <c r="R170" s="51"/>
      <c r="S170" s="51"/>
      <c r="T170" s="51"/>
    </row>
    <row r="171" spans="1:20" ht="20.100000000000001" customHeight="1">
      <c r="A171" s="41"/>
      <c r="B171" s="145">
        <v>148</v>
      </c>
      <c r="C171" s="54"/>
      <c r="D171" s="55" t="str">
        <f t="shared" si="5"/>
        <v/>
      </c>
      <c r="E171" s="56"/>
      <c r="F171" s="56"/>
      <c r="G171" s="56"/>
      <c r="H171" s="56"/>
      <c r="I171" s="57">
        <f t="shared" si="6"/>
        <v>0</v>
      </c>
      <c r="P171" s="51"/>
      <c r="Q171" s="51"/>
      <c r="R171" s="51"/>
      <c r="S171" s="51"/>
      <c r="T171" s="51"/>
    </row>
    <row r="172" spans="1:20" ht="20.100000000000001" customHeight="1">
      <c r="A172" s="41"/>
      <c r="B172" s="145">
        <v>149</v>
      </c>
      <c r="C172" s="54"/>
      <c r="D172" s="55" t="str">
        <f t="shared" si="5"/>
        <v/>
      </c>
      <c r="E172" s="56"/>
      <c r="F172" s="56"/>
      <c r="G172" s="56"/>
      <c r="H172" s="56"/>
      <c r="I172" s="57">
        <f t="shared" si="6"/>
        <v>0</v>
      </c>
      <c r="P172" s="51"/>
      <c r="Q172" s="51"/>
      <c r="R172" s="51"/>
      <c r="S172" s="51"/>
      <c r="T172" s="51"/>
    </row>
    <row r="173" spans="1:20" ht="20.100000000000001" customHeight="1">
      <c r="A173" s="41"/>
      <c r="B173" s="145">
        <v>150</v>
      </c>
      <c r="C173" s="54"/>
      <c r="D173" s="55" t="str">
        <f t="shared" si="5"/>
        <v/>
      </c>
      <c r="E173" s="56"/>
      <c r="F173" s="56"/>
      <c r="G173" s="56"/>
      <c r="H173" s="56"/>
      <c r="I173" s="57">
        <f t="shared" si="6"/>
        <v>0</v>
      </c>
      <c r="P173" s="51"/>
      <c r="Q173" s="51"/>
      <c r="R173" s="51"/>
      <c r="S173" s="51"/>
      <c r="T173" s="51"/>
    </row>
    <row r="174" spans="1:20" ht="20.100000000000001" customHeight="1">
      <c r="A174" s="41"/>
      <c r="B174" s="145">
        <v>151</v>
      </c>
      <c r="C174" s="54"/>
      <c r="D174" s="55" t="str">
        <f t="shared" si="5"/>
        <v/>
      </c>
      <c r="E174" s="56"/>
      <c r="F174" s="56"/>
      <c r="G174" s="56"/>
      <c r="H174" s="56"/>
      <c r="I174" s="57">
        <f t="shared" si="6"/>
        <v>0</v>
      </c>
      <c r="P174" s="51"/>
      <c r="Q174" s="51"/>
      <c r="R174" s="51"/>
      <c r="S174" s="51"/>
      <c r="T174" s="51"/>
    </row>
    <row r="175" spans="1:20" ht="20.100000000000001" customHeight="1">
      <c r="A175" s="41"/>
      <c r="B175" s="145">
        <v>152</v>
      </c>
      <c r="C175" s="54"/>
      <c r="D175" s="55" t="str">
        <f t="shared" si="5"/>
        <v/>
      </c>
      <c r="E175" s="56"/>
      <c r="F175" s="56"/>
      <c r="G175" s="56"/>
      <c r="H175" s="56"/>
      <c r="I175" s="57">
        <f t="shared" si="6"/>
        <v>0</v>
      </c>
      <c r="P175" s="51"/>
      <c r="Q175" s="51"/>
      <c r="R175" s="51"/>
      <c r="S175" s="51"/>
      <c r="T175" s="51"/>
    </row>
    <row r="176" spans="1:20" ht="20.100000000000001" customHeight="1">
      <c r="A176" s="41"/>
      <c r="B176" s="145">
        <v>153</v>
      </c>
      <c r="C176" s="54"/>
      <c r="D176" s="55" t="str">
        <f t="shared" si="5"/>
        <v/>
      </c>
      <c r="E176" s="56"/>
      <c r="F176" s="56"/>
      <c r="G176" s="56"/>
      <c r="H176" s="56"/>
      <c r="I176" s="57">
        <f t="shared" si="6"/>
        <v>0</v>
      </c>
      <c r="P176" s="51"/>
      <c r="Q176" s="51"/>
      <c r="R176" s="51"/>
      <c r="S176" s="51"/>
      <c r="T176" s="51"/>
    </row>
    <row r="177" spans="1:20" ht="20.100000000000001" customHeight="1">
      <c r="A177" s="41"/>
      <c r="B177" s="145">
        <v>154</v>
      </c>
      <c r="C177" s="54"/>
      <c r="D177" s="55" t="str">
        <f t="shared" si="5"/>
        <v/>
      </c>
      <c r="E177" s="56"/>
      <c r="F177" s="56"/>
      <c r="G177" s="56"/>
      <c r="H177" s="56"/>
      <c r="I177" s="57">
        <f t="shared" si="6"/>
        <v>0</v>
      </c>
      <c r="P177" s="51"/>
      <c r="Q177" s="51"/>
      <c r="R177" s="51"/>
      <c r="S177" s="51"/>
      <c r="T177" s="51"/>
    </row>
    <row r="178" spans="1:20" ht="20.100000000000001" customHeight="1">
      <c r="A178" s="41"/>
      <c r="B178" s="145">
        <v>155</v>
      </c>
      <c r="C178" s="54"/>
      <c r="D178" s="55" t="str">
        <f t="shared" si="5"/>
        <v/>
      </c>
      <c r="E178" s="56"/>
      <c r="F178" s="56"/>
      <c r="G178" s="56"/>
      <c r="H178" s="56"/>
      <c r="I178" s="57">
        <f t="shared" si="6"/>
        <v>0</v>
      </c>
      <c r="P178" s="51"/>
      <c r="Q178" s="51"/>
      <c r="R178" s="51"/>
      <c r="S178" s="51"/>
      <c r="T178" s="51"/>
    </row>
    <row r="179" spans="1:20" ht="20.100000000000001" customHeight="1">
      <c r="A179" s="41"/>
      <c r="B179" s="145">
        <v>156</v>
      </c>
      <c r="C179" s="54"/>
      <c r="D179" s="55" t="str">
        <f t="shared" si="5"/>
        <v/>
      </c>
      <c r="E179" s="56"/>
      <c r="F179" s="56"/>
      <c r="G179" s="56"/>
      <c r="H179" s="56"/>
      <c r="I179" s="57">
        <f t="shared" si="6"/>
        <v>0</v>
      </c>
      <c r="P179" s="51"/>
      <c r="Q179" s="51"/>
      <c r="R179" s="51"/>
      <c r="S179" s="51"/>
      <c r="T179" s="51"/>
    </row>
    <row r="180" spans="1:20" ht="20.100000000000001" customHeight="1">
      <c r="A180" s="41"/>
      <c r="B180" s="145">
        <v>157</v>
      </c>
      <c r="C180" s="54"/>
      <c r="D180" s="55" t="str">
        <f t="shared" si="5"/>
        <v/>
      </c>
      <c r="E180" s="56"/>
      <c r="F180" s="56"/>
      <c r="G180" s="56"/>
      <c r="H180" s="56"/>
      <c r="I180" s="57">
        <f t="shared" si="6"/>
        <v>0</v>
      </c>
      <c r="P180" s="51"/>
      <c r="Q180" s="51"/>
      <c r="R180" s="51"/>
      <c r="S180" s="51"/>
      <c r="T180" s="51"/>
    </row>
    <row r="181" spans="1:20" ht="20.100000000000001" customHeight="1">
      <c r="A181" s="41"/>
      <c r="B181" s="145">
        <v>158</v>
      </c>
      <c r="C181" s="54"/>
      <c r="D181" s="55" t="str">
        <f t="shared" si="5"/>
        <v/>
      </c>
      <c r="E181" s="56"/>
      <c r="F181" s="56"/>
      <c r="G181" s="56"/>
      <c r="H181" s="56"/>
      <c r="I181" s="57">
        <f t="shared" si="6"/>
        <v>0</v>
      </c>
      <c r="P181" s="51"/>
      <c r="Q181" s="51"/>
      <c r="R181" s="51"/>
      <c r="S181" s="51"/>
      <c r="T181" s="51"/>
    </row>
    <row r="182" spans="1:20" ht="20.100000000000001" customHeight="1">
      <c r="A182" s="41"/>
      <c r="B182" s="145">
        <v>159</v>
      </c>
      <c r="C182" s="54"/>
      <c r="D182" s="55" t="str">
        <f t="shared" si="5"/>
        <v/>
      </c>
      <c r="E182" s="56"/>
      <c r="F182" s="56"/>
      <c r="G182" s="56"/>
      <c r="H182" s="56"/>
      <c r="I182" s="57">
        <f t="shared" si="6"/>
        <v>0</v>
      </c>
      <c r="P182" s="51"/>
      <c r="Q182" s="51"/>
      <c r="R182" s="51"/>
      <c r="S182" s="51"/>
      <c r="T182" s="51"/>
    </row>
    <row r="183" spans="1:20" ht="20.100000000000001" customHeight="1">
      <c r="A183" s="41"/>
      <c r="B183" s="145">
        <v>160</v>
      </c>
      <c r="C183" s="54"/>
      <c r="D183" s="55" t="str">
        <f t="shared" si="5"/>
        <v/>
      </c>
      <c r="E183" s="56"/>
      <c r="F183" s="56"/>
      <c r="G183" s="56"/>
      <c r="H183" s="56"/>
      <c r="I183" s="57">
        <f t="shared" si="6"/>
        <v>0</v>
      </c>
      <c r="P183" s="51"/>
      <c r="Q183" s="51"/>
      <c r="R183" s="51"/>
      <c r="S183" s="51"/>
      <c r="T183" s="51"/>
    </row>
    <row r="184" spans="1:20" ht="20.100000000000001" customHeight="1">
      <c r="A184" s="41"/>
      <c r="B184" s="145">
        <v>161</v>
      </c>
      <c r="C184" s="54"/>
      <c r="D184" s="55" t="str">
        <f t="shared" si="5"/>
        <v/>
      </c>
      <c r="E184" s="56"/>
      <c r="F184" s="56"/>
      <c r="G184" s="56"/>
      <c r="H184" s="56"/>
      <c r="I184" s="57">
        <f t="shared" si="6"/>
        <v>0</v>
      </c>
      <c r="P184" s="51"/>
      <c r="Q184" s="51"/>
      <c r="R184" s="51"/>
      <c r="S184" s="51"/>
      <c r="T184" s="51"/>
    </row>
    <row r="185" spans="1:20" ht="20.100000000000001" customHeight="1">
      <c r="A185" s="41"/>
      <c r="B185" s="145">
        <v>162</v>
      </c>
      <c r="C185" s="54"/>
      <c r="D185" s="55" t="str">
        <f t="shared" si="5"/>
        <v/>
      </c>
      <c r="E185" s="56"/>
      <c r="F185" s="56"/>
      <c r="G185" s="56"/>
      <c r="H185" s="56"/>
      <c r="I185" s="57">
        <f t="shared" si="6"/>
        <v>0</v>
      </c>
      <c r="P185" s="51"/>
      <c r="Q185" s="51"/>
      <c r="R185" s="51"/>
      <c r="S185" s="51"/>
      <c r="T185" s="51"/>
    </row>
    <row r="186" spans="1:20" ht="20.100000000000001" customHeight="1">
      <c r="A186" s="41"/>
      <c r="B186" s="145">
        <v>163</v>
      </c>
      <c r="C186" s="54"/>
      <c r="D186" s="55" t="str">
        <f t="shared" si="5"/>
        <v/>
      </c>
      <c r="E186" s="56"/>
      <c r="F186" s="56"/>
      <c r="G186" s="56"/>
      <c r="H186" s="56"/>
      <c r="I186" s="57">
        <f t="shared" si="6"/>
        <v>0</v>
      </c>
      <c r="P186" s="51"/>
      <c r="Q186" s="51"/>
      <c r="R186" s="51"/>
      <c r="S186" s="51"/>
      <c r="T186" s="51"/>
    </row>
    <row r="187" spans="1:20" ht="20.100000000000001" customHeight="1">
      <c r="A187" s="41"/>
      <c r="B187" s="145">
        <v>164</v>
      </c>
      <c r="C187" s="54"/>
      <c r="D187" s="55" t="str">
        <f t="shared" si="5"/>
        <v/>
      </c>
      <c r="E187" s="56"/>
      <c r="F187" s="56"/>
      <c r="G187" s="56"/>
      <c r="H187" s="56"/>
      <c r="I187" s="57">
        <f t="shared" si="6"/>
        <v>0</v>
      </c>
      <c r="P187" s="51"/>
      <c r="Q187" s="51"/>
      <c r="R187" s="51"/>
      <c r="S187" s="51"/>
      <c r="T187" s="51"/>
    </row>
    <row r="188" spans="1:20" ht="20.100000000000001" customHeight="1">
      <c r="A188" s="41"/>
      <c r="B188" s="145">
        <v>165</v>
      </c>
      <c r="C188" s="54"/>
      <c r="D188" s="55" t="str">
        <f t="shared" si="5"/>
        <v/>
      </c>
      <c r="E188" s="56"/>
      <c r="F188" s="56"/>
      <c r="G188" s="56"/>
      <c r="H188" s="56"/>
      <c r="I188" s="57">
        <f t="shared" si="6"/>
        <v>0</v>
      </c>
      <c r="P188" s="51"/>
      <c r="Q188" s="51"/>
      <c r="R188" s="51"/>
      <c r="S188" s="51"/>
      <c r="T188" s="51"/>
    </row>
    <row r="189" spans="1:20" ht="20.100000000000001" customHeight="1">
      <c r="A189" s="41"/>
      <c r="B189" s="145">
        <v>166</v>
      </c>
      <c r="C189" s="54"/>
      <c r="D189" s="55" t="str">
        <f t="shared" si="5"/>
        <v/>
      </c>
      <c r="E189" s="56"/>
      <c r="F189" s="56"/>
      <c r="G189" s="56"/>
      <c r="H189" s="56"/>
      <c r="I189" s="57">
        <f t="shared" si="6"/>
        <v>0</v>
      </c>
      <c r="P189" s="51"/>
      <c r="Q189" s="51"/>
      <c r="R189" s="51"/>
      <c r="S189" s="51"/>
      <c r="T189" s="51"/>
    </row>
    <row r="190" spans="1:20" ht="20.100000000000001" customHeight="1">
      <c r="A190" s="41"/>
      <c r="B190" s="145">
        <v>167</v>
      </c>
      <c r="C190" s="54"/>
      <c r="D190" s="55" t="str">
        <f t="shared" si="5"/>
        <v/>
      </c>
      <c r="E190" s="56"/>
      <c r="F190" s="56"/>
      <c r="G190" s="56"/>
      <c r="H190" s="56"/>
      <c r="I190" s="57">
        <f t="shared" si="6"/>
        <v>0</v>
      </c>
      <c r="P190" s="51"/>
      <c r="Q190" s="51"/>
      <c r="R190" s="51"/>
      <c r="S190" s="51"/>
      <c r="T190" s="51"/>
    </row>
    <row r="191" spans="1:20" ht="20.100000000000001" customHeight="1">
      <c r="A191" s="41"/>
      <c r="B191" s="145">
        <v>168</v>
      </c>
      <c r="C191" s="54"/>
      <c r="D191" s="55" t="str">
        <f t="shared" si="5"/>
        <v/>
      </c>
      <c r="E191" s="56"/>
      <c r="F191" s="56"/>
      <c r="G191" s="56"/>
      <c r="H191" s="56"/>
      <c r="I191" s="57">
        <f t="shared" si="6"/>
        <v>0</v>
      </c>
      <c r="P191" s="51"/>
      <c r="Q191" s="51"/>
      <c r="R191" s="51"/>
      <c r="S191" s="51"/>
      <c r="T191" s="51"/>
    </row>
    <row r="192" spans="1:20" ht="20.100000000000001" customHeight="1">
      <c r="A192" s="41"/>
      <c r="B192" s="145">
        <v>169</v>
      </c>
      <c r="C192" s="54"/>
      <c r="D192" s="55" t="str">
        <f t="shared" si="5"/>
        <v/>
      </c>
      <c r="E192" s="56"/>
      <c r="F192" s="56"/>
      <c r="G192" s="56"/>
      <c r="H192" s="56"/>
      <c r="I192" s="57">
        <f t="shared" si="6"/>
        <v>0</v>
      </c>
      <c r="P192" s="51"/>
      <c r="Q192" s="51"/>
      <c r="R192" s="51"/>
      <c r="S192" s="51"/>
      <c r="T192" s="51"/>
    </row>
    <row r="193" spans="1:20" ht="20.100000000000001" customHeight="1">
      <c r="A193" s="41"/>
      <c r="B193" s="145">
        <v>170</v>
      </c>
      <c r="C193" s="54"/>
      <c r="D193" s="55" t="str">
        <f t="shared" si="5"/>
        <v/>
      </c>
      <c r="E193" s="56"/>
      <c r="F193" s="56"/>
      <c r="G193" s="56"/>
      <c r="H193" s="56"/>
      <c r="I193" s="57">
        <f t="shared" si="6"/>
        <v>0</v>
      </c>
      <c r="P193" s="51"/>
      <c r="Q193" s="51"/>
      <c r="R193" s="51"/>
      <c r="S193" s="51"/>
      <c r="T193" s="51"/>
    </row>
    <row r="194" spans="1:20" ht="20.100000000000001" customHeight="1">
      <c r="A194" s="41"/>
      <c r="B194" s="145">
        <v>171</v>
      </c>
      <c r="C194" s="54"/>
      <c r="D194" s="55" t="str">
        <f t="shared" si="5"/>
        <v/>
      </c>
      <c r="E194" s="56"/>
      <c r="F194" s="56"/>
      <c r="G194" s="56"/>
      <c r="H194" s="56"/>
      <c r="I194" s="57">
        <f t="shared" si="6"/>
        <v>0</v>
      </c>
      <c r="P194" s="51"/>
      <c r="Q194" s="51"/>
      <c r="R194" s="51"/>
      <c r="S194" s="51"/>
      <c r="T194" s="51"/>
    </row>
    <row r="195" spans="1:20" ht="20.100000000000001" customHeight="1">
      <c r="A195" s="41"/>
      <c r="B195" s="145">
        <v>172</v>
      </c>
      <c r="C195" s="54"/>
      <c r="D195" s="55" t="str">
        <f t="shared" si="5"/>
        <v/>
      </c>
      <c r="E195" s="56"/>
      <c r="F195" s="56"/>
      <c r="G195" s="56"/>
      <c r="H195" s="56"/>
      <c r="I195" s="57">
        <f t="shared" si="6"/>
        <v>0</v>
      </c>
      <c r="P195" s="51"/>
      <c r="Q195" s="51"/>
      <c r="R195" s="51"/>
      <c r="S195" s="51"/>
      <c r="T195" s="51"/>
    </row>
    <row r="196" spans="1:20" ht="20.100000000000001" customHeight="1">
      <c r="A196" s="41"/>
      <c r="B196" s="145">
        <v>173</v>
      </c>
      <c r="C196" s="54"/>
      <c r="D196" s="55" t="str">
        <f t="shared" si="5"/>
        <v/>
      </c>
      <c r="E196" s="56"/>
      <c r="F196" s="56"/>
      <c r="G196" s="56"/>
      <c r="H196" s="56"/>
      <c r="I196" s="57">
        <f t="shared" si="6"/>
        <v>0</v>
      </c>
      <c r="P196" s="51"/>
      <c r="Q196" s="51"/>
      <c r="R196" s="51"/>
      <c r="S196" s="51"/>
      <c r="T196" s="51"/>
    </row>
    <row r="197" spans="1:20" ht="20.100000000000001" customHeight="1">
      <c r="A197" s="41"/>
      <c r="B197" s="145">
        <v>174</v>
      </c>
      <c r="C197" s="54"/>
      <c r="D197" s="55" t="str">
        <f t="shared" si="5"/>
        <v/>
      </c>
      <c r="E197" s="56"/>
      <c r="F197" s="56"/>
      <c r="G197" s="56"/>
      <c r="H197" s="56"/>
      <c r="I197" s="57">
        <f t="shared" si="6"/>
        <v>0</v>
      </c>
      <c r="P197" s="51"/>
      <c r="Q197" s="51"/>
      <c r="R197" s="51"/>
      <c r="S197" s="51"/>
      <c r="T197" s="51"/>
    </row>
    <row r="198" spans="1:20" ht="20.100000000000001" customHeight="1">
      <c r="A198" s="41"/>
      <c r="B198" s="145">
        <v>175</v>
      </c>
      <c r="C198" s="54"/>
      <c r="D198" s="55" t="str">
        <f t="shared" si="5"/>
        <v/>
      </c>
      <c r="E198" s="56"/>
      <c r="F198" s="56"/>
      <c r="G198" s="56"/>
      <c r="H198" s="56"/>
      <c r="I198" s="57">
        <f t="shared" si="6"/>
        <v>0</v>
      </c>
      <c r="P198" s="51"/>
      <c r="Q198" s="51"/>
      <c r="R198" s="51"/>
      <c r="S198" s="51"/>
      <c r="T198" s="51"/>
    </row>
    <row r="199" spans="1:20" ht="20.100000000000001" customHeight="1">
      <c r="A199" s="41"/>
      <c r="B199" s="145">
        <v>176</v>
      </c>
      <c r="C199" s="54"/>
      <c r="D199" s="55" t="str">
        <f t="shared" si="5"/>
        <v/>
      </c>
      <c r="E199" s="56"/>
      <c r="F199" s="56"/>
      <c r="G199" s="56"/>
      <c r="H199" s="56"/>
      <c r="I199" s="57">
        <f t="shared" si="6"/>
        <v>0</v>
      </c>
      <c r="P199" s="51"/>
      <c r="Q199" s="51"/>
      <c r="R199" s="51"/>
      <c r="S199" s="51"/>
      <c r="T199" s="51"/>
    </row>
    <row r="200" spans="1:20" ht="20.100000000000001" customHeight="1">
      <c r="A200" s="41"/>
      <c r="B200" s="145">
        <v>177</v>
      </c>
      <c r="C200" s="54"/>
      <c r="D200" s="55" t="str">
        <f t="shared" si="5"/>
        <v/>
      </c>
      <c r="E200" s="56"/>
      <c r="F200" s="56"/>
      <c r="G200" s="56"/>
      <c r="H200" s="56"/>
      <c r="I200" s="57">
        <f t="shared" si="6"/>
        <v>0</v>
      </c>
      <c r="P200" s="51"/>
      <c r="Q200" s="51"/>
      <c r="R200" s="51"/>
      <c r="S200" s="51"/>
      <c r="T200" s="51"/>
    </row>
    <row r="201" spans="1:20" ht="20.100000000000001" customHeight="1">
      <c r="A201" s="41"/>
      <c r="B201" s="145">
        <v>178</v>
      </c>
      <c r="C201" s="54"/>
      <c r="D201" s="55" t="str">
        <f t="shared" si="5"/>
        <v/>
      </c>
      <c r="E201" s="56"/>
      <c r="F201" s="56"/>
      <c r="G201" s="56"/>
      <c r="H201" s="56"/>
      <c r="I201" s="57">
        <f t="shared" si="6"/>
        <v>0</v>
      </c>
      <c r="P201" s="51"/>
      <c r="Q201" s="51"/>
      <c r="R201" s="51"/>
      <c r="S201" s="51"/>
      <c r="T201" s="51"/>
    </row>
    <row r="202" spans="1:20" ht="20.100000000000001" customHeight="1">
      <c r="A202" s="41"/>
      <c r="B202" s="145">
        <v>179</v>
      </c>
      <c r="C202" s="54"/>
      <c r="D202" s="55" t="str">
        <f t="shared" si="5"/>
        <v/>
      </c>
      <c r="E202" s="56"/>
      <c r="F202" s="56"/>
      <c r="G202" s="56"/>
      <c r="H202" s="56"/>
      <c r="I202" s="57">
        <f t="shared" si="6"/>
        <v>0</v>
      </c>
      <c r="P202" s="51"/>
      <c r="Q202" s="51"/>
      <c r="R202" s="51"/>
      <c r="S202" s="51"/>
      <c r="T202" s="51"/>
    </row>
    <row r="203" spans="1:20" ht="20.100000000000001" customHeight="1">
      <c r="A203" s="41"/>
      <c r="B203" s="145">
        <v>180</v>
      </c>
      <c r="C203" s="54"/>
      <c r="D203" s="55" t="str">
        <f t="shared" si="5"/>
        <v/>
      </c>
      <c r="E203" s="56"/>
      <c r="F203" s="56"/>
      <c r="G203" s="56"/>
      <c r="H203" s="56"/>
      <c r="I203" s="57">
        <f t="shared" si="6"/>
        <v>0</v>
      </c>
      <c r="P203" s="51"/>
      <c r="Q203" s="51"/>
      <c r="R203" s="51"/>
      <c r="S203" s="51"/>
      <c r="T203" s="51"/>
    </row>
    <row r="204" spans="1:20" ht="20.100000000000001" customHeight="1">
      <c r="A204" s="41"/>
      <c r="B204" s="145">
        <v>181</v>
      </c>
      <c r="C204" s="54"/>
      <c r="D204" s="55" t="str">
        <f t="shared" si="5"/>
        <v/>
      </c>
      <c r="E204" s="56"/>
      <c r="F204" s="56"/>
      <c r="G204" s="56"/>
      <c r="H204" s="56"/>
      <c r="I204" s="57">
        <f t="shared" si="6"/>
        <v>0</v>
      </c>
      <c r="P204" s="51"/>
      <c r="Q204" s="51"/>
      <c r="R204" s="51"/>
      <c r="S204" s="51"/>
      <c r="T204" s="51"/>
    </row>
    <row r="205" spans="1:20" ht="20.100000000000001" customHeight="1">
      <c r="A205" s="41"/>
      <c r="B205" s="145">
        <v>182</v>
      </c>
      <c r="C205" s="54"/>
      <c r="D205" s="55" t="str">
        <f t="shared" si="5"/>
        <v/>
      </c>
      <c r="E205" s="56"/>
      <c r="F205" s="56"/>
      <c r="G205" s="56"/>
      <c r="H205" s="56"/>
      <c r="I205" s="57">
        <f t="shared" si="6"/>
        <v>0</v>
      </c>
      <c r="P205" s="51"/>
      <c r="Q205" s="51"/>
      <c r="R205" s="51"/>
      <c r="S205" s="51"/>
      <c r="T205" s="51"/>
    </row>
    <row r="206" spans="1:20" ht="20.100000000000001" customHeight="1">
      <c r="A206" s="41"/>
      <c r="B206" s="145">
        <v>183</v>
      </c>
      <c r="C206" s="54"/>
      <c r="D206" s="55" t="str">
        <f t="shared" si="5"/>
        <v/>
      </c>
      <c r="E206" s="56"/>
      <c r="F206" s="56"/>
      <c r="G206" s="56"/>
      <c r="H206" s="56"/>
      <c r="I206" s="57">
        <f t="shared" si="6"/>
        <v>0</v>
      </c>
      <c r="P206" s="51"/>
      <c r="Q206" s="51"/>
      <c r="R206" s="51"/>
      <c r="S206" s="51"/>
      <c r="T206" s="51"/>
    </row>
    <row r="207" spans="1:20" ht="20.100000000000001" customHeight="1">
      <c r="A207" s="41"/>
      <c r="B207" s="145">
        <v>184</v>
      </c>
      <c r="C207" s="54"/>
      <c r="D207" s="55" t="str">
        <f t="shared" si="5"/>
        <v/>
      </c>
      <c r="E207" s="56"/>
      <c r="F207" s="56"/>
      <c r="G207" s="56"/>
      <c r="H207" s="56"/>
      <c r="I207" s="57">
        <f t="shared" si="6"/>
        <v>0</v>
      </c>
      <c r="P207" s="51"/>
      <c r="Q207" s="51"/>
      <c r="R207" s="51"/>
      <c r="S207" s="51"/>
      <c r="T207" s="51"/>
    </row>
    <row r="208" spans="1:20" ht="20.100000000000001" customHeight="1">
      <c r="A208" s="41"/>
      <c r="B208" s="145">
        <v>185</v>
      </c>
      <c r="C208" s="54"/>
      <c r="D208" s="55" t="str">
        <f t="shared" si="5"/>
        <v/>
      </c>
      <c r="E208" s="56"/>
      <c r="F208" s="56"/>
      <c r="G208" s="56"/>
      <c r="H208" s="56"/>
      <c r="I208" s="57">
        <f t="shared" si="6"/>
        <v>0</v>
      </c>
      <c r="P208" s="51"/>
      <c r="Q208" s="51"/>
      <c r="R208" s="51"/>
      <c r="S208" s="51"/>
      <c r="T208" s="51"/>
    </row>
    <row r="209" spans="1:20" ht="20.100000000000001" customHeight="1">
      <c r="A209" s="41"/>
      <c r="B209" s="145">
        <v>186</v>
      </c>
      <c r="C209" s="54"/>
      <c r="D209" s="55" t="str">
        <f t="shared" si="5"/>
        <v/>
      </c>
      <c r="E209" s="56"/>
      <c r="F209" s="56"/>
      <c r="G209" s="56"/>
      <c r="H209" s="56"/>
      <c r="I209" s="57">
        <f t="shared" si="6"/>
        <v>0</v>
      </c>
      <c r="P209" s="51"/>
      <c r="Q209" s="51"/>
      <c r="R209" s="51"/>
      <c r="S209" s="51"/>
      <c r="T209" s="51"/>
    </row>
    <row r="210" spans="1:20" ht="20.100000000000001" customHeight="1">
      <c r="A210" s="41"/>
      <c r="B210" s="145">
        <v>187</v>
      </c>
      <c r="C210" s="54"/>
      <c r="D210" s="55" t="str">
        <f t="shared" si="5"/>
        <v/>
      </c>
      <c r="E210" s="56"/>
      <c r="F210" s="56"/>
      <c r="G210" s="56"/>
      <c r="H210" s="56"/>
      <c r="I210" s="57">
        <f t="shared" si="6"/>
        <v>0</v>
      </c>
      <c r="P210" s="51"/>
      <c r="Q210" s="51"/>
      <c r="R210" s="51"/>
      <c r="S210" s="51"/>
      <c r="T210" s="51"/>
    </row>
    <row r="211" spans="1:20" ht="20.100000000000001" customHeight="1">
      <c r="A211" s="41"/>
      <c r="B211" s="145">
        <v>188</v>
      </c>
      <c r="C211" s="54"/>
      <c r="D211" s="55" t="str">
        <f t="shared" si="5"/>
        <v/>
      </c>
      <c r="E211" s="56"/>
      <c r="F211" s="56"/>
      <c r="G211" s="56"/>
      <c r="H211" s="56"/>
      <c r="I211" s="57">
        <f t="shared" si="6"/>
        <v>0</v>
      </c>
      <c r="P211" s="51"/>
      <c r="Q211" s="51"/>
      <c r="R211" s="51"/>
      <c r="S211" s="51"/>
      <c r="T211" s="51"/>
    </row>
    <row r="212" spans="1:20" ht="20.100000000000001" customHeight="1">
      <c r="A212" s="41"/>
      <c r="B212" s="145">
        <v>189</v>
      </c>
      <c r="C212" s="54"/>
      <c r="D212" s="55" t="str">
        <f t="shared" si="5"/>
        <v/>
      </c>
      <c r="E212" s="56"/>
      <c r="F212" s="56"/>
      <c r="G212" s="56"/>
      <c r="H212" s="56"/>
      <c r="I212" s="57">
        <f t="shared" si="6"/>
        <v>0</v>
      </c>
      <c r="P212" s="51"/>
      <c r="Q212" s="51"/>
      <c r="R212" s="51"/>
      <c r="S212" s="51"/>
      <c r="T212" s="51"/>
    </row>
    <row r="213" spans="1:20" ht="20.100000000000001" customHeight="1">
      <c r="A213" s="41"/>
      <c r="B213" s="145">
        <v>190</v>
      </c>
      <c r="C213" s="54"/>
      <c r="D213" s="55" t="str">
        <f t="shared" si="5"/>
        <v/>
      </c>
      <c r="E213" s="56"/>
      <c r="F213" s="56"/>
      <c r="G213" s="56"/>
      <c r="H213" s="56"/>
      <c r="I213" s="57">
        <f t="shared" si="6"/>
        <v>0</v>
      </c>
      <c r="P213" s="51"/>
      <c r="Q213" s="51"/>
      <c r="R213" s="51"/>
      <c r="S213" s="51"/>
      <c r="T213" s="51"/>
    </row>
    <row r="214" spans="1:20" ht="20.100000000000001" customHeight="1">
      <c r="A214" s="41"/>
      <c r="B214" s="145">
        <v>191</v>
      </c>
      <c r="C214" s="54"/>
      <c r="D214" s="55" t="str">
        <f t="shared" si="5"/>
        <v/>
      </c>
      <c r="E214" s="56"/>
      <c r="F214" s="56"/>
      <c r="G214" s="56"/>
      <c r="H214" s="56"/>
      <c r="I214" s="57">
        <f t="shared" si="6"/>
        <v>0</v>
      </c>
      <c r="P214" s="51"/>
      <c r="Q214" s="51"/>
      <c r="R214" s="51"/>
      <c r="S214" s="51"/>
      <c r="T214" s="51"/>
    </row>
    <row r="215" spans="1:20" ht="20.100000000000001" customHeight="1">
      <c r="A215" s="41"/>
      <c r="B215" s="145">
        <v>192</v>
      </c>
      <c r="C215" s="54"/>
      <c r="D215" s="55" t="str">
        <f t="shared" si="5"/>
        <v/>
      </c>
      <c r="E215" s="56"/>
      <c r="F215" s="56"/>
      <c r="G215" s="56"/>
      <c r="H215" s="56"/>
      <c r="I215" s="57">
        <f t="shared" si="6"/>
        <v>0</v>
      </c>
      <c r="P215" s="51"/>
      <c r="Q215" s="51"/>
      <c r="R215" s="51"/>
      <c r="S215" s="51"/>
      <c r="T215" s="51"/>
    </row>
    <row r="216" spans="1:20" ht="20.100000000000001" customHeight="1">
      <c r="A216" s="41"/>
      <c r="B216" s="145">
        <v>193</v>
      </c>
      <c r="C216" s="54"/>
      <c r="D216" s="55" t="str">
        <f t="shared" ref="D216:D223" si="7">IF(C216=0,"",C216)</f>
        <v/>
      </c>
      <c r="E216" s="56"/>
      <c r="F216" s="56"/>
      <c r="G216" s="56"/>
      <c r="H216" s="56"/>
      <c r="I216" s="57">
        <f t="shared" si="6"/>
        <v>0</v>
      </c>
      <c r="P216" s="51"/>
      <c r="Q216" s="51"/>
      <c r="R216" s="51"/>
      <c r="S216" s="51"/>
      <c r="T216" s="51"/>
    </row>
    <row r="217" spans="1:20" ht="20.100000000000001" customHeight="1">
      <c r="A217" s="41"/>
      <c r="B217" s="145">
        <v>194</v>
      </c>
      <c r="C217" s="54"/>
      <c r="D217" s="55" t="str">
        <f t="shared" si="7"/>
        <v/>
      </c>
      <c r="E217" s="56"/>
      <c r="F217" s="56"/>
      <c r="G217" s="56"/>
      <c r="H217" s="56"/>
      <c r="I217" s="57">
        <f t="shared" ref="I217:I223" si="8">(F217-E217)-(H217-G217)</f>
        <v>0</v>
      </c>
      <c r="P217" s="51"/>
      <c r="Q217" s="51"/>
      <c r="R217" s="51"/>
      <c r="S217" s="51"/>
      <c r="T217" s="51"/>
    </row>
    <row r="218" spans="1:20" ht="20.100000000000001" customHeight="1">
      <c r="A218" s="41"/>
      <c r="B218" s="145">
        <v>195</v>
      </c>
      <c r="C218" s="54"/>
      <c r="D218" s="55" t="str">
        <f t="shared" si="7"/>
        <v/>
      </c>
      <c r="E218" s="56"/>
      <c r="F218" s="56"/>
      <c r="G218" s="56"/>
      <c r="H218" s="56"/>
      <c r="I218" s="57">
        <f t="shared" si="8"/>
        <v>0</v>
      </c>
      <c r="P218" s="51"/>
      <c r="Q218" s="51"/>
      <c r="R218" s="51"/>
      <c r="S218" s="51"/>
      <c r="T218" s="51"/>
    </row>
    <row r="219" spans="1:20" ht="20.100000000000001" customHeight="1">
      <c r="A219" s="41"/>
      <c r="B219" s="145">
        <v>196</v>
      </c>
      <c r="C219" s="54"/>
      <c r="D219" s="55" t="str">
        <f t="shared" si="7"/>
        <v/>
      </c>
      <c r="E219" s="56"/>
      <c r="F219" s="56"/>
      <c r="G219" s="56"/>
      <c r="H219" s="56"/>
      <c r="I219" s="57">
        <f t="shared" si="8"/>
        <v>0</v>
      </c>
      <c r="P219" s="51"/>
      <c r="Q219" s="51"/>
      <c r="R219" s="51"/>
      <c r="S219" s="51"/>
      <c r="T219" s="51"/>
    </row>
    <row r="220" spans="1:20" ht="20.100000000000001" customHeight="1">
      <c r="A220" s="41"/>
      <c r="B220" s="145">
        <v>197</v>
      </c>
      <c r="C220" s="54"/>
      <c r="D220" s="55" t="str">
        <f t="shared" si="7"/>
        <v/>
      </c>
      <c r="E220" s="56"/>
      <c r="F220" s="56"/>
      <c r="G220" s="56"/>
      <c r="H220" s="56"/>
      <c r="I220" s="57">
        <f t="shared" si="8"/>
        <v>0</v>
      </c>
      <c r="P220" s="51"/>
      <c r="Q220" s="51"/>
      <c r="R220" s="51"/>
      <c r="S220" s="51"/>
      <c r="T220" s="51"/>
    </row>
    <row r="221" spans="1:20" ht="20.100000000000001" customHeight="1">
      <c r="A221" s="41"/>
      <c r="B221" s="145">
        <v>198</v>
      </c>
      <c r="C221" s="54"/>
      <c r="D221" s="55" t="str">
        <f t="shared" si="7"/>
        <v/>
      </c>
      <c r="E221" s="56"/>
      <c r="F221" s="56"/>
      <c r="G221" s="56"/>
      <c r="H221" s="56"/>
      <c r="I221" s="57">
        <f t="shared" si="8"/>
        <v>0</v>
      </c>
      <c r="P221" s="51"/>
      <c r="Q221" s="51"/>
      <c r="R221" s="51"/>
      <c r="S221" s="51"/>
      <c r="T221" s="51"/>
    </row>
    <row r="222" spans="1:20" ht="20.100000000000001" customHeight="1">
      <c r="A222" s="41"/>
      <c r="B222" s="145">
        <v>199</v>
      </c>
      <c r="C222" s="54"/>
      <c r="D222" s="55" t="str">
        <f t="shared" si="7"/>
        <v/>
      </c>
      <c r="E222" s="56"/>
      <c r="F222" s="56"/>
      <c r="G222" s="56"/>
      <c r="H222" s="56"/>
      <c r="I222" s="57">
        <f t="shared" si="8"/>
        <v>0</v>
      </c>
      <c r="P222" s="51"/>
      <c r="Q222" s="51"/>
      <c r="R222" s="51"/>
      <c r="S222" s="51"/>
      <c r="T222" s="51"/>
    </row>
    <row r="223" spans="1:20" ht="20.100000000000001" customHeight="1">
      <c r="A223" s="41"/>
      <c r="B223" s="145">
        <v>200</v>
      </c>
      <c r="C223" s="54"/>
      <c r="D223" s="55" t="str">
        <f t="shared" si="7"/>
        <v/>
      </c>
      <c r="E223" s="56"/>
      <c r="F223" s="56"/>
      <c r="G223" s="56"/>
      <c r="H223" s="56"/>
      <c r="I223" s="57">
        <f t="shared" si="8"/>
        <v>0</v>
      </c>
      <c r="P223" s="51"/>
      <c r="Q223" s="51"/>
      <c r="R223" s="51"/>
      <c r="S223" s="51"/>
      <c r="T223" s="51"/>
    </row>
  </sheetData>
  <sheetProtection algorithmName="SHA-512" hashValue="X3M2cBOZaBpvY3rl7MmV6Qq649r4+hRRE0AirH2epBlxzaHZj7658YjET8hUPRuiHZnWTmO47ABTIo05gNaWRQ==" saltValue="OoBN7QlPps9G1DfwfEO/dQ==" spinCount="100000" sheet="1" objects="1" scenarios="1"/>
  <mergeCells count="12">
    <mergeCell ref="L24:L25"/>
    <mergeCell ref="L26:L27"/>
    <mergeCell ref="L9:L10"/>
    <mergeCell ref="L7:L8"/>
    <mergeCell ref="F2:I2"/>
    <mergeCell ref="B4:G4"/>
    <mergeCell ref="C6:D6"/>
    <mergeCell ref="B22:B23"/>
    <mergeCell ref="C22:D23"/>
    <mergeCell ref="E22:F22"/>
    <mergeCell ref="G22:H22"/>
    <mergeCell ref="I22:I23"/>
  </mergeCells>
  <phoneticPr fontId="2"/>
  <conditionalFormatting sqref="I24:I223">
    <cfRule type="cellIs" dxfId="8" priority="1" operator="lessThan">
      <formula>0.25</formula>
    </cfRule>
  </conditionalFormatting>
  <dataValidations xWindow="593" yWindow="472" count="11">
    <dataValidation type="list" allowBlank="1" showInputMessage="1" sqref="H24" xr:uid="{00000000-0002-0000-0600-000000000000}">
      <formula1>$T$23:$T$66</formula1>
    </dataValidation>
    <dataValidation type="list" showInputMessage="1" sqref="G24" xr:uid="{00000000-0002-0000-0600-000001000000}">
      <formula1>$R$23:$R$66</formula1>
    </dataValidation>
    <dataValidation type="list" allowBlank="1" showInputMessage="1" sqref="F24" xr:uid="{00000000-0002-0000-0600-000002000000}">
      <formula1>$Q$23:$Q$66</formula1>
    </dataValidation>
    <dataValidation type="list" showInputMessage="1" sqref="E24" xr:uid="{00000000-0002-0000-0600-000003000000}">
      <formula1>$P$23:$P$66</formula1>
    </dataValidation>
    <dataValidation allowBlank="1" showInputMessage="1" showErrorMessage="1" prompt="年月日入力については、_x000a_2009/5/10と入力すると「平成21年5月10日」と表示されます。_x000a_曜日は自動的に表示されます。" sqref="C19" xr:uid="{00000000-0002-0000-0600-000004000000}"/>
    <dataValidation type="list" showInputMessage="1" sqref="G25:G223" xr:uid="{00000000-0002-0000-0600-000005000000}">
      <formula1>$R$24:$R$66</formula1>
    </dataValidation>
    <dataValidation type="list" allowBlank="1" showInputMessage="1" sqref="H25:H223" xr:uid="{00000000-0002-0000-0600-000006000000}">
      <formula1>$T$24:$T$66</formula1>
    </dataValidation>
    <dataValidation type="list" showInputMessage="1" sqref="E25:E223" xr:uid="{00000000-0002-0000-0600-000007000000}">
      <formula1>$P$24:$P$66</formula1>
    </dataValidation>
    <dataValidation type="list" allowBlank="1" showInputMessage="1" sqref="F25:F223" xr:uid="{00000000-0002-0000-0600-000008000000}">
      <formula1>$Q$24:$Q$66</formula1>
    </dataValidation>
    <dataValidation allowBlank="1" showInputMessage="1" showErrorMessage="1" prompt="新型コロナウイルス感染症の影響による休園のため実施しなかった日程についても記入してください。（記入例参照）" sqref="C24:C223" xr:uid="{00000000-0002-0000-0600-000009000000}"/>
    <dataValidation allowBlank="1" showInputMessage="1" showErrorMessage="1" prompt="年月日入力については、_x000a_2021/6/1と入力すると「令和3年6月1日」と表示されます。_x000a_曜日は自動的に表示されます。" sqref="C7:C18" xr:uid="{00000000-0002-0000-0600-00000A000000}"/>
  </dataValidations>
  <pageMargins left="0.70866141732283472" right="0.70866141732283472" top="0.74803149606299213" bottom="0.74803149606299213" header="0.31496062992125984" footer="0.31496062992125984"/>
  <pageSetup paperSize="9" scale="96" fitToHeight="0" orientation="portrait" blackAndWhite="1" r:id="rId1"/>
  <rowBreaks count="1" manualBreakCount="1">
    <brk id="3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T72"/>
  <sheetViews>
    <sheetView showGridLines="0" view="pageBreakPreview" zoomScaleNormal="100" zoomScaleSheetLayoutView="100" workbookViewId="0">
      <selection activeCell="H35" sqref="H35"/>
    </sheetView>
  </sheetViews>
  <sheetFormatPr defaultColWidth="9" defaultRowHeight="20.25" customHeight="1"/>
  <cols>
    <col min="1" max="1" width="1.88671875" style="45" customWidth="1"/>
    <col min="2" max="2" width="6.21875" style="45" bestFit="1" customWidth="1"/>
    <col min="3" max="3" width="21.77734375" style="45" customWidth="1"/>
    <col min="4" max="4" width="5.21875" style="59" bestFit="1" customWidth="1"/>
    <col min="5" max="5" width="11.109375" style="45" bestFit="1" customWidth="1"/>
    <col min="6" max="6" width="12" style="45" customWidth="1"/>
    <col min="7" max="7" width="11.88671875" style="45" customWidth="1"/>
    <col min="8" max="8" width="10.77734375" style="45" customWidth="1"/>
    <col min="9" max="9" width="12.6640625" style="45" customWidth="1"/>
    <col min="10" max="10" width="5" style="45" customWidth="1"/>
    <col min="11" max="11" width="7.88671875" style="45" customWidth="1"/>
    <col min="12" max="12" width="1" style="45" customWidth="1"/>
    <col min="13" max="15" width="9" style="45"/>
    <col min="16" max="20" width="9" style="45" hidden="1" customWidth="1"/>
    <col min="21" max="16384" width="9" style="45"/>
  </cols>
  <sheetData>
    <row r="1" spans="1:20" ht="9" customHeight="1"/>
    <row r="2" spans="1:20" ht="13.2">
      <c r="A2" s="41"/>
      <c r="B2" s="41"/>
      <c r="C2" s="148"/>
      <c r="D2" s="43"/>
      <c r="E2" s="41"/>
      <c r="F2" s="41"/>
      <c r="G2" s="41"/>
      <c r="H2" s="41"/>
      <c r="I2" s="119" t="s">
        <v>141</v>
      </c>
    </row>
    <row r="3" spans="1:20" s="48" customFormat="1" ht="23.4">
      <c r="A3" s="46"/>
      <c r="B3" s="46"/>
      <c r="C3" s="143"/>
      <c r="D3" s="47"/>
      <c r="E3" s="88" t="s">
        <v>128</v>
      </c>
      <c r="F3" s="503" t="s">
        <v>124</v>
      </c>
      <c r="G3" s="503"/>
      <c r="H3" s="503"/>
      <c r="I3" s="503"/>
      <c r="P3" s="49"/>
      <c r="Q3" s="49"/>
      <c r="R3" s="49"/>
      <c r="S3" s="49"/>
      <c r="T3" s="49"/>
    </row>
    <row r="4" spans="1:20" ht="13.2">
      <c r="A4" s="41"/>
      <c r="B4" s="41"/>
      <c r="C4" s="389"/>
      <c r="D4" s="389"/>
      <c r="E4" s="389"/>
      <c r="F4" s="389"/>
      <c r="G4" s="389"/>
      <c r="H4" s="389"/>
      <c r="I4" s="389"/>
      <c r="P4" s="51"/>
      <c r="Q4" s="51"/>
      <c r="R4" s="51"/>
      <c r="S4" s="51"/>
      <c r="T4" s="51"/>
    </row>
    <row r="5" spans="1:20" ht="139.5" customHeight="1">
      <c r="A5" s="41"/>
      <c r="B5" s="41"/>
      <c r="C5" s="106"/>
      <c r="D5" s="106"/>
      <c r="E5" s="106"/>
      <c r="F5" s="106"/>
      <c r="G5" s="106"/>
      <c r="H5" s="106"/>
      <c r="I5" s="106"/>
      <c r="P5" s="51"/>
      <c r="Q5" s="51"/>
      <c r="R5" s="51"/>
      <c r="S5" s="51"/>
      <c r="T5" s="51"/>
    </row>
    <row r="6" spans="1:20" ht="16.2">
      <c r="A6" s="41"/>
      <c r="B6" s="390" t="s">
        <v>129</v>
      </c>
      <c r="C6" s="390"/>
      <c r="D6" s="390"/>
      <c r="E6" s="390"/>
      <c r="F6" s="390"/>
      <c r="G6" s="390"/>
      <c r="H6" s="41"/>
      <c r="I6" s="41"/>
      <c r="P6" s="51"/>
      <c r="Q6" s="51"/>
      <c r="R6" s="51"/>
      <c r="S6" s="51"/>
      <c r="T6" s="51"/>
    </row>
    <row r="7" spans="1:20" ht="13.5" customHeight="1">
      <c r="A7" s="41"/>
      <c r="B7" s="387" t="s">
        <v>110</v>
      </c>
      <c r="C7" s="387"/>
      <c r="D7" s="387"/>
      <c r="E7" s="387"/>
      <c r="F7" s="387"/>
      <c r="G7" s="387"/>
      <c r="H7" s="387"/>
      <c r="I7" s="387"/>
      <c r="P7" s="51"/>
      <c r="Q7" s="51"/>
      <c r="R7" s="51"/>
      <c r="S7" s="51"/>
      <c r="T7" s="51"/>
    </row>
    <row r="8" spans="1:20" ht="13.5" customHeight="1">
      <c r="A8" s="41"/>
      <c r="B8" s="387"/>
      <c r="C8" s="387"/>
      <c r="D8" s="387"/>
      <c r="E8" s="387"/>
      <c r="F8" s="387"/>
      <c r="G8" s="387"/>
      <c r="H8" s="387"/>
      <c r="I8" s="387"/>
      <c r="P8" s="51"/>
      <c r="Q8" s="51"/>
      <c r="R8" s="51"/>
      <c r="S8" s="51"/>
      <c r="T8" s="51"/>
    </row>
    <row r="9" spans="1:20" ht="13.5" customHeight="1">
      <c r="A9" s="41"/>
      <c r="B9" s="387"/>
      <c r="C9" s="387"/>
      <c r="D9" s="387"/>
      <c r="E9" s="387"/>
      <c r="F9" s="387"/>
      <c r="G9" s="387"/>
      <c r="H9" s="387"/>
      <c r="I9" s="387"/>
      <c r="P9" s="51"/>
      <c r="Q9" s="51"/>
      <c r="R9" s="51"/>
      <c r="S9" s="51"/>
      <c r="T9" s="51"/>
    </row>
    <row r="10" spans="1:20" ht="13.2">
      <c r="A10" s="41"/>
      <c r="B10" s="87"/>
      <c r="C10" s="87"/>
      <c r="D10" s="87"/>
      <c r="E10" s="87"/>
      <c r="F10" s="108"/>
      <c r="G10" s="108"/>
      <c r="H10" s="108"/>
      <c r="I10" s="108"/>
      <c r="P10" s="51"/>
      <c r="Q10" s="51"/>
      <c r="R10" s="51"/>
      <c r="S10" s="51"/>
      <c r="T10" s="51"/>
    </row>
    <row r="11" spans="1:20" ht="40.5" customHeight="1">
      <c r="A11" s="41"/>
      <c r="B11" s="386" t="s">
        <v>56</v>
      </c>
      <c r="C11" s="383" t="s">
        <v>111</v>
      </c>
      <c r="D11" s="383"/>
      <c r="E11" s="386" t="s">
        <v>112</v>
      </c>
      <c r="F11" s="109"/>
      <c r="G11" s="85"/>
      <c r="L11" s="51"/>
      <c r="M11" s="51"/>
      <c r="N11" s="51"/>
      <c r="O11" s="51"/>
      <c r="P11" s="51"/>
    </row>
    <row r="12" spans="1:20" ht="13.2">
      <c r="A12" s="41"/>
      <c r="B12" s="383"/>
      <c r="C12" s="383"/>
      <c r="D12" s="383"/>
      <c r="E12" s="383"/>
      <c r="F12" s="41"/>
      <c r="L12" s="51"/>
      <c r="M12" s="51"/>
      <c r="N12" s="51"/>
      <c r="O12" s="51"/>
      <c r="P12" s="51"/>
    </row>
    <row r="13" spans="1:20" ht="20.25" customHeight="1">
      <c r="A13" s="41"/>
      <c r="B13" s="53">
        <v>1</v>
      </c>
      <c r="C13" s="113">
        <v>45849</v>
      </c>
      <c r="D13" s="114">
        <f>IF(C13=0,"",C13)</f>
        <v>45849</v>
      </c>
      <c r="E13" s="115">
        <v>1</v>
      </c>
      <c r="F13" s="58"/>
      <c r="L13" s="51"/>
      <c r="M13" s="51"/>
      <c r="N13" s="51"/>
      <c r="O13" s="51"/>
      <c r="P13" s="51">
        <v>0.41666666666666669</v>
      </c>
    </row>
    <row r="14" spans="1:20" ht="20.25" customHeight="1" thickBot="1">
      <c r="A14" s="41"/>
      <c r="B14" s="53">
        <v>2</v>
      </c>
      <c r="C14" s="113">
        <v>45912</v>
      </c>
      <c r="D14" s="114">
        <f>IF(C14=0,"",C14)</f>
        <v>45912</v>
      </c>
      <c r="E14" s="115">
        <v>1</v>
      </c>
      <c r="F14" s="58"/>
      <c r="L14" s="51"/>
      <c r="M14" s="51"/>
      <c r="N14" s="51"/>
      <c r="O14" s="51"/>
      <c r="P14" s="51">
        <v>0.42708333333333331</v>
      </c>
    </row>
    <row r="15" spans="1:20" ht="20.25" customHeight="1">
      <c r="A15" s="41"/>
      <c r="B15" s="53">
        <v>3</v>
      </c>
      <c r="C15" s="113">
        <v>46031</v>
      </c>
      <c r="D15" s="114">
        <f>IF(C15=0,"",C15)</f>
        <v>46031</v>
      </c>
      <c r="E15" s="178">
        <v>1</v>
      </c>
      <c r="F15" s="504" t="s">
        <v>174</v>
      </c>
      <c r="G15" s="505"/>
      <c r="H15" s="505"/>
      <c r="I15" s="506"/>
      <c r="L15" s="51"/>
      <c r="M15" s="51"/>
      <c r="N15" s="51"/>
      <c r="O15" s="51"/>
      <c r="P15" s="51">
        <v>0.4375</v>
      </c>
    </row>
    <row r="16" spans="1:20" ht="20.25" customHeight="1">
      <c r="A16" s="41"/>
      <c r="B16" s="53">
        <v>4</v>
      </c>
      <c r="C16" s="113"/>
      <c r="D16" s="114"/>
      <c r="E16" s="178"/>
      <c r="F16" s="507"/>
      <c r="G16" s="508"/>
      <c r="H16" s="508"/>
      <c r="I16" s="509"/>
      <c r="L16" s="51"/>
      <c r="M16" s="51"/>
      <c r="N16" s="51"/>
      <c r="O16" s="51"/>
      <c r="P16" s="51">
        <v>0.41666666666666669</v>
      </c>
    </row>
    <row r="17" spans="1:20" ht="20.25" customHeight="1">
      <c r="A17" s="41"/>
      <c r="B17" s="53">
        <v>5</v>
      </c>
      <c r="C17" s="113"/>
      <c r="D17" s="114"/>
      <c r="E17" s="178"/>
      <c r="F17" s="507"/>
      <c r="G17" s="508"/>
      <c r="H17" s="508"/>
      <c r="I17" s="509"/>
      <c r="L17" s="51"/>
      <c r="M17" s="51"/>
      <c r="N17" s="51"/>
      <c r="O17" s="51"/>
      <c r="P17" s="51">
        <v>0.42708333333333331</v>
      </c>
    </row>
    <row r="18" spans="1:20" ht="20.25" customHeight="1" thickBot="1">
      <c r="A18" s="41"/>
      <c r="B18" s="53">
        <v>6</v>
      </c>
      <c r="C18" s="113"/>
      <c r="D18" s="114"/>
      <c r="E18" s="178"/>
      <c r="F18" s="510"/>
      <c r="G18" s="511"/>
      <c r="H18" s="511"/>
      <c r="I18" s="512"/>
      <c r="L18" s="51"/>
      <c r="M18" s="51"/>
      <c r="N18" s="51"/>
      <c r="O18" s="51"/>
      <c r="P18" s="51">
        <v>0.4375</v>
      </c>
    </row>
    <row r="19" spans="1:20" ht="20.25" customHeight="1">
      <c r="A19" s="41"/>
      <c r="B19" s="53">
        <v>7</v>
      </c>
      <c r="C19" s="113"/>
      <c r="D19" s="114"/>
      <c r="E19" s="115"/>
      <c r="F19" s="58"/>
      <c r="L19" s="51"/>
      <c r="M19" s="51"/>
      <c r="N19" s="51"/>
      <c r="O19" s="51"/>
      <c r="P19" s="51">
        <v>0.41666666666666669</v>
      </c>
    </row>
    <row r="20" spans="1:20" ht="20.25" customHeight="1">
      <c r="A20" s="41"/>
      <c r="B20" s="53">
        <v>8</v>
      </c>
      <c r="C20" s="113"/>
      <c r="D20" s="114"/>
      <c r="E20" s="115"/>
      <c r="F20" s="58"/>
      <c r="L20" s="51"/>
      <c r="M20" s="51"/>
      <c r="N20" s="51"/>
      <c r="O20" s="51"/>
      <c r="P20" s="51">
        <v>0.42708333333333331</v>
      </c>
    </row>
    <row r="21" spans="1:20" ht="20.25" customHeight="1">
      <c r="A21" s="41"/>
      <c r="B21" s="53">
        <v>9</v>
      </c>
      <c r="C21" s="113"/>
      <c r="D21" s="114"/>
      <c r="E21" s="115"/>
      <c r="F21" s="58"/>
      <c r="L21" s="51"/>
      <c r="M21" s="51"/>
      <c r="N21" s="51"/>
      <c r="O21" s="51"/>
      <c r="P21" s="51">
        <v>0.4375</v>
      </c>
    </row>
    <row r="22" spans="1:20" ht="20.25" customHeight="1">
      <c r="A22" s="41"/>
      <c r="B22" s="53">
        <v>10</v>
      </c>
      <c r="C22" s="113"/>
      <c r="D22" s="114"/>
      <c r="E22" s="115"/>
      <c r="F22" s="58"/>
      <c r="L22" s="51"/>
      <c r="M22" s="51"/>
      <c r="N22" s="51"/>
      <c r="O22" s="51"/>
      <c r="P22" s="51">
        <v>0.41666666666666669</v>
      </c>
    </row>
    <row r="23" spans="1:20" ht="20.25" customHeight="1">
      <c r="A23" s="41"/>
      <c r="B23" s="53">
        <v>11</v>
      </c>
      <c r="C23" s="113"/>
      <c r="D23" s="114"/>
      <c r="E23" s="115"/>
      <c r="F23" s="58"/>
      <c r="L23" s="51"/>
      <c r="M23" s="51"/>
      <c r="N23" s="51"/>
      <c r="O23" s="51"/>
      <c r="P23" s="51">
        <v>0.42708333333333331</v>
      </c>
    </row>
    <row r="24" spans="1:20" ht="20.25" customHeight="1">
      <c r="A24" s="41"/>
      <c r="B24" s="53">
        <v>12</v>
      </c>
      <c r="C24" s="113"/>
      <c r="D24" s="114"/>
      <c r="E24" s="115"/>
      <c r="F24" s="58"/>
      <c r="L24" s="51"/>
      <c r="M24" s="51"/>
      <c r="N24" s="51"/>
      <c r="O24" s="51"/>
      <c r="P24" s="51">
        <v>0.4375</v>
      </c>
    </row>
    <row r="25" spans="1:20" ht="11.25" customHeight="1">
      <c r="A25" s="41"/>
      <c r="B25" s="111"/>
      <c r="C25" s="139"/>
      <c r="D25" s="138"/>
      <c r="E25" s="140"/>
      <c r="F25" s="58"/>
      <c r="L25" s="51"/>
      <c r="M25" s="51"/>
      <c r="N25" s="51"/>
      <c r="O25" s="51"/>
      <c r="P25" s="51"/>
    </row>
    <row r="26" spans="1:20" ht="16.2">
      <c r="A26" s="41"/>
      <c r="B26" s="141" t="s">
        <v>130</v>
      </c>
      <c r="C26" s="141"/>
      <c r="D26" s="141"/>
      <c r="E26" s="141"/>
      <c r="F26" s="141"/>
      <c r="G26" s="141"/>
      <c r="H26" s="41"/>
      <c r="I26" s="41"/>
      <c r="P26" s="51"/>
      <c r="Q26" s="51"/>
      <c r="R26" s="51"/>
      <c r="S26" s="51"/>
      <c r="T26" s="51"/>
    </row>
    <row r="27" spans="1:20" ht="90.6" customHeight="1">
      <c r="A27" s="41"/>
      <c r="B27" s="144"/>
      <c r="C27" s="141"/>
      <c r="D27" s="141"/>
      <c r="E27" s="141"/>
      <c r="F27" s="141"/>
      <c r="G27" s="141"/>
      <c r="H27" s="41"/>
      <c r="I27" s="41"/>
      <c r="O27" s="51"/>
      <c r="P27" s="51"/>
      <c r="Q27" s="51"/>
      <c r="R27" s="51"/>
      <c r="S27" s="51"/>
    </row>
    <row r="28" spans="1:20" ht="40.5" customHeight="1">
      <c r="A28" s="41"/>
      <c r="B28" s="386" t="s">
        <v>56</v>
      </c>
      <c r="C28" s="383" t="s">
        <v>57</v>
      </c>
      <c r="D28" s="383"/>
      <c r="E28" s="386" t="s">
        <v>58</v>
      </c>
      <c r="F28" s="383"/>
      <c r="G28" s="385" t="s">
        <v>148</v>
      </c>
      <c r="H28" s="383"/>
      <c r="I28" s="386" t="s">
        <v>60</v>
      </c>
      <c r="P28" s="51"/>
      <c r="Q28" s="51"/>
      <c r="R28" s="51"/>
      <c r="S28" s="51"/>
      <c r="T28" s="51"/>
    </row>
    <row r="29" spans="1:20" ht="13.2">
      <c r="A29" s="41"/>
      <c r="B29" s="383"/>
      <c r="C29" s="383"/>
      <c r="D29" s="383"/>
      <c r="E29" s="52" t="s">
        <v>61</v>
      </c>
      <c r="F29" s="52" t="s">
        <v>62</v>
      </c>
      <c r="G29" s="52" t="s">
        <v>61</v>
      </c>
      <c r="H29" s="52" t="s">
        <v>62</v>
      </c>
      <c r="I29" s="383"/>
      <c r="P29" s="51"/>
      <c r="Q29" s="51"/>
      <c r="R29" s="51"/>
      <c r="S29" s="51"/>
      <c r="T29" s="51"/>
    </row>
    <row r="30" spans="1:20" ht="20.25" customHeight="1">
      <c r="A30" s="41"/>
      <c r="B30" s="53">
        <v>1</v>
      </c>
      <c r="C30" s="113">
        <v>45765</v>
      </c>
      <c r="D30" s="114">
        <f t="shared" ref="D30:D43" si="0">IF(C30=0,"",C30)</f>
        <v>45765</v>
      </c>
      <c r="E30" s="117">
        <v>0.41666666666666702</v>
      </c>
      <c r="F30" s="117">
        <v>0.70833333333333404</v>
      </c>
      <c r="G30" s="117">
        <v>0.5</v>
      </c>
      <c r="H30" s="117">
        <v>0.54166666666666696</v>
      </c>
      <c r="I30" s="118">
        <f>(F30-E30)-(H30-G30)</f>
        <v>0.25000000000000006</v>
      </c>
      <c r="P30" s="51">
        <v>0.29166666666666669</v>
      </c>
      <c r="Q30" s="51">
        <v>0.54166666666666663</v>
      </c>
      <c r="R30" s="51">
        <v>0.33333333333333331</v>
      </c>
      <c r="S30" s="51">
        <v>0.33333333333333331</v>
      </c>
      <c r="T30" s="51">
        <v>0.41666666666666669</v>
      </c>
    </row>
    <row r="31" spans="1:20" ht="20.25" customHeight="1">
      <c r="A31" s="41"/>
      <c r="B31" s="53">
        <v>2</v>
      </c>
      <c r="C31" s="113">
        <v>45793</v>
      </c>
      <c r="D31" s="114">
        <f t="shared" si="0"/>
        <v>45793</v>
      </c>
      <c r="E31" s="117">
        <v>0.41666666666666702</v>
      </c>
      <c r="F31" s="117">
        <v>0.70833333333333404</v>
      </c>
      <c r="G31" s="117">
        <v>0.5</v>
      </c>
      <c r="H31" s="117">
        <v>0.54166666666666696</v>
      </c>
      <c r="I31" s="118">
        <f t="shared" ref="I31:I43" si="1">(F31-E31)-(H31-G31)</f>
        <v>0.25000000000000006</v>
      </c>
      <c r="P31" s="51">
        <v>0.30208333333333331</v>
      </c>
      <c r="Q31" s="51">
        <v>0.55208333333333337</v>
      </c>
      <c r="R31" s="51">
        <v>0.34375</v>
      </c>
      <c r="S31" s="51">
        <v>0.34375</v>
      </c>
      <c r="T31" s="51">
        <v>0.42708333333333331</v>
      </c>
    </row>
    <row r="32" spans="1:20" ht="20.25" customHeight="1">
      <c r="A32" s="41"/>
      <c r="B32" s="53">
        <v>3</v>
      </c>
      <c r="C32" s="113">
        <v>45828</v>
      </c>
      <c r="D32" s="114">
        <f t="shared" si="0"/>
        <v>45828</v>
      </c>
      <c r="E32" s="117">
        <v>0.41666666666666702</v>
      </c>
      <c r="F32" s="117">
        <v>0.70833333333333404</v>
      </c>
      <c r="G32" s="117">
        <v>0.5</v>
      </c>
      <c r="H32" s="117">
        <v>0.54166666666666696</v>
      </c>
      <c r="I32" s="118">
        <f t="shared" si="1"/>
        <v>0.25000000000000006</v>
      </c>
      <c r="P32" s="51">
        <v>0.3125</v>
      </c>
      <c r="Q32" s="51">
        <v>0.5625</v>
      </c>
      <c r="R32" s="51">
        <v>0.35416666666666702</v>
      </c>
      <c r="S32" s="51">
        <v>0.35416666666666702</v>
      </c>
      <c r="T32" s="51">
        <v>0.4375</v>
      </c>
    </row>
    <row r="33" spans="1:20" ht="20.25" customHeight="1">
      <c r="A33" s="41"/>
      <c r="B33" s="53">
        <v>4</v>
      </c>
      <c r="C33" s="113">
        <v>45856</v>
      </c>
      <c r="D33" s="114">
        <f t="shared" si="0"/>
        <v>45856</v>
      </c>
      <c r="E33" s="117">
        <v>0.41666666666666702</v>
      </c>
      <c r="F33" s="117">
        <v>0.70833333333333404</v>
      </c>
      <c r="G33" s="117">
        <v>0.5</v>
      </c>
      <c r="H33" s="117">
        <v>0.54166666666666696</v>
      </c>
      <c r="I33" s="118">
        <f t="shared" si="1"/>
        <v>0.25000000000000006</v>
      </c>
      <c r="P33" s="51">
        <v>0.32291666666666702</v>
      </c>
      <c r="Q33" s="51">
        <v>0.57291666666666696</v>
      </c>
      <c r="R33" s="51">
        <v>0.36458333333333298</v>
      </c>
      <c r="S33" s="51">
        <v>0.36458333333333298</v>
      </c>
      <c r="T33" s="51">
        <v>0.44791666666666702</v>
      </c>
    </row>
    <row r="34" spans="1:20" ht="20.25" customHeight="1">
      <c r="A34" s="41"/>
      <c r="B34" s="53">
        <v>5</v>
      </c>
      <c r="C34" s="113">
        <v>45891</v>
      </c>
      <c r="D34" s="114">
        <f t="shared" si="0"/>
        <v>45891</v>
      </c>
      <c r="E34" s="117">
        <v>0.41666666666666702</v>
      </c>
      <c r="F34" s="117">
        <v>0.70833333333333404</v>
      </c>
      <c r="G34" s="117">
        <v>0.5</v>
      </c>
      <c r="H34" s="117">
        <v>0.54166666666666696</v>
      </c>
      <c r="I34" s="118">
        <f t="shared" si="1"/>
        <v>0.25000000000000006</v>
      </c>
      <c r="P34" s="51">
        <v>0.33333333333333298</v>
      </c>
      <c r="Q34" s="51">
        <v>0.58333333333333404</v>
      </c>
      <c r="R34" s="51">
        <v>0.375</v>
      </c>
      <c r="S34" s="51">
        <v>0.375</v>
      </c>
      <c r="T34" s="51">
        <v>0.45833333333333298</v>
      </c>
    </row>
    <row r="35" spans="1:20" ht="20.25" customHeight="1">
      <c r="A35" s="41"/>
      <c r="B35" s="53">
        <v>6</v>
      </c>
      <c r="C35" s="113">
        <v>45919</v>
      </c>
      <c r="D35" s="114">
        <f t="shared" si="0"/>
        <v>45919</v>
      </c>
      <c r="E35" s="117">
        <v>0.41666666666666702</v>
      </c>
      <c r="F35" s="117">
        <v>0.70833333333333404</v>
      </c>
      <c r="G35" s="117">
        <v>0.5</v>
      </c>
      <c r="H35" s="117">
        <v>0.54166666666666696</v>
      </c>
      <c r="I35" s="118">
        <f t="shared" si="1"/>
        <v>0.25000000000000006</v>
      </c>
      <c r="P35" s="51">
        <v>0.34375</v>
      </c>
      <c r="Q35" s="51">
        <v>0.59375</v>
      </c>
      <c r="R35" s="51">
        <v>0.38541666666666702</v>
      </c>
      <c r="S35" s="51">
        <v>0.38541666666666702</v>
      </c>
      <c r="T35" s="51">
        <v>0.46875</v>
      </c>
    </row>
    <row r="36" spans="1:20" ht="20.25" customHeight="1">
      <c r="A36" s="41"/>
      <c r="B36" s="53">
        <v>7</v>
      </c>
      <c r="C36" s="113">
        <v>45947</v>
      </c>
      <c r="D36" s="114">
        <f t="shared" si="0"/>
        <v>45947</v>
      </c>
      <c r="E36" s="117">
        <v>0.41666666666666702</v>
      </c>
      <c r="F36" s="117">
        <v>0.70833333333333404</v>
      </c>
      <c r="G36" s="117">
        <v>0.5</v>
      </c>
      <c r="H36" s="117">
        <v>0.54166666666666696</v>
      </c>
      <c r="I36" s="118">
        <f t="shared" si="1"/>
        <v>0.25000000000000006</v>
      </c>
      <c r="P36" s="51">
        <v>0.35416666666666602</v>
      </c>
      <c r="Q36" s="51">
        <v>0.60416666666666696</v>
      </c>
      <c r="R36" s="51">
        <v>0.39583333333333298</v>
      </c>
      <c r="S36" s="51">
        <v>0.39583333333333298</v>
      </c>
      <c r="T36" s="51">
        <v>0.47916666666666602</v>
      </c>
    </row>
    <row r="37" spans="1:20" ht="20.25" customHeight="1">
      <c r="A37" s="41"/>
      <c r="B37" s="53">
        <v>8</v>
      </c>
      <c r="C37" s="113">
        <v>45982</v>
      </c>
      <c r="D37" s="114">
        <f t="shared" si="0"/>
        <v>45982</v>
      </c>
      <c r="E37" s="117">
        <v>0.41666666666666702</v>
      </c>
      <c r="F37" s="117">
        <v>0.70833333333333404</v>
      </c>
      <c r="G37" s="117">
        <v>0.5</v>
      </c>
      <c r="H37" s="117">
        <v>0.54166666666666696</v>
      </c>
      <c r="I37" s="118">
        <f t="shared" si="1"/>
        <v>0.25000000000000006</v>
      </c>
      <c r="P37" s="51">
        <v>0.36458333333333298</v>
      </c>
      <c r="Q37" s="51">
        <v>0.61458333333333404</v>
      </c>
      <c r="R37" s="51">
        <v>0.40625</v>
      </c>
      <c r="S37" s="51">
        <v>0.40625</v>
      </c>
      <c r="T37" s="51">
        <v>0.48958333333333298</v>
      </c>
    </row>
    <row r="38" spans="1:20" ht="20.25" customHeight="1">
      <c r="A38" s="41"/>
      <c r="B38" s="53">
        <v>9</v>
      </c>
      <c r="C38" s="113">
        <v>46010</v>
      </c>
      <c r="D38" s="114">
        <f t="shared" si="0"/>
        <v>46010</v>
      </c>
      <c r="E38" s="117">
        <v>0.41666666666666702</v>
      </c>
      <c r="F38" s="117">
        <v>0.70833333333333404</v>
      </c>
      <c r="G38" s="117">
        <v>0.5</v>
      </c>
      <c r="H38" s="117">
        <v>0.54166666666666696</v>
      </c>
      <c r="I38" s="118">
        <f t="shared" si="1"/>
        <v>0.25000000000000006</v>
      </c>
      <c r="P38" s="51">
        <v>0.375</v>
      </c>
      <c r="Q38" s="51">
        <v>0.625000000000001</v>
      </c>
      <c r="R38" s="51">
        <v>0.41666666666666702</v>
      </c>
      <c r="S38" s="51">
        <v>0.41666666666666702</v>
      </c>
      <c r="T38" s="51">
        <v>0.5</v>
      </c>
    </row>
    <row r="39" spans="1:20" ht="20.25" customHeight="1">
      <c r="A39" s="41"/>
      <c r="B39" s="53">
        <v>10</v>
      </c>
      <c r="C39" s="113">
        <v>46038</v>
      </c>
      <c r="D39" s="114">
        <f t="shared" si="0"/>
        <v>46038</v>
      </c>
      <c r="E39" s="117">
        <v>0.41666666666666702</v>
      </c>
      <c r="F39" s="117">
        <v>0.70833333333333404</v>
      </c>
      <c r="G39" s="117">
        <v>0.5</v>
      </c>
      <c r="H39" s="117">
        <v>0.54166666666666696</v>
      </c>
      <c r="I39" s="118">
        <f t="shared" si="1"/>
        <v>0.25000000000000006</v>
      </c>
      <c r="P39" s="51">
        <v>0.38541666666666602</v>
      </c>
      <c r="Q39" s="51">
        <v>0.63541666666666696</v>
      </c>
      <c r="R39" s="51">
        <v>0.42708333333333298</v>
      </c>
      <c r="S39" s="51">
        <v>0.42708333333333298</v>
      </c>
      <c r="T39" s="51">
        <v>0.51041666666666596</v>
      </c>
    </row>
    <row r="40" spans="1:20" ht="20.25" customHeight="1">
      <c r="A40" s="41"/>
      <c r="B40" s="53">
        <v>11</v>
      </c>
      <c r="C40" s="113">
        <v>46073</v>
      </c>
      <c r="D40" s="114">
        <f t="shared" si="0"/>
        <v>46073</v>
      </c>
      <c r="E40" s="117">
        <v>0.41666666666666702</v>
      </c>
      <c r="F40" s="117">
        <v>0.70833333333333404</v>
      </c>
      <c r="G40" s="117">
        <v>0.5</v>
      </c>
      <c r="H40" s="117">
        <v>0.54166666666666696</v>
      </c>
      <c r="I40" s="118">
        <f t="shared" si="1"/>
        <v>0.25000000000000006</v>
      </c>
      <c r="P40" s="51">
        <v>0.39583333333333298</v>
      </c>
      <c r="Q40" s="51">
        <v>0.64583333333333404</v>
      </c>
      <c r="R40" s="51">
        <v>0.4375</v>
      </c>
      <c r="S40" s="51">
        <v>0.4375</v>
      </c>
      <c r="T40" s="51">
        <v>0.52083333333333304</v>
      </c>
    </row>
    <row r="41" spans="1:20" ht="20.25" customHeight="1">
      <c r="A41" s="41"/>
      <c r="B41" s="53">
        <v>12</v>
      </c>
      <c r="C41" s="113">
        <v>46101</v>
      </c>
      <c r="D41" s="114">
        <f t="shared" si="0"/>
        <v>46101</v>
      </c>
      <c r="E41" s="117">
        <v>0.41666666666666702</v>
      </c>
      <c r="F41" s="117">
        <v>0.70833333333333404</v>
      </c>
      <c r="G41" s="117">
        <v>0.5</v>
      </c>
      <c r="H41" s="117">
        <v>0.54166666666666696</v>
      </c>
      <c r="I41" s="118">
        <f t="shared" si="1"/>
        <v>0.25000000000000006</v>
      </c>
      <c r="P41" s="51">
        <v>0.40625</v>
      </c>
      <c r="Q41" s="51">
        <v>0.656250000000001</v>
      </c>
      <c r="R41" s="51">
        <v>0.44791666666666702</v>
      </c>
      <c r="S41" s="51">
        <v>0.44791666666666702</v>
      </c>
      <c r="T41" s="51">
        <v>0.53125</v>
      </c>
    </row>
    <row r="42" spans="1:20" ht="20.25" customHeight="1">
      <c r="A42" s="41"/>
      <c r="B42" s="53">
        <v>13</v>
      </c>
      <c r="C42" s="113"/>
      <c r="D42" s="114" t="str">
        <f t="shared" si="0"/>
        <v/>
      </c>
      <c r="E42" s="117"/>
      <c r="F42" s="117"/>
      <c r="G42" s="117"/>
      <c r="H42" s="117"/>
      <c r="I42" s="57">
        <f t="shared" si="1"/>
        <v>0</v>
      </c>
      <c r="P42" s="51">
        <v>0.41666666666666702</v>
      </c>
      <c r="Q42" s="51">
        <v>0.66666666666666796</v>
      </c>
      <c r="R42" s="51">
        <v>0.45833333333333298</v>
      </c>
      <c r="S42" s="51">
        <v>0.45833333333333298</v>
      </c>
      <c r="T42" s="51">
        <v>0.54166666666666696</v>
      </c>
    </row>
    <row r="43" spans="1:20" ht="20.25" customHeight="1">
      <c r="A43" s="41"/>
      <c r="B43" s="53">
        <v>14</v>
      </c>
      <c r="C43" s="54"/>
      <c r="D43" s="55" t="str">
        <f t="shared" si="0"/>
        <v/>
      </c>
      <c r="E43" s="56"/>
      <c r="F43" s="56"/>
      <c r="G43" s="56"/>
      <c r="H43" s="56"/>
      <c r="I43" s="57">
        <f t="shared" si="1"/>
        <v>0</v>
      </c>
      <c r="P43" s="51">
        <v>0.42708333333333298</v>
      </c>
      <c r="Q43" s="51">
        <v>0.67708333333333504</v>
      </c>
      <c r="R43" s="51">
        <v>0.46875</v>
      </c>
      <c r="S43" s="51">
        <v>0.46875</v>
      </c>
      <c r="T43" s="51">
        <v>0.55208333333333304</v>
      </c>
    </row>
    <row r="44" spans="1:20" ht="20.25" customHeight="1">
      <c r="P44" s="51">
        <v>0.4375</v>
      </c>
      <c r="Q44" s="51">
        <v>0.687500000000001</v>
      </c>
      <c r="R44" s="51">
        <v>0.47916666666666702</v>
      </c>
      <c r="S44" s="51">
        <v>0.47916666666666702</v>
      </c>
      <c r="T44" s="51">
        <v>0.5625</v>
      </c>
    </row>
    <row r="45" spans="1:20" ht="20.25" customHeight="1">
      <c r="P45" s="51">
        <v>0.44791666666666602</v>
      </c>
      <c r="Q45" s="51">
        <v>0.69791666666666796</v>
      </c>
      <c r="R45" s="51">
        <v>0.48958333333333298</v>
      </c>
      <c r="S45" s="51">
        <v>0.48958333333333298</v>
      </c>
      <c r="T45" s="51">
        <v>0.57291666666666596</v>
      </c>
    </row>
    <row r="46" spans="1:20" ht="12" customHeight="1">
      <c r="P46" s="51">
        <v>0.45833333333333298</v>
      </c>
      <c r="Q46" s="51">
        <v>0.70833333333333504</v>
      </c>
      <c r="R46" s="51">
        <v>0.5</v>
      </c>
      <c r="S46" s="51">
        <v>0.5</v>
      </c>
      <c r="T46" s="51">
        <v>0.58333333333333304</v>
      </c>
    </row>
    <row r="47" spans="1:20" ht="20.25" customHeight="1">
      <c r="P47" s="51">
        <v>0.46875</v>
      </c>
      <c r="Q47" s="51">
        <v>0.718750000000002</v>
      </c>
      <c r="R47" s="51">
        <v>0.51041666666666696</v>
      </c>
      <c r="S47" s="51">
        <v>0.51041666666666696</v>
      </c>
      <c r="T47" s="51">
        <v>0.59375</v>
      </c>
    </row>
    <row r="48" spans="1:20" ht="20.25" customHeight="1">
      <c r="P48" s="51">
        <v>0.47916666666666602</v>
      </c>
      <c r="Q48" s="51">
        <v>0.72916666666666796</v>
      </c>
      <c r="R48" s="51">
        <v>0.52083333333333304</v>
      </c>
      <c r="S48" s="51">
        <v>0.52083333333333304</v>
      </c>
      <c r="T48" s="51">
        <v>0.60416666666666596</v>
      </c>
    </row>
    <row r="49" spans="16:20" ht="20.25" customHeight="1">
      <c r="P49" s="51">
        <v>0.48958333333333298</v>
      </c>
      <c r="Q49" s="51">
        <v>0.73958333333333504</v>
      </c>
      <c r="R49" s="51">
        <v>0.53125</v>
      </c>
      <c r="S49" s="51">
        <v>0.53125</v>
      </c>
      <c r="T49" s="51">
        <v>0.61458333333333304</v>
      </c>
    </row>
    <row r="50" spans="16:20" ht="20.25" customHeight="1">
      <c r="P50" s="51">
        <v>0.5</v>
      </c>
      <c r="Q50" s="51">
        <v>0.750000000000002</v>
      </c>
      <c r="R50" s="51">
        <v>0.54166666666666696</v>
      </c>
      <c r="S50" s="51">
        <v>0.54166666666666696</v>
      </c>
      <c r="T50" s="51">
        <v>0.625</v>
      </c>
    </row>
    <row r="51" spans="16:20" ht="20.25" customHeight="1">
      <c r="P51" s="51">
        <v>0.51041666666666596</v>
      </c>
      <c r="Q51" s="51">
        <v>0.76041666666666896</v>
      </c>
      <c r="R51" s="51">
        <v>0.55208333333333304</v>
      </c>
      <c r="S51" s="51">
        <v>0.55208333333333304</v>
      </c>
      <c r="T51" s="51">
        <v>0.63541666666666596</v>
      </c>
    </row>
    <row r="52" spans="16:20" ht="20.25" customHeight="1">
      <c r="P52" s="51">
        <v>0.52083333333333304</v>
      </c>
      <c r="Q52" s="51">
        <v>0.77083333333333504</v>
      </c>
      <c r="R52" s="51">
        <v>0.5625</v>
      </c>
      <c r="S52" s="51">
        <v>0.5625</v>
      </c>
      <c r="T52" s="51">
        <v>0.64583333333333304</v>
      </c>
    </row>
    <row r="53" spans="16:20" ht="20.25" customHeight="1">
      <c r="P53" s="51">
        <v>0.531249999999999</v>
      </c>
      <c r="Q53" s="51">
        <v>0.781250000000002</v>
      </c>
      <c r="R53" s="51">
        <v>0.57291666666666696</v>
      </c>
      <c r="S53" s="51">
        <v>0.57291666666666696</v>
      </c>
      <c r="T53" s="51">
        <v>0.656249999999999</v>
      </c>
    </row>
    <row r="54" spans="16:20" ht="20.25" customHeight="1">
      <c r="P54" s="51">
        <v>0.54166666666666596</v>
      </c>
      <c r="Q54" s="51">
        <v>0.79166666666666896</v>
      </c>
      <c r="R54" s="51">
        <v>0.58333333333333304</v>
      </c>
      <c r="S54" s="51">
        <v>0.58333333333333304</v>
      </c>
      <c r="T54" s="51">
        <v>0.66666666666666596</v>
      </c>
    </row>
    <row r="55" spans="16:20" ht="20.25" customHeight="1">
      <c r="P55" s="51">
        <v>0.55208333333333304</v>
      </c>
      <c r="Q55" s="51">
        <v>0.80208333333333603</v>
      </c>
      <c r="R55" s="51">
        <v>0.59375</v>
      </c>
      <c r="S55" s="51">
        <v>0.59375</v>
      </c>
      <c r="T55" s="51">
        <v>0.67708333333333304</v>
      </c>
    </row>
    <row r="56" spans="16:20" ht="20.25" customHeight="1">
      <c r="P56" s="51">
        <v>0.562499999999999</v>
      </c>
      <c r="Q56" s="51">
        <v>0.812500000000002</v>
      </c>
      <c r="R56" s="51">
        <v>0.60416666666666696</v>
      </c>
      <c r="S56" s="51">
        <v>0.60416666666666696</v>
      </c>
      <c r="T56" s="51">
        <v>0.687499999999999</v>
      </c>
    </row>
    <row r="57" spans="16:20" ht="20.25" customHeight="1">
      <c r="P57" s="51">
        <v>0.57291666666666596</v>
      </c>
      <c r="Q57" s="51">
        <v>0.82291666666666896</v>
      </c>
      <c r="R57" s="51">
        <v>0.61458333333333304</v>
      </c>
      <c r="S57" s="51">
        <v>0.61458333333333304</v>
      </c>
      <c r="T57" s="51">
        <v>0.69791666666666596</v>
      </c>
    </row>
    <row r="58" spans="16:20" ht="20.25" customHeight="1">
      <c r="P58" s="51">
        <v>0.58333333333333304</v>
      </c>
      <c r="Q58" s="51">
        <v>0.83333333333333603</v>
      </c>
      <c r="R58" s="51">
        <v>0.625</v>
      </c>
      <c r="S58" s="51">
        <v>0.625</v>
      </c>
      <c r="T58" s="51">
        <v>0.70833333333333304</v>
      </c>
    </row>
    <row r="59" spans="16:20" ht="20.25" customHeight="1">
      <c r="P59" s="51">
        <v>0.593749999999999</v>
      </c>
      <c r="Q59" s="51">
        <v>0.843750000000002</v>
      </c>
      <c r="R59" s="51">
        <v>0.63541666666666696</v>
      </c>
      <c r="S59" s="51">
        <v>0.63541666666666696</v>
      </c>
      <c r="T59" s="51">
        <v>0.718749999999999</v>
      </c>
    </row>
    <row r="60" spans="16:20" ht="20.25" customHeight="1">
      <c r="P60" s="51">
        <v>0.60416666666666596</v>
      </c>
      <c r="Q60" s="51">
        <v>0.85416666666666896</v>
      </c>
      <c r="R60" s="51">
        <v>0.64583333333333404</v>
      </c>
      <c r="S60" s="51">
        <v>0.64583333333333404</v>
      </c>
      <c r="T60" s="51">
        <v>0.72916666666666596</v>
      </c>
    </row>
    <row r="61" spans="16:20" ht="20.25" customHeight="1">
      <c r="P61" s="51">
        <v>0.61458333333333304</v>
      </c>
      <c r="Q61" s="51">
        <v>0.86458333333333603</v>
      </c>
      <c r="R61" s="51">
        <v>0.65625</v>
      </c>
      <c r="S61" s="51">
        <v>0.65625</v>
      </c>
      <c r="T61" s="51">
        <v>0.73958333333333304</v>
      </c>
    </row>
    <row r="62" spans="16:20" ht="20.25" customHeight="1">
      <c r="P62" s="51">
        <v>0.624999999999999</v>
      </c>
      <c r="Q62" s="51">
        <v>0.875000000000003</v>
      </c>
      <c r="R62" s="51">
        <v>0.66666666666666696</v>
      </c>
      <c r="S62" s="51">
        <v>0.66666666666666696</v>
      </c>
      <c r="T62" s="51">
        <v>0.749999999999999</v>
      </c>
    </row>
    <row r="63" spans="16:20" ht="20.25" customHeight="1">
      <c r="P63" s="51">
        <v>0.63541666666666596</v>
      </c>
      <c r="Q63" s="51">
        <v>0.88541666666666896</v>
      </c>
      <c r="R63" s="51">
        <v>0.67708333333333404</v>
      </c>
      <c r="S63" s="51">
        <v>0.67708333333333404</v>
      </c>
      <c r="T63" s="51">
        <v>0.76041666666666596</v>
      </c>
    </row>
    <row r="64" spans="16:20" ht="20.25" customHeight="1">
      <c r="P64" s="51">
        <v>0.64583333333333204</v>
      </c>
      <c r="Q64" s="51">
        <v>0.89583333333333603</v>
      </c>
      <c r="R64" s="51">
        <v>0.6875</v>
      </c>
      <c r="S64" s="51">
        <v>0.6875</v>
      </c>
      <c r="T64" s="51">
        <v>0.77083333333333204</v>
      </c>
    </row>
    <row r="65" spans="16:20" ht="20.25" customHeight="1">
      <c r="P65" s="51">
        <v>0.656249999999999</v>
      </c>
      <c r="Q65" s="51">
        <v>0.906250000000003</v>
      </c>
      <c r="R65" s="51">
        <v>0.69791666666666696</v>
      </c>
      <c r="S65" s="51">
        <v>0.69791666666666696</v>
      </c>
      <c r="T65" s="51">
        <v>0.781249999999999</v>
      </c>
    </row>
    <row r="66" spans="16:20" ht="20.25" customHeight="1">
      <c r="P66" s="51">
        <v>0.66666666666666596</v>
      </c>
      <c r="Q66" s="51">
        <v>0.91666666666666996</v>
      </c>
      <c r="R66" s="51">
        <v>0.70833333333333404</v>
      </c>
      <c r="S66" s="51">
        <v>0.70833333333333404</v>
      </c>
      <c r="T66" s="51">
        <v>0.79166666666666596</v>
      </c>
    </row>
    <row r="67" spans="16:20" ht="20.25" customHeight="1">
      <c r="P67" s="51">
        <v>0.67708333333333204</v>
      </c>
      <c r="Q67" s="51">
        <v>0.92708333333333603</v>
      </c>
      <c r="R67" s="51">
        <v>0.71875</v>
      </c>
      <c r="S67" s="51">
        <v>0.71875</v>
      </c>
      <c r="T67" s="51">
        <v>0.80208333333333204</v>
      </c>
    </row>
    <row r="68" spans="16:20" ht="20.25" customHeight="1">
      <c r="P68" s="51">
        <v>0.687499999999999</v>
      </c>
      <c r="Q68" s="51">
        <v>0.937500000000003</v>
      </c>
      <c r="R68" s="51">
        <v>0.72916666666666696</v>
      </c>
      <c r="S68" s="51">
        <v>0.72916666666666696</v>
      </c>
      <c r="T68" s="51">
        <v>0.812499999999999</v>
      </c>
    </row>
    <row r="69" spans="16:20" ht="20.25" customHeight="1">
      <c r="P69" s="51">
        <v>0.69791666666666596</v>
      </c>
      <c r="Q69" s="51">
        <v>0.94791666666666996</v>
      </c>
      <c r="R69" s="51">
        <v>0.73958333333333404</v>
      </c>
      <c r="S69" s="51">
        <v>0.73958333333333404</v>
      </c>
      <c r="T69" s="51">
        <v>0.82291666666666596</v>
      </c>
    </row>
    <row r="70" spans="16:20" ht="20.25" customHeight="1">
      <c r="P70" s="51">
        <v>0.70833333333333204</v>
      </c>
      <c r="Q70" s="51">
        <v>0.95833333333333703</v>
      </c>
      <c r="R70" s="51">
        <v>0.75</v>
      </c>
      <c r="S70" s="51">
        <v>0.75</v>
      </c>
      <c r="T70" s="51">
        <v>0.83333333333333204</v>
      </c>
    </row>
    <row r="71" spans="16:20" ht="20.25" customHeight="1">
      <c r="P71" s="51">
        <v>0.718749999999999</v>
      </c>
      <c r="Q71" s="51">
        <v>0.968750000000003</v>
      </c>
      <c r="R71" s="51">
        <v>0.76041666666666696</v>
      </c>
      <c r="S71" s="51">
        <v>0.76041666666666696</v>
      </c>
      <c r="T71" s="51">
        <v>0.843749999999999</v>
      </c>
    </row>
    <row r="72" spans="16:20" ht="20.25" customHeight="1">
      <c r="P72" s="51">
        <v>0.72916666666666496</v>
      </c>
      <c r="Q72" s="51">
        <v>0.97916666666666996</v>
      </c>
      <c r="R72" s="51">
        <v>0.77083333333333404</v>
      </c>
      <c r="S72" s="51">
        <v>0.77083333333333404</v>
      </c>
      <c r="T72" s="51">
        <v>0.85416666666666496</v>
      </c>
    </row>
  </sheetData>
  <sheetProtection selectLockedCells="1" selectUnlockedCells="1"/>
  <mergeCells count="13">
    <mergeCell ref="F15:I18"/>
    <mergeCell ref="B28:B29"/>
    <mergeCell ref="C28:D29"/>
    <mergeCell ref="E28:F28"/>
    <mergeCell ref="G28:H28"/>
    <mergeCell ref="I28:I29"/>
    <mergeCell ref="F3:I3"/>
    <mergeCell ref="C4:I4"/>
    <mergeCell ref="B6:G6"/>
    <mergeCell ref="B7:I9"/>
    <mergeCell ref="B11:B12"/>
    <mergeCell ref="C11:D12"/>
    <mergeCell ref="E11:E12"/>
  </mergeCells>
  <phoneticPr fontId="2"/>
  <conditionalFormatting sqref="I30:I43 E13:E15">
    <cfRule type="cellIs" dxfId="7" priority="5" stopIfTrue="1" operator="between">
      <formula>0.249305555555556</formula>
      <formula>0.000694444444444444</formula>
    </cfRule>
  </conditionalFormatting>
  <conditionalFormatting sqref="C3">
    <cfRule type="cellIs" dxfId="6" priority="6" stopIfTrue="1" operator="greaterThanOrEqual">
      <formula>0.8</formula>
    </cfRule>
  </conditionalFormatting>
  <conditionalFormatting sqref="E16:E18">
    <cfRule type="cellIs" dxfId="5" priority="4" stopIfTrue="1" operator="between">
      <formula>0.249305555555556</formula>
      <formula>0.000694444444444444</formula>
    </cfRule>
  </conditionalFormatting>
  <conditionalFormatting sqref="E19:E21">
    <cfRule type="cellIs" dxfId="4" priority="3" stopIfTrue="1" operator="between">
      <formula>0.249305555555556</formula>
      <formula>0.000694444444444444</formula>
    </cfRule>
  </conditionalFormatting>
  <conditionalFormatting sqref="E22:E25">
    <cfRule type="cellIs" dxfId="3" priority="2" stopIfTrue="1" operator="between">
      <formula>0.249305555555556</formula>
      <formula>0.000694444444444444</formula>
    </cfRule>
  </conditionalFormatting>
  <conditionalFormatting sqref="I33">
    <cfRule type="cellIs" dxfId="2" priority="1" operator="lessThan">
      <formula>0.25</formula>
    </cfRule>
  </conditionalFormatting>
  <dataValidations xWindow="843" yWindow="368" count="7">
    <dataValidation allowBlank="1" showInputMessage="1" showErrorMessage="1" prompt="年月日入力については、_x000a_2009/5/10と入力すると「平成21年5月10日」と表示されます。_x000a_曜日は自動的に表示されます。" sqref="C25" xr:uid="{00000000-0002-0000-0700-000000000000}"/>
    <dataValidation type="list" allowBlank="1" showInputMessage="1" sqref="F43" xr:uid="{00000000-0002-0000-0700-000001000000}">
      <formula1>$Q$30:$Q$43</formula1>
    </dataValidation>
    <dataValidation type="list" showInputMessage="1" sqref="E43" xr:uid="{00000000-0002-0000-0700-000002000000}">
      <formula1>$P$30:$P$43</formula1>
    </dataValidation>
    <dataValidation type="list" allowBlank="1" showInputMessage="1" sqref="H43" xr:uid="{00000000-0002-0000-0700-000003000000}">
      <formula1>$T$30:$T$43</formula1>
    </dataValidation>
    <dataValidation type="list" showInputMessage="1" sqref="G43" xr:uid="{00000000-0002-0000-0700-000004000000}">
      <formula1>$R$30:$R$43</formula1>
    </dataValidation>
    <dataValidation type="list" showInputMessage="1" sqref="E30:H42" xr:uid="{00000000-0002-0000-0700-000005000000}">
      <formula1>$R$29:$R$72</formula1>
    </dataValidation>
    <dataValidation allowBlank="1" showErrorMessage="1" sqref="C13:C24 C30:C43" xr:uid="{00000000-0002-0000-0700-000006000000}"/>
  </dataValidations>
  <pageMargins left="0.70866141732283472" right="0.70866141732283472" top="0.74803149606299213" bottom="0.74803149606299213" header="0.31496062992125984" footer="0.31496062992125984"/>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AG36"/>
  <sheetViews>
    <sheetView showGridLines="0" view="pageBreakPreview" zoomScaleNormal="100" zoomScaleSheetLayoutView="100" workbookViewId="0">
      <selection activeCell="C3" sqref="C3"/>
    </sheetView>
  </sheetViews>
  <sheetFormatPr defaultColWidth="9" defaultRowHeight="35.25" customHeight="1"/>
  <cols>
    <col min="1" max="1" width="1.88671875" style="45" customWidth="1"/>
    <col min="2" max="2" width="5.21875" style="45" bestFit="1" customWidth="1"/>
    <col min="3" max="3" width="21.77734375" style="45" customWidth="1"/>
    <col min="4" max="4" width="5.21875" style="59" bestFit="1" customWidth="1"/>
    <col min="5" max="6" width="9" style="45" bestFit="1"/>
    <col min="7" max="7" width="10.21875" style="45" bestFit="1" customWidth="1"/>
    <col min="8" max="8" width="9" style="45" bestFit="1"/>
    <col min="9" max="9" width="12.6640625" style="45" customWidth="1"/>
    <col min="10" max="10" width="1.77734375" style="45" customWidth="1"/>
    <col min="11" max="16384" width="9" style="45"/>
  </cols>
  <sheetData>
    <row r="1" spans="1:33" ht="13.8" thickBot="1">
      <c r="S1" s="51">
        <v>0.70833333333333404</v>
      </c>
      <c r="T1" s="51">
        <v>0.70833333333333404</v>
      </c>
      <c r="U1" s="51">
        <v>0.79166666666666596</v>
      </c>
    </row>
    <row r="2" spans="1:33" ht="13.8" thickBot="1">
      <c r="A2" s="41"/>
      <c r="B2" s="41"/>
      <c r="C2" s="89" t="s">
        <v>70</v>
      </c>
      <c r="D2" s="43"/>
      <c r="E2" s="41"/>
      <c r="F2" s="41"/>
      <c r="G2" s="41"/>
      <c r="H2" s="41"/>
      <c r="I2" s="44" t="s">
        <v>71</v>
      </c>
      <c r="S2" s="51">
        <v>0.71875</v>
      </c>
      <c r="T2" s="51">
        <v>0.71875</v>
      </c>
      <c r="U2" s="51">
        <v>0.80208333333333204</v>
      </c>
    </row>
    <row r="3" spans="1:33" ht="24" thickBot="1">
      <c r="A3" s="46"/>
      <c r="B3" s="46"/>
      <c r="C3" s="90">
        <v>0.58299999999999996</v>
      </c>
      <c r="D3" s="47"/>
      <c r="E3" s="88" t="s">
        <v>63</v>
      </c>
      <c r="F3" s="384" t="s">
        <v>74</v>
      </c>
      <c r="G3" s="384"/>
      <c r="H3" s="384"/>
      <c r="I3" s="384"/>
      <c r="S3" s="51">
        <v>0.72916666666666696</v>
      </c>
      <c r="T3" s="51">
        <v>0.72916666666666696</v>
      </c>
      <c r="U3" s="51">
        <v>0.812499999999999</v>
      </c>
    </row>
    <row r="4" spans="1:33" ht="13.2">
      <c r="A4" s="41"/>
      <c r="B4" s="41"/>
      <c r="C4" s="389" t="str">
        <f>IF(C3&gt;0.8,"補助率が８０％以下になるよう補助金額を調整して下さい。（※１万円未満は切捨て）","ＯＫ")</f>
        <v>ＯＫ</v>
      </c>
      <c r="D4" s="389"/>
      <c r="E4" s="389"/>
      <c r="F4" s="389"/>
      <c r="G4" s="389"/>
      <c r="H4" s="389"/>
      <c r="I4" s="389"/>
      <c r="S4" s="51">
        <v>0.73958333333333404</v>
      </c>
      <c r="T4" s="51">
        <v>0.73958333333333404</v>
      </c>
      <c r="U4" s="51">
        <v>0.82291666666666596</v>
      </c>
    </row>
    <row r="5" spans="1:33" ht="16.2">
      <c r="A5" s="41"/>
      <c r="B5" s="390" t="s">
        <v>55</v>
      </c>
      <c r="C5" s="390"/>
      <c r="D5" s="390"/>
      <c r="E5" s="390"/>
      <c r="F5" s="390"/>
      <c r="G5" s="390"/>
      <c r="H5" s="41"/>
      <c r="I5" s="41"/>
      <c r="S5" s="51">
        <v>0.75</v>
      </c>
      <c r="T5" s="51">
        <v>0.75</v>
      </c>
      <c r="U5" s="51">
        <v>0.83333333333333204</v>
      </c>
    </row>
    <row r="6" spans="1:33" ht="13.2">
      <c r="A6" s="41"/>
      <c r="B6" s="387" t="s">
        <v>75</v>
      </c>
      <c r="C6" s="387"/>
      <c r="D6" s="387"/>
      <c r="E6" s="387"/>
      <c r="F6" s="387"/>
      <c r="G6" s="387"/>
      <c r="H6" s="387"/>
      <c r="I6" s="387"/>
    </row>
    <row r="7" spans="1:33" ht="13.2">
      <c r="A7" s="41"/>
      <c r="B7" s="387"/>
      <c r="C7" s="387"/>
      <c r="D7" s="387"/>
      <c r="E7" s="387"/>
      <c r="F7" s="387"/>
      <c r="G7" s="387"/>
      <c r="H7" s="387"/>
      <c r="I7" s="387"/>
    </row>
    <row r="8" spans="1:33" ht="13.2">
      <c r="A8" s="41"/>
      <c r="B8" s="387"/>
      <c r="C8" s="387"/>
      <c r="D8" s="387"/>
      <c r="E8" s="387"/>
      <c r="F8" s="387"/>
      <c r="G8" s="387"/>
      <c r="H8" s="387"/>
      <c r="I8" s="387"/>
    </row>
    <row r="9" spans="1:33" ht="13.2" hidden="1">
      <c r="A9" s="41"/>
      <c r="B9" s="388"/>
      <c r="C9" s="388"/>
      <c r="D9" s="388"/>
      <c r="E9" s="388"/>
      <c r="F9" s="388"/>
      <c r="G9" s="388"/>
      <c r="H9" s="388"/>
      <c r="I9" s="388"/>
    </row>
    <row r="10" spans="1:33" ht="13.2" hidden="1">
      <c r="A10" s="42"/>
      <c r="B10" s="99"/>
      <c r="C10" s="513"/>
      <c r="D10" s="513"/>
      <c r="E10" s="513"/>
      <c r="F10" s="513"/>
      <c r="G10" s="513"/>
      <c r="H10" s="513"/>
      <c r="I10" s="513"/>
    </row>
    <row r="11" spans="1:33" ht="13.2" hidden="1">
      <c r="A11" s="42"/>
      <c r="B11" s="97"/>
      <c r="C11" s="513"/>
      <c r="D11" s="513"/>
      <c r="E11" s="513"/>
      <c r="F11" s="513"/>
      <c r="G11" s="513"/>
      <c r="H11" s="513"/>
      <c r="I11" s="513"/>
    </row>
    <row r="12" spans="1:33" ht="13.2" hidden="1">
      <c r="A12" s="42"/>
      <c r="B12" s="98"/>
      <c r="C12" s="513"/>
      <c r="D12" s="513"/>
      <c r="E12" s="513"/>
      <c r="F12" s="513"/>
      <c r="G12" s="513"/>
      <c r="H12" s="513"/>
      <c r="I12" s="513"/>
    </row>
    <row r="13" spans="1:33" ht="13.2">
      <c r="A13" s="42"/>
      <c r="B13" s="98"/>
      <c r="C13" s="513"/>
      <c r="D13" s="513"/>
      <c r="E13" s="513"/>
      <c r="F13" s="513"/>
      <c r="G13" s="513"/>
      <c r="H13" s="513"/>
      <c r="I13" s="513"/>
      <c r="Z13" s="92"/>
      <c r="AA13" s="92"/>
      <c r="AB13" s="92"/>
      <c r="AC13" s="92"/>
      <c r="AD13" s="92"/>
      <c r="AE13" s="92"/>
      <c r="AF13" s="92"/>
      <c r="AG13" s="92"/>
    </row>
    <row r="14" spans="1:33" ht="29.25" customHeight="1">
      <c r="A14" s="41"/>
      <c r="B14" s="41"/>
      <c r="C14" s="42"/>
      <c r="D14" s="43"/>
      <c r="E14" s="41"/>
      <c r="F14" s="41"/>
      <c r="G14" s="41"/>
      <c r="H14" s="41"/>
      <c r="I14" s="44" t="s">
        <v>52</v>
      </c>
      <c r="J14" s="41"/>
    </row>
    <row r="15" spans="1:33" ht="18.75" customHeight="1">
      <c r="A15" s="41"/>
      <c r="B15" s="41"/>
      <c r="C15" s="41"/>
      <c r="D15" s="43"/>
      <c r="E15" s="60" t="s">
        <v>53</v>
      </c>
      <c r="F15" s="520">
        <f>+'旧申請書（別紙２）'!Q2</f>
        <v>0</v>
      </c>
      <c r="G15" s="520"/>
      <c r="H15" s="520"/>
      <c r="I15" s="520"/>
      <c r="J15" s="61" t="s">
        <v>54</v>
      </c>
      <c r="Q15" s="51">
        <v>0.29166666666666669</v>
      </c>
      <c r="R15" s="51">
        <v>0.54166666666666663</v>
      </c>
      <c r="S15" s="51">
        <v>0.33333333333333331</v>
      </c>
      <c r="T15" s="51">
        <v>0.33333333333333331</v>
      </c>
      <c r="U15" s="51">
        <v>0.41666666666666669</v>
      </c>
    </row>
    <row r="16" spans="1:33" ht="9.75" customHeight="1">
      <c r="A16" s="41"/>
      <c r="B16" s="41"/>
      <c r="C16" s="41"/>
      <c r="D16" s="43"/>
      <c r="E16" s="50"/>
      <c r="F16" s="50"/>
      <c r="G16" s="50"/>
      <c r="H16" s="50"/>
      <c r="I16" s="50"/>
      <c r="J16" s="41"/>
      <c r="Q16" s="51">
        <v>0.30208333333333331</v>
      </c>
      <c r="R16" s="51">
        <v>0.55208333333333337</v>
      </c>
      <c r="S16" s="51">
        <v>0.34375</v>
      </c>
      <c r="T16" s="51">
        <v>0.34375</v>
      </c>
      <c r="U16" s="51">
        <v>0.42708333333333331</v>
      </c>
    </row>
    <row r="17" spans="1:21" ht="14.25" customHeight="1">
      <c r="A17" s="41"/>
      <c r="B17" s="521" t="s">
        <v>55</v>
      </c>
      <c r="C17" s="521"/>
      <c r="D17" s="521"/>
      <c r="E17" s="521"/>
      <c r="F17" s="41"/>
      <c r="G17" s="41"/>
      <c r="H17" s="41"/>
      <c r="I17" s="41"/>
      <c r="J17" s="41"/>
      <c r="Q17" s="51">
        <v>0.3125</v>
      </c>
      <c r="R17" s="51">
        <v>0.5625</v>
      </c>
      <c r="S17" s="51">
        <v>0.35416666666666702</v>
      </c>
      <c r="T17" s="51">
        <v>0.35416666666666702</v>
      </c>
      <c r="U17" s="51">
        <v>0.4375</v>
      </c>
    </row>
    <row r="18" spans="1:21" ht="13.5" customHeight="1">
      <c r="A18" s="41"/>
      <c r="B18" s="41"/>
      <c r="C18" s="41"/>
      <c r="D18" s="43"/>
      <c r="E18" s="41"/>
      <c r="F18" s="41"/>
      <c r="G18" s="41"/>
      <c r="H18" s="41"/>
      <c r="I18" s="41"/>
      <c r="J18" s="41"/>
      <c r="Q18" s="51">
        <v>0.32291666666666702</v>
      </c>
      <c r="R18" s="51">
        <v>0.57291666666666696</v>
      </c>
      <c r="S18" s="51">
        <v>0.36458333333333298</v>
      </c>
      <c r="T18" s="51">
        <v>0.36458333333333298</v>
      </c>
      <c r="U18" s="51">
        <v>0.44791666666666702</v>
      </c>
    </row>
    <row r="19" spans="1:21" ht="40.5" customHeight="1">
      <c r="A19" s="41"/>
      <c r="B19" s="514" t="s">
        <v>56</v>
      </c>
      <c r="C19" s="516" t="s">
        <v>57</v>
      </c>
      <c r="D19" s="517"/>
      <c r="E19" s="386" t="s">
        <v>58</v>
      </c>
      <c r="F19" s="383"/>
      <c r="G19" s="386" t="s">
        <v>59</v>
      </c>
      <c r="H19" s="383"/>
      <c r="I19" s="386" t="s">
        <v>60</v>
      </c>
      <c r="J19" s="41"/>
      <c r="Q19" s="51">
        <v>0.33333333333333298</v>
      </c>
      <c r="R19" s="51">
        <v>0.58333333333333404</v>
      </c>
      <c r="S19" s="51">
        <v>0.375</v>
      </c>
      <c r="T19" s="51">
        <v>0.375</v>
      </c>
      <c r="U19" s="51">
        <v>0.45833333333333298</v>
      </c>
    </row>
    <row r="20" spans="1:21" ht="40.5" customHeight="1">
      <c r="A20" s="41"/>
      <c r="B20" s="515"/>
      <c r="C20" s="518"/>
      <c r="D20" s="519"/>
      <c r="E20" s="52" t="s">
        <v>61</v>
      </c>
      <c r="F20" s="52" t="s">
        <v>62</v>
      </c>
      <c r="G20" s="52" t="s">
        <v>61</v>
      </c>
      <c r="H20" s="52" t="s">
        <v>62</v>
      </c>
      <c r="I20" s="383"/>
      <c r="J20" s="41"/>
      <c r="Q20" s="51">
        <v>0.34375</v>
      </c>
      <c r="R20" s="51">
        <v>0.59375</v>
      </c>
      <c r="S20" s="51">
        <v>0.38541666666666702</v>
      </c>
      <c r="T20" s="51">
        <v>0.38541666666666702</v>
      </c>
      <c r="U20" s="51">
        <v>0.46875</v>
      </c>
    </row>
    <row r="21" spans="1:21" ht="26.25" customHeight="1">
      <c r="A21" s="41"/>
      <c r="B21" s="62">
        <v>1</v>
      </c>
      <c r="C21" s="63">
        <v>41747</v>
      </c>
      <c r="D21" s="64">
        <f>IF(C21=0,"",C21)</f>
        <v>41747</v>
      </c>
      <c r="E21" s="65">
        <v>0.41666666666666702</v>
      </c>
      <c r="F21" s="66">
        <v>0.70833333333333504</v>
      </c>
      <c r="G21" s="65">
        <v>0.5</v>
      </c>
      <c r="H21" s="67">
        <v>0.54166666666666696</v>
      </c>
      <c r="I21" s="68">
        <f t="shared" ref="I21:I36" si="0">(F21-E21)-(H21-G21)</f>
        <v>0.25000000000000105</v>
      </c>
      <c r="J21" s="58"/>
      <c r="Q21" s="51">
        <v>0.35416666666666602</v>
      </c>
      <c r="R21" s="51">
        <v>0.60416666666666696</v>
      </c>
      <c r="S21" s="51">
        <v>0.39583333333333298</v>
      </c>
      <c r="T21" s="51">
        <v>0.39583333333333298</v>
      </c>
      <c r="U21" s="51">
        <v>0.47916666666666602</v>
      </c>
    </row>
    <row r="22" spans="1:21" ht="26.25" customHeight="1">
      <c r="A22" s="41"/>
      <c r="B22" s="69">
        <v>2</v>
      </c>
      <c r="C22" s="70">
        <v>41775</v>
      </c>
      <c r="D22" s="71">
        <f t="shared" ref="D22:D36" si="1">IF(C22=0,"",C22)</f>
        <v>41775</v>
      </c>
      <c r="E22" s="65">
        <v>0.41666666666666702</v>
      </c>
      <c r="F22" s="66">
        <v>0.70833333333333504</v>
      </c>
      <c r="G22" s="65">
        <v>0.5</v>
      </c>
      <c r="H22" s="67">
        <v>0.54166666666666696</v>
      </c>
      <c r="I22" s="72">
        <f t="shared" si="0"/>
        <v>0.25000000000000105</v>
      </c>
      <c r="J22" s="58"/>
      <c r="Q22" s="51">
        <v>0.36458333333333298</v>
      </c>
      <c r="R22" s="51">
        <v>0.61458333333333404</v>
      </c>
      <c r="S22" s="51">
        <v>0.40625</v>
      </c>
      <c r="T22" s="51">
        <v>0.40625</v>
      </c>
      <c r="U22" s="51">
        <v>0.48958333333333298</v>
      </c>
    </row>
    <row r="23" spans="1:21" ht="26.25" customHeight="1">
      <c r="A23" s="41"/>
      <c r="B23" s="69">
        <v>3</v>
      </c>
      <c r="C23" s="70">
        <v>41810</v>
      </c>
      <c r="D23" s="71">
        <f t="shared" si="1"/>
        <v>41810</v>
      </c>
      <c r="E23" s="65">
        <v>0.41666666666666702</v>
      </c>
      <c r="F23" s="66">
        <v>0.70833333333333504</v>
      </c>
      <c r="G23" s="65">
        <v>0.5</v>
      </c>
      <c r="H23" s="67">
        <v>0.54166666666666696</v>
      </c>
      <c r="I23" s="72">
        <f t="shared" si="0"/>
        <v>0.25000000000000105</v>
      </c>
      <c r="J23" s="58"/>
      <c r="Q23" s="51">
        <v>0.375</v>
      </c>
      <c r="R23" s="51">
        <v>0.625000000000001</v>
      </c>
      <c r="S23" s="51">
        <v>0.41666666666666702</v>
      </c>
      <c r="T23" s="51">
        <v>0.41666666666666702</v>
      </c>
      <c r="U23" s="51">
        <v>0.5</v>
      </c>
    </row>
    <row r="24" spans="1:21" ht="26.25" customHeight="1">
      <c r="A24" s="41"/>
      <c r="B24" s="69">
        <v>4</v>
      </c>
      <c r="C24" s="70">
        <v>41838</v>
      </c>
      <c r="D24" s="71">
        <f t="shared" si="1"/>
        <v>41838</v>
      </c>
      <c r="E24" s="65">
        <v>0.41666666666666702</v>
      </c>
      <c r="F24" s="66">
        <v>0.70833333333333504</v>
      </c>
      <c r="G24" s="65">
        <v>0.5</v>
      </c>
      <c r="H24" s="67">
        <v>0.54166666666666696</v>
      </c>
      <c r="I24" s="72">
        <f t="shared" si="0"/>
        <v>0.25000000000000105</v>
      </c>
      <c r="J24" s="58"/>
      <c r="Q24" s="51">
        <v>0.38541666666666602</v>
      </c>
      <c r="R24" s="51">
        <v>0.63541666666666696</v>
      </c>
      <c r="S24" s="51">
        <v>0.42708333333333298</v>
      </c>
      <c r="T24" s="51">
        <v>0.42708333333333298</v>
      </c>
      <c r="U24" s="51">
        <v>0.51041666666666596</v>
      </c>
    </row>
    <row r="25" spans="1:21" ht="26.25" customHeight="1">
      <c r="A25" s="41"/>
      <c r="B25" s="69">
        <v>5</v>
      </c>
      <c r="C25" s="70">
        <v>41866</v>
      </c>
      <c r="D25" s="71">
        <f t="shared" si="1"/>
        <v>41866</v>
      </c>
      <c r="E25" s="65">
        <v>0.41666666666666702</v>
      </c>
      <c r="F25" s="66">
        <v>0.70833333333333504</v>
      </c>
      <c r="G25" s="65">
        <v>0.5</v>
      </c>
      <c r="H25" s="67">
        <v>0.54166666666666696</v>
      </c>
      <c r="I25" s="72">
        <f t="shared" si="0"/>
        <v>0.25000000000000105</v>
      </c>
      <c r="J25" s="58"/>
      <c r="Q25" s="51">
        <v>0.39583333333333298</v>
      </c>
      <c r="R25" s="51">
        <v>0.64583333333333404</v>
      </c>
      <c r="S25" s="51">
        <v>0.4375</v>
      </c>
      <c r="T25" s="51">
        <v>0.4375</v>
      </c>
      <c r="U25" s="51">
        <v>0.52083333333333304</v>
      </c>
    </row>
    <row r="26" spans="1:21" ht="26.25" customHeight="1">
      <c r="A26" s="41"/>
      <c r="B26" s="69">
        <v>6</v>
      </c>
      <c r="C26" s="70">
        <v>41901</v>
      </c>
      <c r="D26" s="71">
        <f t="shared" si="1"/>
        <v>41901</v>
      </c>
      <c r="E26" s="65">
        <v>0.41666666666666702</v>
      </c>
      <c r="F26" s="66">
        <v>0.70833333333333504</v>
      </c>
      <c r="G26" s="65">
        <v>0.5</v>
      </c>
      <c r="H26" s="67">
        <v>0.54166666666666696</v>
      </c>
      <c r="I26" s="72">
        <f t="shared" si="0"/>
        <v>0.25000000000000105</v>
      </c>
      <c r="J26" s="58"/>
      <c r="Q26" s="51">
        <v>0.40625</v>
      </c>
      <c r="R26" s="51">
        <v>0.656250000000001</v>
      </c>
      <c r="S26" s="51">
        <v>0.44791666666666702</v>
      </c>
      <c r="T26" s="51">
        <v>0.44791666666666702</v>
      </c>
      <c r="U26" s="51">
        <v>0.53125</v>
      </c>
    </row>
    <row r="27" spans="1:21" ht="26.25" customHeight="1">
      <c r="A27" s="41"/>
      <c r="B27" s="69">
        <v>7</v>
      </c>
      <c r="C27" s="70">
        <v>41929</v>
      </c>
      <c r="D27" s="71">
        <f t="shared" si="1"/>
        <v>41929</v>
      </c>
      <c r="E27" s="65">
        <v>0.41666666666666702</v>
      </c>
      <c r="F27" s="66">
        <v>0.70833333333333504</v>
      </c>
      <c r="G27" s="65">
        <v>0.5</v>
      </c>
      <c r="H27" s="67">
        <v>0.54166666666666696</v>
      </c>
      <c r="I27" s="72">
        <f t="shared" si="0"/>
        <v>0.25000000000000105</v>
      </c>
      <c r="J27" s="58"/>
      <c r="Q27" s="51">
        <v>0.41666666666666702</v>
      </c>
      <c r="R27" s="51">
        <v>0.66666666666666796</v>
      </c>
      <c r="S27" s="51">
        <v>0.45833333333333298</v>
      </c>
      <c r="T27" s="51">
        <v>0.45833333333333298</v>
      </c>
      <c r="U27" s="51">
        <v>0.54166666666666696</v>
      </c>
    </row>
    <row r="28" spans="1:21" ht="26.25" customHeight="1">
      <c r="A28" s="41"/>
      <c r="B28" s="69">
        <v>8</v>
      </c>
      <c r="C28" s="70">
        <v>41964</v>
      </c>
      <c r="D28" s="71">
        <f t="shared" si="1"/>
        <v>41964</v>
      </c>
      <c r="E28" s="65">
        <v>0.41666666666666702</v>
      </c>
      <c r="F28" s="66">
        <v>0.70833333333333504</v>
      </c>
      <c r="G28" s="65">
        <v>0.5</v>
      </c>
      <c r="H28" s="67">
        <v>0.54166666666666696</v>
      </c>
      <c r="I28" s="72">
        <f t="shared" si="0"/>
        <v>0.25000000000000105</v>
      </c>
      <c r="J28" s="58"/>
      <c r="Q28" s="51">
        <v>0.42708333333333298</v>
      </c>
      <c r="R28" s="51">
        <v>0.67708333333333504</v>
      </c>
      <c r="S28" s="51">
        <v>0.46875</v>
      </c>
      <c r="T28" s="51">
        <v>0.46875</v>
      </c>
      <c r="U28" s="51">
        <v>0.55208333333333304</v>
      </c>
    </row>
    <row r="29" spans="1:21" ht="26.25" customHeight="1">
      <c r="A29" s="41"/>
      <c r="B29" s="69">
        <v>9</v>
      </c>
      <c r="C29" s="70">
        <v>41992</v>
      </c>
      <c r="D29" s="94">
        <f t="shared" si="1"/>
        <v>41992</v>
      </c>
      <c r="E29" s="65">
        <v>0.41666666666666702</v>
      </c>
      <c r="F29" s="66">
        <v>0.70833333333333504</v>
      </c>
      <c r="G29" s="65">
        <v>0.5</v>
      </c>
      <c r="H29" s="67">
        <v>0.54166666666666696</v>
      </c>
      <c r="I29" s="72">
        <f t="shared" si="0"/>
        <v>0.25000000000000105</v>
      </c>
      <c r="J29" s="95"/>
      <c r="K29" s="92"/>
      <c r="L29" s="92"/>
      <c r="M29" s="92"/>
      <c r="N29" s="92"/>
      <c r="O29" s="92"/>
      <c r="P29" s="92"/>
      <c r="Q29" s="96">
        <v>0.4375</v>
      </c>
      <c r="R29" s="96">
        <v>0.687500000000001</v>
      </c>
      <c r="S29" s="96">
        <v>0.47916666666666702</v>
      </c>
      <c r="T29" s="51">
        <v>0.47916666666666702</v>
      </c>
      <c r="U29" s="51">
        <v>0.5625</v>
      </c>
    </row>
    <row r="30" spans="1:21" ht="26.25" customHeight="1">
      <c r="A30" s="41"/>
      <c r="B30" s="69">
        <v>10</v>
      </c>
      <c r="C30" s="70">
        <v>42020</v>
      </c>
      <c r="D30" s="71">
        <f t="shared" si="1"/>
        <v>42020</v>
      </c>
      <c r="E30" s="65">
        <v>0.41666666666666702</v>
      </c>
      <c r="F30" s="66">
        <v>0.70833333333333504</v>
      </c>
      <c r="G30" s="65">
        <v>0.5</v>
      </c>
      <c r="H30" s="67">
        <v>0.54166666666666696</v>
      </c>
      <c r="I30" s="72">
        <f t="shared" si="0"/>
        <v>0.25000000000000105</v>
      </c>
      <c r="J30" s="58"/>
      <c r="Q30" s="51">
        <v>0.44791666666666602</v>
      </c>
      <c r="R30" s="51">
        <v>0.69791666666666796</v>
      </c>
      <c r="S30" s="51">
        <v>0.48958333333333298</v>
      </c>
      <c r="T30" s="51">
        <v>0.48958333333333298</v>
      </c>
      <c r="U30" s="51">
        <v>0.57291666666666596</v>
      </c>
    </row>
    <row r="31" spans="1:21" ht="26.25" customHeight="1">
      <c r="A31" s="41"/>
      <c r="B31" s="69">
        <v>11</v>
      </c>
      <c r="C31" s="70">
        <v>42055</v>
      </c>
      <c r="D31" s="71">
        <f t="shared" si="1"/>
        <v>42055</v>
      </c>
      <c r="E31" s="65">
        <v>0.41666666666666702</v>
      </c>
      <c r="F31" s="66">
        <v>0.70833333333333504</v>
      </c>
      <c r="G31" s="65">
        <v>0.5</v>
      </c>
      <c r="H31" s="67">
        <v>0.54166666666666696</v>
      </c>
      <c r="I31" s="72">
        <f t="shared" si="0"/>
        <v>0.25000000000000105</v>
      </c>
      <c r="J31" s="58"/>
      <c r="Q31" s="51">
        <v>0.45833333333333298</v>
      </c>
      <c r="R31" s="51">
        <v>0.70833333333333504</v>
      </c>
      <c r="S31" s="51">
        <v>0.5</v>
      </c>
      <c r="T31" s="51">
        <v>0.5</v>
      </c>
      <c r="U31" s="51">
        <v>0.58333333333333304</v>
      </c>
    </row>
    <row r="32" spans="1:21" ht="26.25" customHeight="1">
      <c r="A32" s="41"/>
      <c r="B32" s="69">
        <v>12</v>
      </c>
      <c r="C32" s="70">
        <v>42083</v>
      </c>
      <c r="D32" s="71">
        <f t="shared" si="1"/>
        <v>42083</v>
      </c>
      <c r="E32" s="65">
        <v>0.41666666666666702</v>
      </c>
      <c r="F32" s="66">
        <v>0.70833333333333504</v>
      </c>
      <c r="G32" s="65">
        <v>0.5</v>
      </c>
      <c r="H32" s="67">
        <v>0.54166666666666696</v>
      </c>
      <c r="I32" s="72">
        <f t="shared" si="0"/>
        <v>0.25000000000000105</v>
      </c>
      <c r="J32" s="58"/>
      <c r="Q32" s="51">
        <v>0.46875</v>
      </c>
      <c r="R32" s="51">
        <v>0.718750000000002</v>
      </c>
      <c r="S32" s="51">
        <v>0.51041666666666696</v>
      </c>
      <c r="T32" s="51">
        <v>0.51041666666666696</v>
      </c>
      <c r="U32" s="51">
        <v>0.59375</v>
      </c>
    </row>
    <row r="33" spans="1:21" ht="26.25" customHeight="1">
      <c r="A33" s="41"/>
      <c r="B33" s="73"/>
      <c r="C33" s="74"/>
      <c r="D33" s="71" t="str">
        <f t="shared" si="1"/>
        <v/>
      </c>
      <c r="E33" s="75"/>
      <c r="F33" s="76"/>
      <c r="G33" s="75"/>
      <c r="H33" s="77"/>
      <c r="I33" s="72">
        <f t="shared" si="0"/>
        <v>0</v>
      </c>
      <c r="J33" s="58"/>
      <c r="Q33" s="51">
        <v>0.47916666666666602</v>
      </c>
      <c r="R33" s="51">
        <v>0.72916666666666796</v>
      </c>
      <c r="S33" s="51">
        <v>0.52083333333333304</v>
      </c>
      <c r="T33" s="51">
        <v>0.52083333333333304</v>
      </c>
      <c r="U33" s="51">
        <v>0.60416666666666596</v>
      </c>
    </row>
    <row r="34" spans="1:21" ht="26.25" customHeight="1">
      <c r="A34" s="41"/>
      <c r="B34" s="73"/>
      <c r="C34" s="78"/>
      <c r="D34" s="64" t="str">
        <f t="shared" si="1"/>
        <v/>
      </c>
      <c r="E34" s="79"/>
      <c r="F34" s="76"/>
      <c r="G34" s="79"/>
      <c r="H34" s="77"/>
      <c r="I34" s="68">
        <f t="shared" si="0"/>
        <v>0</v>
      </c>
      <c r="J34" s="58"/>
      <c r="Q34" s="51">
        <v>0.48958333333333298</v>
      </c>
      <c r="R34" s="51">
        <v>0.73958333333333504</v>
      </c>
      <c r="S34" s="51">
        <v>0.53125</v>
      </c>
      <c r="T34" s="51">
        <v>0.53125</v>
      </c>
      <c r="U34" s="51">
        <v>0.61458333333333304</v>
      </c>
    </row>
    <row r="35" spans="1:21" ht="26.25" customHeight="1">
      <c r="A35" s="41"/>
      <c r="B35" s="73"/>
      <c r="C35" s="78"/>
      <c r="D35" s="64" t="str">
        <f t="shared" si="1"/>
        <v/>
      </c>
      <c r="E35" s="79"/>
      <c r="F35" s="76"/>
      <c r="G35" s="79"/>
      <c r="H35" s="77"/>
      <c r="I35" s="68">
        <f t="shared" si="0"/>
        <v>0</v>
      </c>
      <c r="J35" s="58"/>
      <c r="Q35" s="51">
        <v>0.5</v>
      </c>
      <c r="R35" s="51">
        <v>0.750000000000002</v>
      </c>
      <c r="S35" s="51">
        <v>0.54166666666666696</v>
      </c>
      <c r="T35" s="51">
        <v>0.54166666666666696</v>
      </c>
      <c r="U35" s="51">
        <v>0.625</v>
      </c>
    </row>
    <row r="36" spans="1:21" ht="26.25" customHeight="1">
      <c r="A36" s="41"/>
      <c r="B36" s="80"/>
      <c r="C36" s="78"/>
      <c r="D36" s="64" t="str">
        <f t="shared" si="1"/>
        <v/>
      </c>
      <c r="E36" s="81"/>
      <c r="F36" s="82"/>
      <c r="G36" s="81"/>
      <c r="H36" s="83"/>
      <c r="I36" s="84">
        <f t="shared" si="0"/>
        <v>0</v>
      </c>
      <c r="J36" s="58"/>
      <c r="Q36" s="51">
        <v>0.593749999999999</v>
      </c>
      <c r="R36" s="51">
        <v>0.843750000000002</v>
      </c>
      <c r="S36" s="51">
        <v>0.63541666666666696</v>
      </c>
      <c r="T36" s="51">
        <v>0.63541666666666696</v>
      </c>
      <c r="U36" s="51">
        <v>0.718749999999999</v>
      </c>
    </row>
  </sheetData>
  <sheetProtection formatCells="0"/>
  <mergeCells count="13">
    <mergeCell ref="B19:B20"/>
    <mergeCell ref="E19:F19"/>
    <mergeCell ref="C19:D20"/>
    <mergeCell ref="F15:I15"/>
    <mergeCell ref="B17:E17"/>
    <mergeCell ref="G19:H19"/>
    <mergeCell ref="I19:I20"/>
    <mergeCell ref="B9:I9"/>
    <mergeCell ref="C10:I13"/>
    <mergeCell ref="F3:I3"/>
    <mergeCell ref="C4:I4"/>
    <mergeCell ref="B5:G5"/>
    <mergeCell ref="B6:I8"/>
  </mergeCells>
  <phoneticPr fontId="2"/>
  <conditionalFormatting sqref="I21:I36">
    <cfRule type="cellIs" dxfId="1" priority="1" stopIfTrue="1" operator="between">
      <formula>0.249305555555556</formula>
      <formula>0.000694444444444444</formula>
    </cfRule>
  </conditionalFormatting>
  <conditionalFormatting sqref="C3">
    <cfRule type="cellIs" dxfId="0" priority="2" stopIfTrue="1" operator="greaterThanOrEqual">
      <formula>0.8</formula>
    </cfRule>
  </conditionalFormatting>
  <dataValidations count="6">
    <dataValidation type="list" allowBlank="1" showInputMessage="1" sqref="F21:F32" xr:uid="{00000000-0002-0000-0800-000000000000}">
      <formula1>$R$15:$R$36</formula1>
    </dataValidation>
    <dataValidation type="list" showInputMessage="1" sqref="E21:E32" xr:uid="{00000000-0002-0000-0800-000001000000}">
      <formula1>$Q$15:$Q$36</formula1>
    </dataValidation>
    <dataValidation type="list" allowBlank="1" showInputMessage="1" sqref="H21:H32" xr:uid="{00000000-0002-0000-0800-000002000000}">
      <formula1>$U$15:$U$36</formula1>
    </dataValidation>
    <dataValidation type="list" showInputMessage="1" sqref="G21:G32" xr:uid="{00000000-0002-0000-0800-000003000000}">
      <formula1>$S$15:$S$36</formula1>
    </dataValidation>
    <dataValidation type="list" showInputMessage="1" sqref="G33:G36 E33:E36" xr:uid="{00000000-0002-0000-0800-000004000000}">
      <formula1>$Q$15:$Q$35</formula1>
    </dataValidation>
    <dataValidation type="list" allowBlank="1" showInputMessage="1" sqref="H33:H36 F33:F36" xr:uid="{00000000-0002-0000-0800-000005000000}">
      <formula1>$R$15:$R$35</formula1>
    </dataValidation>
  </dataValidations>
  <printOptions horizontalCentered="1"/>
  <pageMargins left="0.47244094488188981" right="0.19685039370078741" top="0.43307086614173229" bottom="0.47244094488188981" header="0.27559055118110237" footer="0.31496062992125984"/>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旧申請書（別紙２）</vt:lpstr>
      <vt:lpstr>★ 送付状（様式１）</vt:lpstr>
      <vt:lpstr>◆計画書（別紙１）</vt:lpstr>
      <vt:lpstr>旧申請書（別紙２－２）</vt:lpstr>
      <vt:lpstr>（別紙１）記入例</vt:lpstr>
      <vt:lpstr>旧申請書（別紙２）記入例</vt:lpstr>
      <vt:lpstr>◆計画書　（別紙２）</vt:lpstr>
      <vt:lpstr>（別紙２）記入例</vt:lpstr>
      <vt:lpstr>旧申請書（別紙２－２）記入例</vt:lpstr>
      <vt:lpstr>'（別紙１）記入例'!Print_Area</vt:lpstr>
      <vt:lpstr>'（別紙２）記入例'!Print_Area</vt:lpstr>
      <vt:lpstr>'◆計画書　（別紙２）'!Print_Area</vt:lpstr>
      <vt:lpstr>'◆計画書（別紙１）'!Print_Area</vt:lpstr>
      <vt:lpstr>'★ 送付状（様式１）'!Print_Area</vt:lpstr>
      <vt:lpstr>'旧申請書（別紙２）'!Print_Area</vt:lpstr>
      <vt:lpstr>'旧申請書（別紙２）記入例'!Print_Area</vt:lpstr>
      <vt:lpstr>'旧申請書（別紙２－２）'!Print_Area</vt:lpstr>
      <vt:lpstr>'旧申請書（別紙２－２）記入例'!Print_Area</vt:lpstr>
      <vt:lpstr>'旧申請書（別紙２－２）'!Print_Titles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2016-04-07T05:38:32Z</dcterms:created>
  <dcterms:modified xsi:type="dcterms:W3CDTF">2025-08-07T01:18:45Z</dcterms:modified>
</cp:coreProperties>
</file>