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56E61CF4-14A6-4C78-BD9E-F384AA8D1371}" xr6:coauthVersionLast="47" xr6:coauthVersionMax="47" xr10:uidLastSave="{00000000-0000-0000-0000-000000000000}"/>
  <bookViews>
    <workbookView xWindow="-108" yWindow="-108" windowWidth="23256" windowHeight="13896" tabRatio="759" activeTab="3" xr2:uid="{00000000-000D-0000-FFFF-FFFF00000000}"/>
  </bookViews>
  <sheets>
    <sheet name="（別記２様式１　事業実施計画書）" sheetId="40" r:id="rId1"/>
    <sheet name="（別記２様式１別紙１　委託契約内容（医療的ケア看護職員 ））" sheetId="41" r:id="rId2"/>
    <sheet name="（別記２様式１別紙２　委託契約内容（介護福祉士））" sheetId="42" r:id="rId3"/>
    <sheet name="（別記２様式１別紙３　委託契約内容（認定特定行為業務従事者））" sheetId="43" r:id="rId4"/>
  </sheets>
  <definedNames>
    <definedName name="_xlnm.Print_Area" localSheetId="0">'（別記２様式１　事業実施計画書）'!$A$1:$K$106</definedName>
    <definedName name="_xlnm.Print_Area" localSheetId="1">'（別記２様式１別紙１　委託契約内容（医療的ケア看護職員 ））'!$A$1:$P$27</definedName>
    <definedName name="_xlnm.Print_Area" localSheetId="2">'（別記２様式１別紙２　委託契約内容（介護福祉士））'!$A$1:$P$27</definedName>
    <definedName name="_xlnm.Print_Area" localSheetId="3">'（別記２様式１別紙３　委託契約内容（認定特定行為業務従事者））'!$A$1:$P$27</definedName>
    <definedName name="_xlnm.Print_Area">#REF!</definedName>
    <definedName name="世湯" localSheetId="0">#REF!</definedName>
    <definedName name="世湯">#REF!</definedName>
    <definedName name="様式１０" localSheetId="0">#REF!</definedName>
    <definedName name="様式１０">#REF!</definedName>
    <definedName name="様式第１別紙１1" localSheetId="0">#REF!</definedName>
    <definedName name="様式第１別紙１1">#REF!</definedName>
    <definedName name="様式第２" localSheetId="0">#REF!</definedName>
    <definedName name="様式第２">#REF!</definedName>
    <definedName name="様式第６の２" localSheetId="0">#REF!</definedName>
    <definedName name="様式第６の２">#REF!</definedName>
    <definedName name="様式第７" localSheetId="0">#REF!</definedName>
    <definedName name="様式第７">#REF!</definedName>
    <definedName name="様式別紙１の" localSheetId="0">#REF!</definedName>
    <definedName name="様式別紙１の">#REF!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41" l="1"/>
  <c r="M3" i="42"/>
  <c r="M3" i="43"/>
  <c r="M3" i="41"/>
  <c r="G6" i="43"/>
  <c r="G7" i="43"/>
  <c r="G8" i="43"/>
  <c r="G9" i="43"/>
  <c r="G10" i="43"/>
  <c r="G11" i="43"/>
  <c r="G12" i="43"/>
  <c r="G13" i="43"/>
  <c r="G14" i="43"/>
  <c r="G15" i="43"/>
  <c r="G16" i="43"/>
  <c r="G17" i="43"/>
  <c r="G18" i="43"/>
  <c r="G19" i="43"/>
  <c r="G20" i="43"/>
  <c r="G21" i="43"/>
  <c r="G22" i="43"/>
  <c r="G23" i="43"/>
  <c r="G24" i="43"/>
  <c r="G25" i="43"/>
  <c r="G26" i="43"/>
  <c r="G6" i="42"/>
  <c r="G7" i="42"/>
  <c r="G8" i="42"/>
  <c r="G9" i="42"/>
  <c r="G10" i="42"/>
  <c r="G11" i="42"/>
  <c r="G12" i="42"/>
  <c r="G13" i="42"/>
  <c r="G14" i="42"/>
  <c r="G15" i="42"/>
  <c r="G16" i="42"/>
  <c r="G17" i="42"/>
  <c r="G18" i="42"/>
  <c r="G19" i="42"/>
  <c r="G20" i="42"/>
  <c r="G21" i="42"/>
  <c r="G22" i="42"/>
  <c r="G23" i="42"/>
  <c r="G24" i="42"/>
  <c r="G25" i="42"/>
  <c r="G26" i="42"/>
  <c r="G7" i="41"/>
  <c r="G8" i="41"/>
  <c r="G9" i="41"/>
  <c r="G10" i="41"/>
  <c r="G11" i="41"/>
  <c r="G12" i="41"/>
  <c r="G13" i="41"/>
  <c r="G14" i="41"/>
  <c r="G15" i="41"/>
  <c r="G16" i="41"/>
  <c r="G17" i="41"/>
  <c r="G18" i="41"/>
  <c r="G19" i="41"/>
  <c r="G20" i="41"/>
  <c r="G21" i="41"/>
  <c r="G22" i="41"/>
  <c r="G23" i="41"/>
  <c r="G24" i="41"/>
  <c r="G25" i="41"/>
  <c r="G26" i="41"/>
  <c r="E27" i="43" l="1"/>
  <c r="F27" i="43"/>
  <c r="D75" i="40" s="1"/>
  <c r="G27" i="43"/>
  <c r="E75" i="40" s="1"/>
  <c r="H27" i="43"/>
  <c r="J27" i="43"/>
  <c r="K27" i="43"/>
  <c r="L27" i="43"/>
  <c r="M27" i="43"/>
  <c r="N27" i="43"/>
  <c r="O27" i="43"/>
  <c r="E27" i="42"/>
  <c r="F27" i="42"/>
  <c r="D74" i="40" s="1"/>
  <c r="H27" i="42"/>
  <c r="J27" i="42"/>
  <c r="K27" i="42"/>
  <c r="L27" i="42"/>
  <c r="M27" i="42"/>
  <c r="N27" i="42"/>
  <c r="O27" i="42"/>
  <c r="E27" i="41"/>
  <c r="C73" i="40" s="1"/>
  <c r="F27" i="41"/>
  <c r="D73" i="40" s="1"/>
  <c r="H27" i="41"/>
  <c r="J27" i="41"/>
  <c r="K27" i="41"/>
  <c r="L27" i="41"/>
  <c r="M27" i="41"/>
  <c r="N27" i="41"/>
  <c r="O27" i="41"/>
  <c r="C75" i="40"/>
  <c r="G70" i="40"/>
  <c r="F70" i="40"/>
  <c r="D70" i="40"/>
  <c r="C70" i="40"/>
  <c r="I69" i="40"/>
  <c r="H69" i="40"/>
  <c r="E69" i="40"/>
  <c r="I68" i="40"/>
  <c r="H68" i="40"/>
  <c r="E68" i="40"/>
  <c r="I67" i="40"/>
  <c r="H67" i="40"/>
  <c r="E67" i="40"/>
  <c r="C57" i="40"/>
  <c r="G44" i="40"/>
  <c r="F44" i="40"/>
  <c r="E44" i="40"/>
  <c r="D44" i="40"/>
  <c r="C44" i="40"/>
  <c r="G32" i="40"/>
  <c r="F32" i="40"/>
  <c r="E32" i="40"/>
  <c r="D32" i="40"/>
  <c r="C32" i="40"/>
  <c r="I20" i="40"/>
  <c r="H20" i="40"/>
  <c r="D20" i="40"/>
  <c r="C20" i="40"/>
  <c r="J19" i="40"/>
  <c r="E19" i="40"/>
  <c r="J18" i="40"/>
  <c r="E18" i="40"/>
  <c r="J17" i="40"/>
  <c r="J20" i="40" s="1"/>
  <c r="E17" i="40"/>
  <c r="G27" i="42" l="1"/>
  <c r="E74" i="40" s="1"/>
  <c r="G27" i="41"/>
  <c r="E73" i="40" s="1"/>
  <c r="E20" i="40"/>
  <c r="D76" i="40"/>
  <c r="C74" i="40"/>
  <c r="C76"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3" authorId="0" shapeId="0" xr:uid="{EC5EF86B-4AB1-46FE-96AB-F78EDFD6134D}">
      <text>
        <r>
          <rPr>
            <b/>
            <sz val="9"/>
            <color indexed="81"/>
            <rFont val="MS P ゴシック"/>
            <family val="3"/>
            <charset val="128"/>
          </rPr>
          <t>本表は別紙１～３の入力内容から自動反映されるため入力不要</t>
        </r>
      </text>
    </comment>
  </commentList>
</comments>
</file>

<file path=xl/sharedStrings.xml><?xml version="1.0" encoding="utf-8"?>
<sst xmlns="http://schemas.openxmlformats.org/spreadsheetml/2006/main" count="164" uniqueCount="105">
  <si>
    <t>（目的）</t>
    <rPh sb="1" eb="3">
      <t>モクテキ</t>
    </rPh>
    <phoneticPr fontId="7"/>
  </si>
  <si>
    <t>（内容）</t>
    <rPh sb="1" eb="3">
      <t>ナイヨウ</t>
    </rPh>
    <phoneticPr fontId="9"/>
  </si>
  <si>
    <t>計</t>
    <rPh sb="0" eb="1">
      <t>ケイ</t>
    </rPh>
    <phoneticPr fontId="7"/>
  </si>
  <si>
    <t>費目</t>
    <rPh sb="0" eb="2">
      <t>ヒモク</t>
    </rPh>
    <phoneticPr fontId="7"/>
  </si>
  <si>
    <t>金額</t>
    <rPh sb="0" eb="2">
      <t>キンガク</t>
    </rPh>
    <phoneticPr fontId="7"/>
  </si>
  <si>
    <t>内訳</t>
    <rPh sb="0" eb="2">
      <t>ウチワケ</t>
    </rPh>
    <phoneticPr fontId="7"/>
  </si>
  <si>
    <t>旅費</t>
    <rPh sb="0" eb="2">
      <t>リョヒ</t>
    </rPh>
    <phoneticPr fontId="7"/>
  </si>
  <si>
    <t>消耗品費</t>
    <rPh sb="0" eb="3">
      <t>ショウモウヒン</t>
    </rPh>
    <rPh sb="3" eb="4">
      <t>ヒ</t>
    </rPh>
    <phoneticPr fontId="7"/>
  </si>
  <si>
    <t>通信運搬費</t>
    <rPh sb="0" eb="2">
      <t>ツウシン</t>
    </rPh>
    <rPh sb="2" eb="4">
      <t>ウンパン</t>
    </rPh>
    <rPh sb="4" eb="5">
      <t>ヒ</t>
    </rPh>
    <phoneticPr fontId="7"/>
  </si>
  <si>
    <t>人件費</t>
    <rPh sb="0" eb="3">
      <t>ジンケンヒ</t>
    </rPh>
    <phoneticPr fontId="7"/>
  </si>
  <si>
    <t>雑役務費</t>
    <rPh sb="0" eb="1">
      <t>ザツ</t>
    </rPh>
    <rPh sb="1" eb="4">
      <t>エキムヒ</t>
    </rPh>
    <phoneticPr fontId="7"/>
  </si>
  <si>
    <t>その他</t>
    <rPh sb="2" eb="3">
      <t>タ</t>
    </rPh>
    <phoneticPr fontId="7"/>
  </si>
  <si>
    <t>計（補助対象経費）</t>
    <rPh sb="0" eb="1">
      <t>ケイ</t>
    </rPh>
    <rPh sb="2" eb="4">
      <t>ホジョ</t>
    </rPh>
    <rPh sb="4" eb="6">
      <t>タイショウ</t>
    </rPh>
    <rPh sb="6" eb="8">
      <t>ケイヒ</t>
    </rPh>
    <phoneticPr fontId="7"/>
  </si>
  <si>
    <t>担当課</t>
    <rPh sb="0" eb="3">
      <t>タントウカ</t>
    </rPh>
    <phoneticPr fontId="8"/>
  </si>
  <si>
    <t>担当者</t>
    <rPh sb="0" eb="3">
      <t>タントウシャ</t>
    </rPh>
    <phoneticPr fontId="8"/>
  </si>
  <si>
    <t>電話番号</t>
    <rPh sb="0" eb="4">
      <t>デンワバンゴウ</t>
    </rPh>
    <phoneticPr fontId="8"/>
  </si>
  <si>
    <t>メールアドレス</t>
    <phoneticPr fontId="8"/>
  </si>
  <si>
    <t>（別記２様式１　事業実施計画書）</t>
    <rPh sb="1" eb="3">
      <t>ベッキ</t>
    </rPh>
    <rPh sb="4" eb="6">
      <t>ヨウシキ</t>
    </rPh>
    <rPh sb="8" eb="10">
      <t>ジギョウ</t>
    </rPh>
    <rPh sb="10" eb="12">
      <t>ジッシ</t>
    </rPh>
    <rPh sb="12" eb="15">
      <t>ケイカクショ</t>
    </rPh>
    <phoneticPr fontId="9"/>
  </si>
  <si>
    <t>都道府県・市町村・学校法人名</t>
    <phoneticPr fontId="8"/>
  </si>
  <si>
    <t>事業実施計画書（医療的ケア看護職員配置事業）</t>
    <rPh sb="0" eb="2">
      <t>ジギョウ</t>
    </rPh>
    <rPh sb="2" eb="4">
      <t>ジッシ</t>
    </rPh>
    <rPh sb="4" eb="7">
      <t>ケイカクショ</t>
    </rPh>
    <rPh sb="8" eb="11">
      <t>イリョウテキ</t>
    </rPh>
    <rPh sb="13" eb="15">
      <t>カンゴ</t>
    </rPh>
    <rPh sb="15" eb="17">
      <t>ショクイン</t>
    </rPh>
    <rPh sb="17" eb="19">
      <t>ハイチ</t>
    </rPh>
    <rPh sb="19" eb="21">
      <t>ジギョウ</t>
    </rPh>
    <phoneticPr fontId="7"/>
  </si>
  <si>
    <t>○配置予定</t>
    <rPh sb="1" eb="3">
      <t>ハイチ</t>
    </rPh>
    <rPh sb="3" eb="5">
      <t>ヨテイ</t>
    </rPh>
    <phoneticPr fontId="9"/>
  </si>
  <si>
    <t>○前年度の配置状況</t>
    <rPh sb="1" eb="4">
      <t>ゼンネンド</t>
    </rPh>
    <rPh sb="5" eb="7">
      <t>ハイチ</t>
    </rPh>
    <rPh sb="7" eb="9">
      <t>ジョウキョウ</t>
    </rPh>
    <phoneticPr fontId="8"/>
  </si>
  <si>
    <t>（１）雇用人数</t>
    <rPh sb="3" eb="5">
      <t>コヨウ</t>
    </rPh>
    <rPh sb="5" eb="7">
      <t>ニンズウ</t>
    </rPh>
    <phoneticPr fontId="7"/>
  </si>
  <si>
    <t>（人）</t>
    <phoneticPr fontId="7"/>
  </si>
  <si>
    <t>（１）雇用人数</t>
    <phoneticPr fontId="7"/>
  </si>
  <si>
    <t>直接雇用</t>
    <rPh sb="0" eb="2">
      <t>チョクセツ</t>
    </rPh>
    <rPh sb="2" eb="4">
      <t>コヨウ</t>
    </rPh>
    <phoneticPr fontId="7"/>
  </si>
  <si>
    <t>委託</t>
    <rPh sb="0" eb="2">
      <t>イタク</t>
    </rPh>
    <phoneticPr fontId="7"/>
  </si>
  <si>
    <t>合計</t>
    <rPh sb="0" eb="2">
      <t>ゴウケイ</t>
    </rPh>
    <phoneticPr fontId="7"/>
  </si>
  <si>
    <t>医療的ケア看護職員</t>
    <phoneticPr fontId="7"/>
  </si>
  <si>
    <t>介護福祉士</t>
    <rPh sb="0" eb="2">
      <t>カイゴ</t>
    </rPh>
    <rPh sb="2" eb="5">
      <t>フクシシ</t>
    </rPh>
    <phoneticPr fontId="7"/>
  </si>
  <si>
    <t>認定特定行為業務従事者</t>
    <rPh sb="0" eb="11">
      <t>ニンテイトクテイコウイギョウムジュウジシャ</t>
    </rPh>
    <phoneticPr fontId="7"/>
  </si>
  <si>
    <t>※委託の欄には、委託契約書等において定めている人数を記入すること。</t>
    <rPh sb="1" eb="3">
      <t>イタク</t>
    </rPh>
    <rPh sb="4" eb="5">
      <t>ラン</t>
    </rPh>
    <rPh sb="8" eb="10">
      <t>イタク</t>
    </rPh>
    <rPh sb="10" eb="12">
      <t>ケイヤク</t>
    </rPh>
    <rPh sb="12" eb="13">
      <t>ショ</t>
    </rPh>
    <rPh sb="13" eb="14">
      <t>トウ</t>
    </rPh>
    <rPh sb="18" eb="19">
      <t>サダ</t>
    </rPh>
    <rPh sb="23" eb="25">
      <t>ニンズウ</t>
    </rPh>
    <rPh sb="26" eb="28">
      <t>キニュウ</t>
    </rPh>
    <phoneticPr fontId="7"/>
  </si>
  <si>
    <t>（２）業務内容等</t>
    <rPh sb="3" eb="5">
      <t>ギョウム</t>
    </rPh>
    <rPh sb="5" eb="7">
      <t>ナイヨウ</t>
    </rPh>
    <rPh sb="7" eb="8">
      <t>トウ</t>
    </rPh>
    <phoneticPr fontId="7"/>
  </si>
  <si>
    <t>○医療的ケア看護職員</t>
    <rPh sb="1" eb="4">
      <t>イリョウテキ</t>
    </rPh>
    <rPh sb="6" eb="8">
      <t>カンゴ</t>
    </rPh>
    <rPh sb="8" eb="10">
      <t>ショクイン</t>
    </rPh>
    <phoneticPr fontId="7"/>
  </si>
  <si>
    <t>学校種</t>
    <rPh sb="0" eb="2">
      <t>ガッコウ</t>
    </rPh>
    <rPh sb="2" eb="3">
      <t>シュ</t>
    </rPh>
    <phoneticPr fontId="7"/>
  </si>
  <si>
    <t>対象の幼児児童生徒
が在籍する学校数</t>
    <rPh sb="0" eb="2">
      <t>タイショウ</t>
    </rPh>
    <rPh sb="3" eb="5">
      <t>ヨウジ</t>
    </rPh>
    <rPh sb="5" eb="7">
      <t>ジドウ</t>
    </rPh>
    <rPh sb="7" eb="9">
      <t>セイト</t>
    </rPh>
    <rPh sb="11" eb="13">
      <t>ザイセキ</t>
    </rPh>
    <rPh sb="15" eb="17">
      <t>ガッコウ</t>
    </rPh>
    <rPh sb="17" eb="18">
      <t>スウ</t>
    </rPh>
    <phoneticPr fontId="7"/>
  </si>
  <si>
    <t>対象の幼児児童生徒数</t>
    <rPh sb="0" eb="2">
      <t>タイショウ</t>
    </rPh>
    <rPh sb="3" eb="5">
      <t>ヨウジ</t>
    </rPh>
    <rPh sb="5" eb="7">
      <t>ジドウ</t>
    </rPh>
    <rPh sb="7" eb="9">
      <t>セイト</t>
    </rPh>
    <rPh sb="9" eb="10">
      <t>スウ</t>
    </rPh>
    <phoneticPr fontId="7"/>
  </si>
  <si>
    <t>対応する看護師数</t>
    <rPh sb="0" eb="2">
      <t>タイオウ</t>
    </rPh>
    <rPh sb="4" eb="7">
      <t>カンゴシ</t>
    </rPh>
    <rPh sb="7" eb="8">
      <t>スウ</t>
    </rPh>
    <phoneticPr fontId="7"/>
  </si>
  <si>
    <t>うち、登下校時の対応を行う
看護師数</t>
    <rPh sb="3" eb="7">
      <t>トウゲコウジ</t>
    </rPh>
    <rPh sb="8" eb="10">
      <t>タイオウ</t>
    </rPh>
    <rPh sb="11" eb="12">
      <t>オコナ</t>
    </rPh>
    <rPh sb="14" eb="17">
      <t>カンゴシ</t>
    </rPh>
    <rPh sb="17" eb="18">
      <t>スウ</t>
    </rPh>
    <phoneticPr fontId="7"/>
  </si>
  <si>
    <t>うち、校外学習時の対応を行う
看護師数</t>
    <rPh sb="3" eb="5">
      <t>コウガイ</t>
    </rPh>
    <rPh sb="5" eb="7">
      <t>ガクシュウ</t>
    </rPh>
    <rPh sb="7" eb="8">
      <t>ジ</t>
    </rPh>
    <rPh sb="9" eb="11">
      <t>タイオウ</t>
    </rPh>
    <rPh sb="12" eb="13">
      <t>オコナ</t>
    </rPh>
    <rPh sb="15" eb="18">
      <t>カンゴシ</t>
    </rPh>
    <rPh sb="18" eb="19">
      <t>スウ</t>
    </rPh>
    <phoneticPr fontId="7"/>
  </si>
  <si>
    <t>幼稚園（A）</t>
    <rPh sb="0" eb="3">
      <t>ヨウチエン</t>
    </rPh>
    <phoneticPr fontId="7"/>
  </si>
  <si>
    <t>小学校（B）</t>
    <rPh sb="0" eb="3">
      <t>ショウガッコウ</t>
    </rPh>
    <phoneticPr fontId="7"/>
  </si>
  <si>
    <t>中学校（C）</t>
    <rPh sb="0" eb="3">
      <t>チュウガッコウ</t>
    </rPh>
    <phoneticPr fontId="7"/>
  </si>
  <si>
    <t>高等学校（D）</t>
    <rPh sb="0" eb="2">
      <t>コウトウ</t>
    </rPh>
    <rPh sb="2" eb="4">
      <t>ガッコウ</t>
    </rPh>
    <phoneticPr fontId="7"/>
  </si>
  <si>
    <t>特別支援学校（E）</t>
    <rPh sb="0" eb="2">
      <t>トクベツ</t>
    </rPh>
    <rPh sb="2" eb="4">
      <t>シエン</t>
    </rPh>
    <rPh sb="4" eb="6">
      <t>ガッコウ</t>
    </rPh>
    <phoneticPr fontId="7"/>
  </si>
  <si>
    <t>教育委員会に配置して巡回（F）</t>
    <rPh sb="0" eb="2">
      <t>キョウイク</t>
    </rPh>
    <rPh sb="2" eb="5">
      <t>イインカイ</t>
    </rPh>
    <rPh sb="6" eb="8">
      <t>ハイチ</t>
    </rPh>
    <rPh sb="10" eb="12">
      <t>ジュンカイ</t>
    </rPh>
    <phoneticPr fontId="7"/>
  </si>
  <si>
    <t>※義務教育学校前期課程は小学校、義務教育学校後期課程及び中等教育学校前期課程は中学校、中等教育学校後期課程は高等学校に含めること。</t>
    <phoneticPr fontId="7"/>
  </si>
  <si>
    <t>※延べ人数を計上すること。（複数の学校で勤務している場合は、各学校種において計上すること。同一学校種の場合は、対応する学校数を計上すること。）</t>
    <rPh sb="1" eb="2">
      <t>ノ</t>
    </rPh>
    <rPh sb="3" eb="5">
      <t>ニンズウ</t>
    </rPh>
    <rPh sb="6" eb="8">
      <t>ケイジョウ</t>
    </rPh>
    <rPh sb="14" eb="16">
      <t>フクスウ</t>
    </rPh>
    <rPh sb="17" eb="19">
      <t>ガッコウ</t>
    </rPh>
    <rPh sb="20" eb="22">
      <t>キンム</t>
    </rPh>
    <rPh sb="26" eb="28">
      <t>バアイ</t>
    </rPh>
    <rPh sb="31" eb="34">
      <t>ガッコウシュ</t>
    </rPh>
    <rPh sb="38" eb="40">
      <t>ケイジョウ</t>
    </rPh>
    <rPh sb="45" eb="47">
      <t>ドウイツ</t>
    </rPh>
    <rPh sb="47" eb="50">
      <t>ガッコウシュ</t>
    </rPh>
    <rPh sb="51" eb="53">
      <t>バアイ</t>
    </rPh>
    <rPh sb="55" eb="57">
      <t>タイオウ</t>
    </rPh>
    <rPh sb="59" eb="62">
      <t>ガッコウスウ</t>
    </rPh>
    <rPh sb="63" eb="65">
      <t>ケイジョウ</t>
    </rPh>
    <phoneticPr fontId="7"/>
  </si>
  <si>
    <t>※（F）に計上した者は（A）～（E）に重複して計上しないこと。</t>
    <rPh sb="5" eb="7">
      <t>ケイジョウ</t>
    </rPh>
    <rPh sb="9" eb="10">
      <t>シャ</t>
    </rPh>
    <rPh sb="19" eb="21">
      <t>チョウフク</t>
    </rPh>
    <rPh sb="23" eb="25">
      <t>ケイジョウ</t>
    </rPh>
    <phoneticPr fontId="7"/>
  </si>
  <si>
    <t>○介護福祉士等</t>
    <rPh sb="1" eb="3">
      <t>カイゴ</t>
    </rPh>
    <rPh sb="3" eb="6">
      <t>フクシシ</t>
    </rPh>
    <rPh sb="6" eb="7">
      <t>トウ</t>
    </rPh>
    <phoneticPr fontId="7"/>
  </si>
  <si>
    <t>対応する介護福祉士等数</t>
    <rPh sb="0" eb="2">
      <t>タイオウ</t>
    </rPh>
    <rPh sb="4" eb="6">
      <t>カイゴ</t>
    </rPh>
    <rPh sb="6" eb="9">
      <t>フクシシ</t>
    </rPh>
    <rPh sb="9" eb="10">
      <t>トウ</t>
    </rPh>
    <rPh sb="10" eb="11">
      <t>スウ</t>
    </rPh>
    <phoneticPr fontId="7"/>
  </si>
  <si>
    <t>うち、登下校時の対応を行う
介護福祉士等数</t>
    <rPh sb="3" eb="7">
      <t>トウゲコウジ</t>
    </rPh>
    <rPh sb="8" eb="10">
      <t>タイオウ</t>
    </rPh>
    <rPh sb="11" eb="12">
      <t>オコナ</t>
    </rPh>
    <rPh sb="14" eb="20">
      <t>カイゴフクシシトウ</t>
    </rPh>
    <rPh sb="20" eb="21">
      <t>スウ</t>
    </rPh>
    <phoneticPr fontId="7"/>
  </si>
  <si>
    <t>うち、校外学習時の対応を行う
介護福祉士等数</t>
    <rPh sb="3" eb="5">
      <t>コウガイ</t>
    </rPh>
    <rPh sb="5" eb="7">
      <t>ガクシュウ</t>
    </rPh>
    <rPh sb="7" eb="8">
      <t>ジ</t>
    </rPh>
    <rPh sb="9" eb="11">
      <t>タイオウ</t>
    </rPh>
    <rPh sb="12" eb="13">
      <t>オコナ</t>
    </rPh>
    <rPh sb="15" eb="21">
      <t>カイゴフクシシトウ</t>
    </rPh>
    <rPh sb="21" eb="22">
      <t>スウ</t>
    </rPh>
    <phoneticPr fontId="7"/>
  </si>
  <si>
    <t>（３）－１経費の配分・使用方法</t>
    <rPh sb="5" eb="7">
      <t>ケイヒ</t>
    </rPh>
    <rPh sb="8" eb="10">
      <t>ハイブン</t>
    </rPh>
    <rPh sb="11" eb="13">
      <t>シヨウ</t>
    </rPh>
    <rPh sb="13" eb="15">
      <t>ホウホウ</t>
    </rPh>
    <phoneticPr fontId="7"/>
  </si>
  <si>
    <t>※旅費、人件費は、各補助事業者の会計規則等（委託契約による場合は、事業者の規定等）に基づいて適切に計上すること。
※派遣契約による場合は、雑役務費に計上すること。
※委託契約による場合は、各項目に相当する内容をそれぞれの費目に計上すること。
※再委託契約による場合は、該当する費目の内訳にその旨を明記し、その合計額を「計（補助対象経費額）」内訳に記載すること。
※本事業に要する経費で各費目におさまらないものは、その他に計上し、具体的な内容を内訳に示すこと。
※消費税込み価格で記入すること。</t>
    <phoneticPr fontId="7"/>
  </si>
  <si>
    <t>（３）－２雇用等に係る経費</t>
    <rPh sb="5" eb="7">
      <t>コヨウ</t>
    </rPh>
    <rPh sb="7" eb="8">
      <t>トウ</t>
    </rPh>
    <rPh sb="9" eb="10">
      <t>カカ</t>
    </rPh>
    <rPh sb="11" eb="13">
      <t>ケイヒ</t>
    </rPh>
    <phoneticPr fontId="7"/>
  </si>
  <si>
    <t>【直接雇用】</t>
    <rPh sb="1" eb="5">
      <t>チョクセツコヨウ</t>
    </rPh>
    <phoneticPr fontId="7"/>
  </si>
  <si>
    <t>旅費・人件費等総額（円）
※期末・勤勉手当は含まない</t>
    <rPh sb="3" eb="6">
      <t>ジンケンヒ</t>
    </rPh>
    <rPh sb="6" eb="7">
      <t>トウ</t>
    </rPh>
    <rPh sb="14" eb="16">
      <t>キマツ</t>
    </rPh>
    <rPh sb="17" eb="19">
      <t>キンベン</t>
    </rPh>
    <rPh sb="19" eb="21">
      <t>テアテ</t>
    </rPh>
    <rPh sb="22" eb="23">
      <t>フク</t>
    </rPh>
    <phoneticPr fontId="7"/>
  </si>
  <si>
    <t>補助対象の総勤務時間（h）</t>
    <phoneticPr fontId="7"/>
  </si>
  <si>
    <t>1時間当たりの経費</t>
    <phoneticPr fontId="7"/>
  </si>
  <si>
    <t>期末手当総額（円）</t>
    <rPh sb="0" eb="4">
      <t>キマツテアテ</t>
    </rPh>
    <rPh sb="4" eb="6">
      <t>ソウガク</t>
    </rPh>
    <rPh sb="7" eb="8">
      <t>エン</t>
    </rPh>
    <phoneticPr fontId="7"/>
  </si>
  <si>
    <t>勤勉手当総額（円）</t>
    <rPh sb="0" eb="4">
      <t>キンベンテアテ</t>
    </rPh>
    <rPh sb="4" eb="6">
      <t>ソウガク</t>
    </rPh>
    <rPh sb="7" eb="8">
      <t>エン</t>
    </rPh>
    <phoneticPr fontId="7"/>
  </si>
  <si>
    <t>１人当たりの期末手当</t>
    <rPh sb="1" eb="2">
      <t>ニン</t>
    </rPh>
    <rPh sb="2" eb="3">
      <t>ア</t>
    </rPh>
    <rPh sb="6" eb="10">
      <t>キマツテアテ</t>
    </rPh>
    <phoneticPr fontId="7"/>
  </si>
  <si>
    <t>１人当たりの勤勉手当</t>
    <rPh sb="1" eb="2">
      <t>ニン</t>
    </rPh>
    <rPh sb="2" eb="3">
      <t>ア</t>
    </rPh>
    <rPh sb="6" eb="10">
      <t>キンベンテアテ</t>
    </rPh>
    <phoneticPr fontId="7"/>
  </si>
  <si>
    <t>【委託等】</t>
    <rPh sb="1" eb="3">
      <t>イタク</t>
    </rPh>
    <rPh sb="3" eb="4">
      <t>トウ</t>
    </rPh>
    <phoneticPr fontId="7"/>
  </si>
  <si>
    <t>契約総額（円）</t>
    <rPh sb="0" eb="2">
      <t>ケイヤク</t>
    </rPh>
    <rPh sb="2" eb="4">
      <t>ソウガク</t>
    </rPh>
    <rPh sb="5" eb="6">
      <t>エン</t>
    </rPh>
    <phoneticPr fontId="7"/>
  </si>
  <si>
    <t>補助対象の総勤務時間（h）</t>
    <rPh sb="0" eb="4">
      <t>ホジョタイショウ</t>
    </rPh>
    <phoneticPr fontId="7"/>
  </si>
  <si>
    <t>※「旅費・人件等総額」には本事業内の医療的ケア看護職員、介護福祉士、認定特定業務従事者のそれぞれの配置に係る経費を含めるものとし、具体的には、旅費（交通費）、給与、諸手当（通勤手当）、社会保険料、賠償責任保険に係る経費等をすべて含めた総額を計上して記載すること（期末・勤勉手当については別枠に記載すること。）。
※「補助対象の総勤務時間」には、本事業で配置する全ての医療的ケア看護職員、介護福祉士、認定特定業務従事者それぞれが勤務する時間を足しあげて計上すること。</t>
    <rPh sb="2" eb="4">
      <t>リョヒ</t>
    </rPh>
    <rPh sb="7" eb="8">
      <t>トウ</t>
    </rPh>
    <rPh sb="8" eb="10">
      <t>ソウガク</t>
    </rPh>
    <rPh sb="13" eb="14">
      <t>ホン</t>
    </rPh>
    <rPh sb="14" eb="16">
      <t>ジギョウ</t>
    </rPh>
    <rPh sb="16" eb="17">
      <t>ナイ</t>
    </rPh>
    <rPh sb="18" eb="21">
      <t>イリョウテキ</t>
    </rPh>
    <rPh sb="23" eb="25">
      <t>カンゴ</t>
    </rPh>
    <rPh sb="25" eb="27">
      <t>ショクイン</t>
    </rPh>
    <rPh sb="28" eb="30">
      <t>カイゴ</t>
    </rPh>
    <rPh sb="30" eb="33">
      <t>フクシシ</t>
    </rPh>
    <rPh sb="34" eb="36">
      <t>ニンテイ</t>
    </rPh>
    <rPh sb="36" eb="38">
      <t>トクテイ</t>
    </rPh>
    <rPh sb="38" eb="40">
      <t>ギョウム</t>
    </rPh>
    <rPh sb="40" eb="43">
      <t>ジュウジシャ</t>
    </rPh>
    <rPh sb="49" eb="51">
      <t>ハイチ</t>
    </rPh>
    <rPh sb="52" eb="53">
      <t>カカ</t>
    </rPh>
    <rPh sb="54" eb="56">
      <t>ケイヒ</t>
    </rPh>
    <rPh sb="57" eb="58">
      <t>フク</t>
    </rPh>
    <rPh sb="65" eb="68">
      <t>グタイテキ</t>
    </rPh>
    <rPh sb="71" eb="73">
      <t>リョヒ</t>
    </rPh>
    <rPh sb="74" eb="77">
      <t>コウツウヒ</t>
    </rPh>
    <rPh sb="79" eb="81">
      <t>キュウヨ</t>
    </rPh>
    <rPh sb="82" eb="85">
      <t>ショテアテ</t>
    </rPh>
    <rPh sb="86" eb="88">
      <t>ツウキン</t>
    </rPh>
    <rPh sb="88" eb="90">
      <t>テアテ</t>
    </rPh>
    <rPh sb="92" eb="94">
      <t>シャカイ</t>
    </rPh>
    <rPh sb="94" eb="97">
      <t>ホケンリョウ</t>
    </rPh>
    <rPh sb="98" eb="100">
      <t>バイショウ</t>
    </rPh>
    <rPh sb="100" eb="102">
      <t>セキニン</t>
    </rPh>
    <rPh sb="102" eb="104">
      <t>ホケン</t>
    </rPh>
    <rPh sb="105" eb="106">
      <t>カカ</t>
    </rPh>
    <rPh sb="107" eb="109">
      <t>ケイヒ</t>
    </rPh>
    <rPh sb="109" eb="110">
      <t>トウ</t>
    </rPh>
    <rPh sb="114" eb="115">
      <t>フク</t>
    </rPh>
    <rPh sb="117" eb="119">
      <t>ソウガク</t>
    </rPh>
    <rPh sb="120" eb="122">
      <t>ケイジョウ</t>
    </rPh>
    <rPh sb="124" eb="126">
      <t>キサイ</t>
    </rPh>
    <rPh sb="131" eb="133">
      <t>キマツ</t>
    </rPh>
    <rPh sb="134" eb="136">
      <t>キンベン</t>
    </rPh>
    <rPh sb="136" eb="138">
      <t>テアテ</t>
    </rPh>
    <rPh sb="143" eb="145">
      <t>ベツワク</t>
    </rPh>
    <rPh sb="146" eb="148">
      <t>キサイ</t>
    </rPh>
    <rPh sb="158" eb="160">
      <t>ホジョ</t>
    </rPh>
    <rPh sb="160" eb="162">
      <t>タイショウ</t>
    </rPh>
    <rPh sb="163" eb="164">
      <t>ソウ</t>
    </rPh>
    <rPh sb="164" eb="166">
      <t>キンム</t>
    </rPh>
    <rPh sb="166" eb="168">
      <t>ジカン</t>
    </rPh>
    <rPh sb="172" eb="173">
      <t>ホン</t>
    </rPh>
    <rPh sb="173" eb="175">
      <t>ジギョウ</t>
    </rPh>
    <rPh sb="176" eb="178">
      <t>ハイチ</t>
    </rPh>
    <rPh sb="180" eb="181">
      <t>スベ</t>
    </rPh>
    <rPh sb="213" eb="215">
      <t>キンム</t>
    </rPh>
    <rPh sb="217" eb="219">
      <t>ジカン</t>
    </rPh>
    <rPh sb="220" eb="221">
      <t>タ</t>
    </rPh>
    <rPh sb="225" eb="227">
      <t>ケイジョウ</t>
    </rPh>
    <phoneticPr fontId="7"/>
  </si>
  <si>
    <t>（３）－３委託等を行う必要性</t>
    <rPh sb="5" eb="7">
      <t>イタク</t>
    </rPh>
    <rPh sb="7" eb="8">
      <t>トウ</t>
    </rPh>
    <rPh sb="9" eb="10">
      <t>オコナ</t>
    </rPh>
    <rPh sb="11" eb="14">
      <t>ヒツヨウセイ</t>
    </rPh>
    <phoneticPr fontId="8"/>
  </si>
  <si>
    <t>　①委託等を行う理由</t>
    <rPh sb="2" eb="4">
      <t>イタク</t>
    </rPh>
    <rPh sb="4" eb="5">
      <t>トウ</t>
    </rPh>
    <rPh sb="6" eb="7">
      <t>オコナ</t>
    </rPh>
    <rPh sb="8" eb="10">
      <t>リユウ</t>
    </rPh>
    <phoneticPr fontId="8"/>
  </si>
  <si>
    <t>　１．直接雇用の募集は行っていないため</t>
    <rPh sb="3" eb="7">
      <t>チョクセツコヨウ</t>
    </rPh>
    <rPh sb="8" eb="10">
      <t>ボシュウ</t>
    </rPh>
    <rPh sb="11" eb="12">
      <t>オコナ</t>
    </rPh>
    <phoneticPr fontId="8"/>
  </si>
  <si>
    <t>　上の回答を選択した場合の具体的な理由</t>
    <rPh sb="1" eb="2">
      <t>ウエ</t>
    </rPh>
    <rPh sb="3" eb="5">
      <t>カイトウ</t>
    </rPh>
    <rPh sb="5" eb="8">
      <t>グタイテキ</t>
    </rPh>
    <rPh sb="9" eb="11">
      <t>リユウ</t>
    </rPh>
    <phoneticPr fontId="8"/>
  </si>
  <si>
    <t>　２．直接雇用の募集を行ったが応募が無かったため</t>
    <rPh sb="3" eb="7">
      <t>チョクセツコヨウ</t>
    </rPh>
    <rPh sb="8" eb="10">
      <t>ボシュウ</t>
    </rPh>
    <rPh sb="11" eb="12">
      <t>オコナ</t>
    </rPh>
    <rPh sb="15" eb="17">
      <t>オウボ</t>
    </rPh>
    <rPh sb="18" eb="19">
      <t>ナ</t>
    </rPh>
    <phoneticPr fontId="8"/>
  </si>
  <si>
    <t>　３．直接雇用の募集を行い応募はあったが、必要数の採用に至らなかったため</t>
    <rPh sb="3" eb="7">
      <t>チョクセツコヨウ</t>
    </rPh>
    <rPh sb="8" eb="10">
      <t>ボシュウ</t>
    </rPh>
    <rPh sb="11" eb="12">
      <t>オコナ</t>
    </rPh>
    <rPh sb="13" eb="15">
      <t>オウボ</t>
    </rPh>
    <rPh sb="21" eb="24">
      <t>ヒツヨウスウ</t>
    </rPh>
    <rPh sb="25" eb="27">
      <t>サイヨウ</t>
    </rPh>
    <rPh sb="28" eb="29">
      <t>イタ</t>
    </rPh>
    <phoneticPr fontId="8"/>
  </si>
  <si>
    <t>　４．その他</t>
    <rPh sb="5" eb="6">
      <t>タ</t>
    </rPh>
    <phoneticPr fontId="8"/>
  </si>
  <si>
    <t>　②直接雇用で必要な医療的ケア実施者の確保を行うために実施した取組（直近１年間で実施した取組に全て「○」）</t>
    <rPh sb="2" eb="6">
      <t>チョクセツコヨウ</t>
    </rPh>
    <rPh sb="7" eb="9">
      <t>ヒツヨウ</t>
    </rPh>
    <rPh sb="10" eb="13">
      <t>イリョウテキ</t>
    </rPh>
    <rPh sb="15" eb="18">
      <t>ジッシシャ</t>
    </rPh>
    <rPh sb="19" eb="21">
      <t>カクホ</t>
    </rPh>
    <rPh sb="22" eb="23">
      <t>オコナ</t>
    </rPh>
    <rPh sb="27" eb="29">
      <t>ジッシ</t>
    </rPh>
    <rPh sb="31" eb="33">
      <t>トリクミ</t>
    </rPh>
    <rPh sb="34" eb="36">
      <t>チョッキン</t>
    </rPh>
    <rPh sb="37" eb="39">
      <t>ネンカン</t>
    </rPh>
    <rPh sb="40" eb="42">
      <t>ジッシ</t>
    </rPh>
    <rPh sb="44" eb="46">
      <t>トリクミ</t>
    </rPh>
    <rPh sb="47" eb="48">
      <t>スベ</t>
    </rPh>
    <phoneticPr fontId="8"/>
  </si>
  <si>
    <t>ハローワークを通じた求人の実施</t>
    <rPh sb="7" eb="8">
      <t>ツウ</t>
    </rPh>
    <rPh sb="10" eb="12">
      <t>キュウジン</t>
    </rPh>
    <rPh sb="13" eb="15">
      <t>ジッシ</t>
    </rPh>
    <phoneticPr fontId="8"/>
  </si>
  <si>
    <t>○</t>
    <phoneticPr fontId="8"/>
  </si>
  <si>
    <t>ナースセンターを通じた求人の実施</t>
    <rPh sb="8" eb="9">
      <t>ツウ</t>
    </rPh>
    <rPh sb="11" eb="13">
      <t>キュウジン</t>
    </rPh>
    <rPh sb="14" eb="16">
      <t>ジッシ</t>
    </rPh>
    <phoneticPr fontId="8"/>
  </si>
  <si>
    <t>看護協会と連携した求人の実施</t>
    <rPh sb="0" eb="4">
      <t>カンゴキョウカイ</t>
    </rPh>
    <rPh sb="5" eb="7">
      <t>レンケイ</t>
    </rPh>
    <rPh sb="9" eb="11">
      <t>キュウジン</t>
    </rPh>
    <rPh sb="12" eb="14">
      <t>ジッシ</t>
    </rPh>
    <phoneticPr fontId="8"/>
  </si>
  <si>
    <t>自治体の広報誌への求人掲載</t>
    <rPh sb="0" eb="3">
      <t>ジチタイ</t>
    </rPh>
    <rPh sb="4" eb="7">
      <t>コウホウシ</t>
    </rPh>
    <rPh sb="9" eb="11">
      <t>キュウジン</t>
    </rPh>
    <rPh sb="11" eb="13">
      <t>ケイサイ</t>
    </rPh>
    <phoneticPr fontId="8"/>
  </si>
  <si>
    <t>自治体のホームページへの求人掲載</t>
    <rPh sb="0" eb="3">
      <t>ジチタイ</t>
    </rPh>
    <rPh sb="12" eb="14">
      <t>キュウジン</t>
    </rPh>
    <rPh sb="14" eb="16">
      <t>ケイサイ</t>
    </rPh>
    <phoneticPr fontId="8"/>
  </si>
  <si>
    <t>その他</t>
    <rPh sb="2" eb="3">
      <t>タ</t>
    </rPh>
    <phoneticPr fontId="8"/>
  </si>
  <si>
    <t>　「その他」の具体的な取組内容</t>
    <rPh sb="4" eb="5">
      <t>タ</t>
    </rPh>
    <rPh sb="7" eb="10">
      <t>グタイテキ</t>
    </rPh>
    <rPh sb="11" eb="13">
      <t>トリクミ</t>
    </rPh>
    <rPh sb="13" eb="15">
      <t>ナイヨウ</t>
    </rPh>
    <phoneticPr fontId="8"/>
  </si>
  <si>
    <t>※交付要綱別記２「８．その他」において、「業務を直接執行することが困難な場合、第三者に委託することができる。」と示しているところ、委託等を行う場合は、①委託等を行う理由及び②直接雇用で必要な医療的ケア実施者の確保を行うために実施した取組を記載すること。</t>
    <rPh sb="1" eb="3">
      <t>コウフ</t>
    </rPh>
    <rPh sb="3" eb="5">
      <t>ヨウコウ</t>
    </rPh>
    <rPh sb="5" eb="7">
      <t>ベッキ</t>
    </rPh>
    <rPh sb="13" eb="14">
      <t>タ</t>
    </rPh>
    <rPh sb="21" eb="23">
      <t>ギョウム</t>
    </rPh>
    <rPh sb="24" eb="26">
      <t>チョクセツ</t>
    </rPh>
    <rPh sb="26" eb="28">
      <t>シッコウ</t>
    </rPh>
    <rPh sb="33" eb="35">
      <t>コンナン</t>
    </rPh>
    <rPh sb="36" eb="38">
      <t>バアイ</t>
    </rPh>
    <rPh sb="39" eb="42">
      <t>ダイサンシャ</t>
    </rPh>
    <rPh sb="43" eb="45">
      <t>イタク</t>
    </rPh>
    <rPh sb="56" eb="57">
      <t>シメ</t>
    </rPh>
    <rPh sb="67" eb="68">
      <t>トウ</t>
    </rPh>
    <rPh sb="76" eb="79">
      <t>イタクトウ</t>
    </rPh>
    <rPh sb="80" eb="81">
      <t>オコナ</t>
    </rPh>
    <phoneticPr fontId="8"/>
  </si>
  <si>
    <t>（３）－４委託等による単価の根拠（例：周辺自治体における委託契約額（１時間あたり平均○○円）と比較した。医療保険の訪問看護における料金（１日あたり○○円）を勘案して設定した。）</t>
    <rPh sb="5" eb="7">
      <t>イタク</t>
    </rPh>
    <rPh sb="7" eb="8">
      <t>トウ</t>
    </rPh>
    <rPh sb="11" eb="13">
      <t>タンカ</t>
    </rPh>
    <rPh sb="14" eb="16">
      <t>コンキョ</t>
    </rPh>
    <rPh sb="17" eb="18">
      <t>レイ</t>
    </rPh>
    <rPh sb="19" eb="21">
      <t>シュウヘン</t>
    </rPh>
    <rPh sb="21" eb="24">
      <t>ジチタイ</t>
    </rPh>
    <rPh sb="28" eb="30">
      <t>イタク</t>
    </rPh>
    <rPh sb="30" eb="32">
      <t>ケイヤク</t>
    </rPh>
    <rPh sb="32" eb="33">
      <t>ガク</t>
    </rPh>
    <rPh sb="35" eb="37">
      <t>ジカン</t>
    </rPh>
    <rPh sb="40" eb="42">
      <t>ヘイキン</t>
    </rPh>
    <rPh sb="44" eb="45">
      <t>エン</t>
    </rPh>
    <rPh sb="47" eb="49">
      <t>ヒカク</t>
    </rPh>
    <rPh sb="52" eb="54">
      <t>イリョウ</t>
    </rPh>
    <rPh sb="54" eb="56">
      <t>ホケン</t>
    </rPh>
    <rPh sb="57" eb="59">
      <t>ホウモン</t>
    </rPh>
    <rPh sb="59" eb="61">
      <t>カンゴ</t>
    </rPh>
    <rPh sb="65" eb="67">
      <t>リョウキン</t>
    </rPh>
    <rPh sb="69" eb="70">
      <t>ニチ</t>
    </rPh>
    <rPh sb="75" eb="76">
      <t>エン</t>
    </rPh>
    <rPh sb="78" eb="80">
      <t>カンアン</t>
    </rPh>
    <rPh sb="82" eb="84">
      <t>セッテイ</t>
    </rPh>
    <phoneticPr fontId="8"/>
  </si>
  <si>
    <t>※委託等により医療的ケア実施者を配置するための１時間当たりの経費（（3）ｰ２【委託等】における「１時間当たりの経費」）について、その金額となる根拠を記載すること。</t>
    <rPh sb="1" eb="4">
      <t>イタクトウ</t>
    </rPh>
    <rPh sb="7" eb="10">
      <t>イリョウテキ</t>
    </rPh>
    <rPh sb="12" eb="14">
      <t>ジッシ</t>
    </rPh>
    <rPh sb="14" eb="15">
      <t>シャ</t>
    </rPh>
    <rPh sb="16" eb="18">
      <t>ハイチ</t>
    </rPh>
    <rPh sb="24" eb="26">
      <t>ジカン</t>
    </rPh>
    <rPh sb="26" eb="27">
      <t>ア</t>
    </rPh>
    <rPh sb="30" eb="32">
      <t>ケイヒ</t>
    </rPh>
    <rPh sb="39" eb="41">
      <t>イタク</t>
    </rPh>
    <rPh sb="41" eb="42">
      <t>ナド</t>
    </rPh>
    <rPh sb="49" eb="51">
      <t>ジカン</t>
    </rPh>
    <rPh sb="51" eb="52">
      <t>ア</t>
    </rPh>
    <rPh sb="55" eb="57">
      <t>ケイヒ</t>
    </rPh>
    <rPh sb="66" eb="68">
      <t>キンガク</t>
    </rPh>
    <rPh sb="71" eb="73">
      <t>コンキョ</t>
    </rPh>
    <rPh sb="74" eb="76">
      <t>キサイ</t>
    </rPh>
    <phoneticPr fontId="8"/>
  </si>
  <si>
    <t>（別記２様式１ 別紙１　委託契約内容（医療的ケア看護職員））</t>
    <phoneticPr fontId="8"/>
  </si>
  <si>
    <t>委託先の名称</t>
    <rPh sb="0" eb="3">
      <t>イタクサキ</t>
    </rPh>
    <rPh sb="4" eb="6">
      <t>メイショウ</t>
    </rPh>
    <phoneticPr fontId="8"/>
  </si>
  <si>
    <t>委託先類型</t>
    <rPh sb="0" eb="3">
      <t>イタクサキ</t>
    </rPh>
    <rPh sb="3" eb="5">
      <t>ルイケイ</t>
    </rPh>
    <phoneticPr fontId="8"/>
  </si>
  <si>
    <t>その他の内容</t>
    <rPh sb="2" eb="3">
      <t>タ</t>
    </rPh>
    <rPh sb="4" eb="6">
      <t>ナイヨウ</t>
    </rPh>
    <phoneticPr fontId="8"/>
  </si>
  <si>
    <t>契約金額</t>
    <rPh sb="0" eb="2">
      <t>ケイヤク</t>
    </rPh>
    <rPh sb="2" eb="4">
      <t>キンガク</t>
    </rPh>
    <phoneticPr fontId="8"/>
  </si>
  <si>
    <t>総勤務時間</t>
    <rPh sb="0" eb="5">
      <t>ソウキンムジカン</t>
    </rPh>
    <phoneticPr fontId="8"/>
  </si>
  <si>
    <t>１時間当たりの経費</t>
    <rPh sb="1" eb="3">
      <t>ジカン</t>
    </rPh>
    <rPh sb="3" eb="4">
      <t>ア</t>
    </rPh>
    <rPh sb="7" eb="9">
      <t>ケイヒ</t>
    </rPh>
    <phoneticPr fontId="8"/>
  </si>
  <si>
    <t>医療的ケア看護職員の数</t>
    <rPh sb="0" eb="3">
      <t>イリョウテキ</t>
    </rPh>
    <rPh sb="5" eb="9">
      <t>カンゴショクイン</t>
    </rPh>
    <rPh sb="10" eb="11">
      <t>スウ</t>
    </rPh>
    <phoneticPr fontId="8"/>
  </si>
  <si>
    <t>対応する医療的ケア（医療的ケア児の延べ数）</t>
    <rPh sb="0" eb="2">
      <t>タイオウ</t>
    </rPh>
    <rPh sb="4" eb="7">
      <t>イリョウテキ</t>
    </rPh>
    <rPh sb="10" eb="13">
      <t>イリョウテキ</t>
    </rPh>
    <rPh sb="15" eb="16">
      <t>ジ</t>
    </rPh>
    <rPh sb="17" eb="18">
      <t>ノ</t>
    </rPh>
    <rPh sb="19" eb="20">
      <t>スウ</t>
    </rPh>
    <phoneticPr fontId="8"/>
  </si>
  <si>
    <t>対応する医療的ケア児数</t>
    <rPh sb="0" eb="2">
      <t>タイオウイリョウテキ2</t>
    </rPh>
    <phoneticPr fontId="8"/>
  </si>
  <si>
    <t>学校生活</t>
    <rPh sb="0" eb="4">
      <t>ガッコウセイカツ</t>
    </rPh>
    <phoneticPr fontId="8"/>
  </si>
  <si>
    <t>登下校</t>
    <rPh sb="0" eb="3">
      <t>トウゲコウ</t>
    </rPh>
    <phoneticPr fontId="8"/>
  </si>
  <si>
    <t>校外学習（泊無し）</t>
    <rPh sb="0" eb="4">
      <t>コウガイガクシュウ</t>
    </rPh>
    <rPh sb="5" eb="7">
      <t>ハクナ</t>
    </rPh>
    <phoneticPr fontId="8"/>
  </si>
  <si>
    <t>校外学習（泊を伴う）</t>
    <rPh sb="0" eb="4">
      <t>コウガイガクシュウ</t>
    </rPh>
    <rPh sb="5" eb="6">
      <t>ハク</t>
    </rPh>
    <rPh sb="7" eb="8">
      <t>トモナ</t>
    </rPh>
    <phoneticPr fontId="8"/>
  </si>
  <si>
    <t>（別記２様式１ 別紙２　委託契約内容（介護福祉士））</t>
    <rPh sb="19" eb="24">
      <t>カイゴフクシシ</t>
    </rPh>
    <phoneticPr fontId="8"/>
  </si>
  <si>
    <t>介護福祉士の数</t>
    <rPh sb="0" eb="5">
      <t>カイゴフクシシ</t>
    </rPh>
    <rPh sb="6" eb="7">
      <t>スウ</t>
    </rPh>
    <phoneticPr fontId="8"/>
  </si>
  <si>
    <t>（別記２様式１ 別紙３　委託契約内容（認定特定行為業務従事者））</t>
    <rPh sb="19" eb="30">
      <t>ニンテイトクテイコウイギョウムジュウジシャ</t>
    </rPh>
    <phoneticPr fontId="8"/>
  </si>
  <si>
    <t>認定特定行為業務従事者の数</t>
    <rPh sb="0" eb="11">
      <t>ニンテイトクテイコウイギョウムジュウジシャ</t>
    </rPh>
    <rPh sb="12" eb="13">
      <t>スウ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</si>
</sst>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8" formatCode="#,##0.0;[Red]\-#,##0.0"/>
  </numFmts>
  <fonts count="20">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sz val="11"/>
      <name val="ＭＳ Ｐゴシック"/>
      <family val="3"/>
      <charset val="128"/>
    </font>
    <font>
      <sz val="9"/>
      <name val="ＭＳ 明朝"/>
      <family val="1"/>
      <charset val="128"/>
    </font>
    <font>
      <sz val="12"/>
      <name val="明朝"/>
      <family val="1"/>
      <charset val="128"/>
    </font>
    <font>
      <sz val="14"/>
      <name val="ＭＳ 明朝"/>
      <family val="1"/>
      <charset val="128"/>
    </font>
    <font>
      <sz val="11"/>
      <color theme="1"/>
      <name val="ＭＳ Ｐゴシック"/>
      <family val="3"/>
      <charset val="128"/>
      <scheme val="minor"/>
    </font>
    <font>
      <sz val="11"/>
      <color theme="1"/>
      <name val="ＭＳ Ｐゴシック"/>
      <family val="2"/>
      <scheme val="minor"/>
    </font>
    <font>
      <b/>
      <sz val="14"/>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diagonalDown="1">
      <left/>
      <right/>
      <top/>
      <bottom/>
      <diagonal style="thin">
        <color auto="1"/>
      </diagonal>
    </border>
  </borders>
  <cellStyleXfs count="18">
    <xf numFmtId="0" fontId="0" fillId="0" borderId="0"/>
    <xf numFmtId="0" fontId="6" fillId="0" borderId="0">
      <alignment vertical="center"/>
    </xf>
    <xf numFmtId="0" fontId="12" fillId="0" borderId="0">
      <alignment vertical="center"/>
    </xf>
    <xf numFmtId="0" fontId="14" fillId="0" borderId="0"/>
    <xf numFmtId="38" fontId="14" fillId="0" borderId="0" applyFont="0" applyFill="0" applyBorder="0" applyAlignment="0" applyProtection="0"/>
    <xf numFmtId="38" fontId="6" fillId="0" borderId="0" applyFont="0" applyFill="0" applyBorder="0" applyAlignment="0" applyProtection="0">
      <alignment vertical="center"/>
    </xf>
    <xf numFmtId="0" fontId="12" fillId="0" borderId="0"/>
    <xf numFmtId="38" fontId="12" fillId="0" borderId="0" applyFont="0" applyFill="0" applyBorder="0" applyAlignment="0" applyProtection="0"/>
    <xf numFmtId="0" fontId="5" fillId="0" borderId="0">
      <alignment vertical="center"/>
    </xf>
    <xf numFmtId="0" fontId="16" fillId="0" borderId="0">
      <alignment vertical="center"/>
    </xf>
    <xf numFmtId="0" fontId="4" fillId="0" borderId="0">
      <alignment vertical="center"/>
    </xf>
    <xf numFmtId="0" fontId="17" fillId="0" borderId="0"/>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12">
    <xf numFmtId="0" fontId="0" fillId="0" borderId="0" xfId="0"/>
    <xf numFmtId="176" fontId="10" fillId="0" borderId="2" xfId="11" applyNumberFormat="1" applyFont="1" applyBorder="1" applyAlignment="1">
      <alignment vertical="center"/>
    </xf>
    <xf numFmtId="176" fontId="10" fillId="0" borderId="3" xfId="11" applyNumberFormat="1" applyFont="1" applyBorder="1" applyAlignment="1">
      <alignment vertical="center"/>
    </xf>
    <xf numFmtId="176" fontId="10" fillId="0" borderId="4" xfId="11" applyNumberFormat="1" applyFont="1" applyBorder="1" applyAlignment="1">
      <alignment vertical="center"/>
    </xf>
    <xf numFmtId="176" fontId="10" fillId="0" borderId="0" xfId="11" applyNumberFormat="1" applyFont="1" applyAlignment="1">
      <alignment vertical="center"/>
    </xf>
    <xf numFmtId="176" fontId="10" fillId="0" borderId="5" xfId="11" applyNumberFormat="1" applyFont="1" applyBorder="1" applyAlignment="1">
      <alignment vertical="center"/>
    </xf>
    <xf numFmtId="176" fontId="10" fillId="0" borderId="6" xfId="11" applyNumberFormat="1" applyFont="1" applyBorder="1" applyAlignment="1">
      <alignment vertical="center"/>
    </xf>
    <xf numFmtId="176" fontId="15" fillId="0" borderId="0" xfId="11" applyNumberFormat="1" applyFont="1" applyAlignment="1">
      <alignment vertical="center"/>
    </xf>
    <xf numFmtId="176" fontId="10" fillId="0" borderId="0" xfId="11" applyNumberFormat="1" applyFont="1" applyAlignment="1">
      <alignment horizontal="right" vertical="center"/>
    </xf>
    <xf numFmtId="176" fontId="10" fillId="0" borderId="1" xfId="11" applyNumberFormat="1" applyFont="1" applyBorder="1" applyAlignment="1">
      <alignment vertical="center"/>
    </xf>
    <xf numFmtId="176" fontId="10" fillId="0" borderId="1" xfId="11" applyNumberFormat="1" applyFont="1" applyBorder="1" applyAlignment="1">
      <alignment horizontal="center" vertical="center" wrapText="1"/>
    </xf>
    <xf numFmtId="176" fontId="10" fillId="0" borderId="8" xfId="11" applyNumberFormat="1" applyFont="1" applyBorder="1" applyAlignment="1">
      <alignment horizontal="center" vertical="center"/>
    </xf>
    <xf numFmtId="176" fontId="13" fillId="3" borderId="21" xfId="11" applyNumberFormat="1" applyFont="1" applyFill="1" applyBorder="1" applyAlignment="1">
      <alignment horizontal="center" vertical="center" wrapText="1"/>
    </xf>
    <xf numFmtId="176" fontId="13" fillId="3" borderId="22" xfId="11" applyNumberFormat="1" applyFont="1" applyFill="1" applyBorder="1" applyAlignment="1">
      <alignment horizontal="center" vertical="center" wrapText="1"/>
    </xf>
    <xf numFmtId="176" fontId="10" fillId="0" borderId="29" xfId="11" applyNumberFormat="1" applyFont="1" applyBorder="1" applyAlignment="1">
      <alignment horizontal="center" vertical="center"/>
    </xf>
    <xf numFmtId="176" fontId="10" fillId="3" borderId="27" xfId="11" applyNumberFormat="1" applyFont="1" applyFill="1" applyBorder="1" applyAlignment="1">
      <alignment horizontal="center" vertical="center"/>
    </xf>
    <xf numFmtId="176" fontId="10" fillId="3" borderId="28" xfId="11" applyNumberFormat="1" applyFont="1" applyFill="1" applyBorder="1" applyAlignment="1">
      <alignment horizontal="center" vertical="center"/>
    </xf>
    <xf numFmtId="176" fontId="10" fillId="0" borderId="9" xfId="11" applyNumberFormat="1" applyFont="1" applyBorder="1" applyAlignment="1">
      <alignment vertical="center"/>
    </xf>
    <xf numFmtId="176" fontId="10" fillId="0" borderId="10" xfId="11" applyNumberFormat="1" applyFont="1" applyBorder="1" applyAlignment="1">
      <alignment vertical="center"/>
    </xf>
    <xf numFmtId="176" fontId="10" fillId="0" borderId="11" xfId="11" applyNumberFormat="1" applyFont="1" applyBorder="1" applyAlignment="1">
      <alignment vertical="center"/>
    </xf>
    <xf numFmtId="176" fontId="10" fillId="0" borderId="20" xfId="11" applyNumberFormat="1" applyFont="1" applyBorder="1" applyAlignment="1">
      <alignment vertical="center"/>
    </xf>
    <xf numFmtId="176" fontId="10" fillId="0" borderId="0" xfId="11" applyNumberFormat="1" applyFont="1" applyAlignment="1">
      <alignment vertical="center" wrapText="1"/>
    </xf>
    <xf numFmtId="176" fontId="10" fillId="0" borderId="18" xfId="11" applyNumberFormat="1" applyFont="1" applyBorder="1" applyAlignment="1">
      <alignment vertical="center"/>
    </xf>
    <xf numFmtId="176" fontId="10" fillId="2" borderId="23" xfId="11" applyNumberFormat="1" applyFont="1" applyFill="1" applyBorder="1" applyAlignment="1" applyProtection="1">
      <alignment horizontal="center" vertical="center"/>
      <protection locked="0"/>
    </xf>
    <xf numFmtId="176" fontId="10" fillId="2" borderId="24" xfId="11" applyNumberFormat="1" applyFont="1" applyFill="1" applyBorder="1" applyAlignment="1" applyProtection="1">
      <alignment horizontal="center" vertical="center"/>
      <protection locked="0"/>
    </xf>
    <xf numFmtId="176" fontId="10" fillId="2" borderId="25" xfId="11" applyNumberFormat="1" applyFont="1" applyFill="1" applyBorder="1" applyAlignment="1" applyProtection="1">
      <alignment horizontal="center" vertical="center"/>
      <protection locked="0"/>
    </xf>
    <xf numFmtId="176" fontId="10" fillId="2" borderId="26" xfId="11" applyNumberFormat="1" applyFont="1" applyFill="1" applyBorder="1" applyAlignment="1" applyProtection="1">
      <alignment horizontal="center" vertical="center"/>
      <protection locked="0"/>
    </xf>
    <xf numFmtId="176" fontId="10" fillId="0" borderId="0" xfId="14" applyNumberFormat="1" applyFont="1">
      <alignment vertical="center"/>
    </xf>
    <xf numFmtId="176" fontId="10" fillId="0" borderId="5" xfId="15" applyNumberFormat="1" applyFont="1" applyBorder="1">
      <alignment vertical="center"/>
    </xf>
    <xf numFmtId="176" fontId="10" fillId="0" borderId="0" xfId="15" applyNumberFormat="1" applyFont="1">
      <alignment vertical="center"/>
    </xf>
    <xf numFmtId="176" fontId="10" fillId="0" borderId="0" xfId="16" applyNumberFormat="1" applyFont="1">
      <alignment vertical="center"/>
    </xf>
    <xf numFmtId="176" fontId="10" fillId="0" borderId="6" xfId="15" applyNumberFormat="1" applyFont="1" applyBorder="1">
      <alignment vertical="center"/>
    </xf>
    <xf numFmtId="176" fontId="11" fillId="0" borderId="0" xfId="15" applyNumberFormat="1" applyFont="1">
      <alignment vertical="center"/>
    </xf>
    <xf numFmtId="176" fontId="10" fillId="0" borderId="1" xfId="15" applyNumberFormat="1" applyFont="1" applyBorder="1">
      <alignment vertical="center"/>
    </xf>
    <xf numFmtId="176" fontId="10" fillId="0" borderId="1" xfId="15" applyNumberFormat="1" applyFont="1" applyBorder="1" applyAlignment="1">
      <alignment horizontal="center" vertical="center" wrapText="1"/>
    </xf>
    <xf numFmtId="176" fontId="10" fillId="0" borderId="1" xfId="15" applyNumberFormat="1" applyFont="1" applyBorder="1" applyAlignment="1">
      <alignment horizontal="center" vertical="center"/>
    </xf>
    <xf numFmtId="176" fontId="10" fillId="0" borderId="8" xfId="15" applyNumberFormat="1" applyFont="1" applyBorder="1" applyAlignment="1">
      <alignment horizontal="center" vertical="center"/>
    </xf>
    <xf numFmtId="176" fontId="10" fillId="0" borderId="1" xfId="16" applyNumberFormat="1" applyFont="1" applyBorder="1" applyAlignment="1">
      <alignment horizontal="center" vertical="center"/>
    </xf>
    <xf numFmtId="176" fontId="10" fillId="4" borderId="1" xfId="15" applyNumberFormat="1" applyFont="1" applyFill="1" applyBorder="1" applyAlignment="1" applyProtection="1">
      <alignment horizontal="center" vertical="center"/>
      <protection locked="0"/>
    </xf>
    <xf numFmtId="176" fontId="10" fillId="4" borderId="8" xfId="15" applyNumberFormat="1" applyFont="1" applyFill="1" applyBorder="1" applyAlignment="1">
      <alignment horizontal="center" vertical="center"/>
    </xf>
    <xf numFmtId="176" fontId="10" fillId="4" borderId="1" xfId="15" applyNumberFormat="1" applyFont="1" applyFill="1" applyBorder="1" applyAlignment="1" applyProtection="1">
      <alignment horizontal="left" vertical="center" wrapText="1"/>
      <protection locked="0"/>
    </xf>
    <xf numFmtId="176" fontId="10" fillId="0" borderId="1" xfId="16" applyNumberFormat="1" applyFont="1" applyBorder="1">
      <alignment vertical="center"/>
    </xf>
    <xf numFmtId="176" fontId="10" fillId="0" borderId="30" xfId="15" applyNumberFormat="1" applyFont="1" applyBorder="1" applyAlignment="1">
      <alignment horizontal="center" vertical="center"/>
    </xf>
    <xf numFmtId="176" fontId="10" fillId="0" borderId="30" xfId="16" applyNumberFormat="1" applyFont="1" applyBorder="1">
      <alignment vertical="center"/>
    </xf>
    <xf numFmtId="176" fontId="10" fillId="0" borderId="0" xfId="15" applyNumberFormat="1" applyFont="1" applyAlignment="1">
      <alignment horizontal="center" vertical="center" wrapText="1"/>
    </xf>
    <xf numFmtId="176" fontId="10" fillId="0" borderId="0" xfId="15" applyNumberFormat="1" applyFont="1" applyAlignment="1">
      <alignment horizontal="left" vertical="center" indent="1"/>
    </xf>
    <xf numFmtId="176" fontId="10" fillId="0" borderId="1" xfId="14" applyNumberFormat="1" applyFont="1" applyBorder="1" applyAlignment="1">
      <alignment horizontal="distributed" vertical="center" indent="1"/>
    </xf>
    <xf numFmtId="0" fontId="1" fillId="0" borderId="0" xfId="14">
      <alignment vertical="center"/>
    </xf>
    <xf numFmtId="38" fontId="0" fillId="0" borderId="0" xfId="17" applyFont="1">
      <alignment vertical="center"/>
    </xf>
    <xf numFmtId="0" fontId="1" fillId="0" borderId="32" xfId="14" applyBorder="1">
      <alignment vertical="center"/>
    </xf>
    <xf numFmtId="38" fontId="1" fillId="0" borderId="0" xfId="14" applyNumberFormat="1">
      <alignment vertical="center"/>
    </xf>
    <xf numFmtId="0" fontId="16" fillId="0" borderId="0" xfId="14" applyFont="1">
      <alignment vertical="center"/>
    </xf>
    <xf numFmtId="38" fontId="16" fillId="0" borderId="0" xfId="17" applyFont="1">
      <alignment vertical="center"/>
    </xf>
    <xf numFmtId="0" fontId="1" fillId="2" borderId="0" xfId="14" applyFill="1">
      <alignment vertical="center"/>
    </xf>
    <xf numFmtId="0" fontId="16" fillId="2" borderId="0" xfId="14" applyFont="1" applyFill="1">
      <alignment vertical="center"/>
    </xf>
    <xf numFmtId="0" fontId="1" fillId="0" borderId="0" xfId="14" applyAlignment="1">
      <alignment horizontal="center" vertical="center"/>
    </xf>
    <xf numFmtId="38" fontId="16" fillId="0" borderId="0" xfId="17" applyFont="1" applyProtection="1">
      <alignment vertical="center"/>
    </xf>
    <xf numFmtId="0" fontId="16" fillId="0" borderId="0" xfId="14" applyFont="1" applyProtection="1">
      <alignment vertical="center"/>
      <protection locked="0"/>
    </xf>
    <xf numFmtId="38" fontId="16" fillId="0" borderId="0" xfId="17" applyFont="1" applyProtection="1">
      <alignment vertical="center"/>
      <protection locked="0"/>
    </xf>
    <xf numFmtId="178" fontId="0" fillId="0" borderId="0" xfId="17" applyNumberFormat="1" applyFont="1">
      <alignment vertical="center"/>
    </xf>
    <xf numFmtId="178" fontId="16" fillId="0" borderId="0" xfId="17" applyNumberFormat="1" applyFont="1">
      <alignment vertical="center"/>
    </xf>
    <xf numFmtId="178" fontId="16" fillId="0" borderId="0" xfId="17" applyNumberFormat="1" applyFont="1" applyProtection="1">
      <alignment vertical="center"/>
      <protection locked="0"/>
    </xf>
    <xf numFmtId="178" fontId="1" fillId="0" borderId="0" xfId="14" applyNumberFormat="1">
      <alignment vertical="center"/>
    </xf>
    <xf numFmtId="176" fontId="10" fillId="2" borderId="1" xfId="11" applyNumberFormat="1" applyFont="1" applyFill="1" applyBorder="1" applyAlignment="1" applyProtection="1">
      <alignment horizontal="center" vertical="center"/>
      <protection locked="0"/>
    </xf>
    <xf numFmtId="176" fontId="10" fillId="0" borderId="1" xfId="11" applyNumberFormat="1" applyFont="1" applyBorder="1" applyAlignment="1">
      <alignment horizontal="center" vertical="center"/>
    </xf>
    <xf numFmtId="176" fontId="10" fillId="0" borderId="0" xfId="11" applyNumberFormat="1" applyFont="1" applyAlignment="1">
      <alignment horizontal="left" vertical="center" wrapText="1"/>
    </xf>
    <xf numFmtId="176" fontId="10" fillId="0" borderId="0" xfId="15" applyNumberFormat="1" applyFont="1" applyAlignment="1">
      <alignment horizontal="left" vertical="center" wrapText="1"/>
    </xf>
    <xf numFmtId="176" fontId="10" fillId="0" borderId="0" xfId="15" applyNumberFormat="1" applyFont="1" applyAlignment="1">
      <alignment horizontal="left" vertical="center"/>
    </xf>
    <xf numFmtId="0" fontId="1" fillId="0" borderId="0" xfId="0" applyFont="1" applyAlignment="1">
      <alignment vertical="center"/>
    </xf>
    <xf numFmtId="0" fontId="1" fillId="0" borderId="32" xfId="0" applyFont="1" applyBorder="1" applyAlignment="1">
      <alignment vertical="center"/>
    </xf>
    <xf numFmtId="38" fontId="1" fillId="0" borderId="0" xfId="0" applyNumberFormat="1" applyFont="1" applyAlignment="1">
      <alignment vertical="center"/>
    </xf>
    <xf numFmtId="178" fontId="1" fillId="0" borderId="0" xfId="0" applyNumberFormat="1" applyFont="1" applyAlignment="1">
      <alignment vertical="center"/>
    </xf>
    <xf numFmtId="176" fontId="10" fillId="2" borderId="8" xfId="14" applyNumberFormat="1" applyFont="1" applyFill="1" applyBorder="1" applyAlignment="1" applyProtection="1">
      <alignment horizontal="center" vertical="center"/>
      <protection locked="0"/>
    </xf>
    <xf numFmtId="176" fontId="10" fillId="2" borderId="7" xfId="14" applyNumberFormat="1" applyFont="1" applyFill="1" applyBorder="1" applyAlignment="1" applyProtection="1">
      <alignment horizontal="center" vertical="center"/>
      <protection locked="0"/>
    </xf>
    <xf numFmtId="176" fontId="10" fillId="0" borderId="1" xfId="15" applyNumberFormat="1" applyFont="1" applyBorder="1" applyAlignment="1">
      <alignment horizontal="left" vertical="center" wrapText="1"/>
    </xf>
    <xf numFmtId="176" fontId="10" fillId="0" borderId="0" xfId="15" applyNumberFormat="1" applyFont="1" applyAlignment="1">
      <alignment horizontal="left" vertical="center" wrapText="1"/>
    </xf>
    <xf numFmtId="176" fontId="10" fillId="0" borderId="0" xfId="15" applyNumberFormat="1" applyFont="1" applyAlignment="1">
      <alignment horizontal="left" vertical="center"/>
    </xf>
    <xf numFmtId="176" fontId="10" fillId="0" borderId="8" xfId="15" applyNumberFormat="1" applyFont="1" applyBorder="1" applyAlignment="1" applyProtection="1">
      <alignment horizontal="left" vertical="center"/>
      <protection locked="0"/>
    </xf>
    <xf numFmtId="176" fontId="10" fillId="0" borderId="14" xfId="15" applyNumberFormat="1" applyFont="1" applyBorder="1" applyAlignment="1" applyProtection="1">
      <alignment horizontal="left" vertical="center"/>
      <protection locked="0"/>
    </xf>
    <xf numFmtId="176" fontId="10" fillId="0" borderId="7" xfId="15" applyNumberFormat="1" applyFont="1" applyBorder="1" applyAlignment="1" applyProtection="1">
      <alignment horizontal="left" vertical="center"/>
      <protection locked="0"/>
    </xf>
    <xf numFmtId="176" fontId="10" fillId="4" borderId="16" xfId="15" applyNumberFormat="1" applyFont="1" applyFill="1" applyBorder="1" applyAlignment="1" applyProtection="1">
      <alignment horizontal="left" vertical="top"/>
      <protection locked="0"/>
    </xf>
    <xf numFmtId="176" fontId="10" fillId="4" borderId="18" xfId="15" applyNumberFormat="1" applyFont="1" applyFill="1" applyBorder="1" applyAlignment="1" applyProtection="1">
      <alignment horizontal="left" vertical="top"/>
      <protection locked="0"/>
    </xf>
    <xf numFmtId="176" fontId="10" fillId="4" borderId="19" xfId="15" applyNumberFormat="1" applyFont="1" applyFill="1" applyBorder="1" applyAlignment="1" applyProtection="1">
      <alignment horizontal="left" vertical="top"/>
      <protection locked="0"/>
    </xf>
    <xf numFmtId="176" fontId="10" fillId="4" borderId="17" xfId="15" applyNumberFormat="1" applyFont="1" applyFill="1" applyBorder="1" applyAlignment="1" applyProtection="1">
      <alignment horizontal="left" vertical="top"/>
      <protection locked="0"/>
    </xf>
    <xf numFmtId="176" fontId="10" fillId="4" borderId="13" xfId="15" applyNumberFormat="1" applyFont="1" applyFill="1" applyBorder="1" applyAlignment="1" applyProtection="1">
      <alignment horizontal="left" vertical="top"/>
      <protection locked="0"/>
    </xf>
    <xf numFmtId="176" fontId="10" fillId="4" borderId="15" xfId="15" applyNumberFormat="1" applyFont="1" applyFill="1" applyBorder="1" applyAlignment="1" applyProtection="1">
      <alignment horizontal="left" vertical="top"/>
      <protection locked="0"/>
    </xf>
    <xf numFmtId="176" fontId="10" fillId="2" borderId="1" xfId="11" applyNumberFormat="1" applyFont="1" applyFill="1" applyBorder="1" applyAlignment="1" applyProtection="1">
      <alignment horizontal="center" vertical="center"/>
      <protection locked="0"/>
    </xf>
    <xf numFmtId="176" fontId="10" fillId="0" borderId="0" xfId="11" applyNumberFormat="1" applyFont="1" applyAlignment="1">
      <alignment horizontal="left" vertical="center" wrapText="1"/>
    </xf>
    <xf numFmtId="176" fontId="10" fillId="0" borderId="20" xfId="15" applyNumberFormat="1" applyFont="1" applyBorder="1" applyAlignment="1">
      <alignment horizontal="left" vertical="center"/>
    </xf>
    <xf numFmtId="176" fontId="10" fillId="0" borderId="31" xfId="15" applyNumberFormat="1" applyFont="1" applyBorder="1" applyAlignment="1">
      <alignment horizontal="left" vertical="center"/>
    </xf>
    <xf numFmtId="176" fontId="10" fillId="4" borderId="8" xfId="15" applyNumberFormat="1" applyFont="1" applyFill="1" applyBorder="1" applyAlignment="1" applyProtection="1">
      <alignment horizontal="center" vertical="center"/>
      <protection locked="0"/>
    </xf>
    <xf numFmtId="176" fontId="10" fillId="4" borderId="14" xfId="15" applyNumberFormat="1" applyFont="1" applyFill="1" applyBorder="1" applyAlignment="1" applyProtection="1">
      <alignment horizontal="center" vertical="center"/>
      <protection locked="0"/>
    </xf>
    <xf numFmtId="176" fontId="10" fillId="4" borderId="7" xfId="15" applyNumberFormat="1" applyFont="1" applyFill="1" applyBorder="1" applyAlignment="1" applyProtection="1">
      <alignment horizontal="center" vertical="center"/>
      <protection locked="0"/>
    </xf>
    <xf numFmtId="176" fontId="10" fillId="2" borderId="8" xfId="11" applyNumberFormat="1" applyFont="1" applyFill="1" applyBorder="1" applyAlignment="1" applyProtection="1">
      <alignment horizontal="center" vertical="center"/>
      <protection locked="0"/>
    </xf>
    <xf numFmtId="176" fontId="10" fillId="2" borderId="14" xfId="11" applyNumberFormat="1" applyFont="1" applyFill="1" applyBorder="1" applyAlignment="1" applyProtection="1">
      <alignment horizontal="center" vertical="center"/>
      <protection locked="0"/>
    </xf>
    <xf numFmtId="176" fontId="10" fillId="2" borderId="7" xfId="11" applyNumberFormat="1" applyFont="1" applyFill="1" applyBorder="1" applyAlignment="1" applyProtection="1">
      <alignment horizontal="center" vertical="center"/>
      <protection locked="0"/>
    </xf>
    <xf numFmtId="176" fontId="18" fillId="0" borderId="5" xfId="11" applyNumberFormat="1" applyFont="1" applyBorder="1" applyAlignment="1">
      <alignment horizontal="center" vertical="center"/>
    </xf>
    <xf numFmtId="176" fontId="18" fillId="0" borderId="0" xfId="11" applyNumberFormat="1" applyFont="1" applyAlignment="1">
      <alignment horizontal="center" vertical="center"/>
    </xf>
    <xf numFmtId="176" fontId="18" fillId="0" borderId="6" xfId="11" applyNumberFormat="1" applyFont="1" applyBorder="1" applyAlignment="1">
      <alignment horizontal="center" vertical="center"/>
    </xf>
    <xf numFmtId="176" fontId="11" fillId="2" borderId="16" xfId="11" applyNumberFormat="1" applyFont="1" applyFill="1" applyBorder="1" applyAlignment="1" applyProtection="1">
      <alignment horizontal="left" vertical="top" wrapText="1"/>
      <protection locked="0"/>
    </xf>
    <xf numFmtId="176" fontId="11" fillId="2" borderId="18" xfId="11" applyNumberFormat="1" applyFont="1" applyFill="1" applyBorder="1" applyAlignment="1" applyProtection="1">
      <alignment horizontal="left" vertical="top" wrapText="1"/>
      <protection locked="0"/>
    </xf>
    <xf numFmtId="176" fontId="11" fillId="2" borderId="19" xfId="11" applyNumberFormat="1" applyFont="1" applyFill="1" applyBorder="1" applyAlignment="1" applyProtection="1">
      <alignment horizontal="left" vertical="top" wrapText="1"/>
      <protection locked="0"/>
    </xf>
    <xf numFmtId="176" fontId="11" fillId="2" borderId="12" xfId="11" applyNumberFormat="1" applyFont="1" applyFill="1" applyBorder="1" applyAlignment="1" applyProtection="1">
      <alignment horizontal="left" vertical="top" wrapText="1"/>
      <protection locked="0"/>
    </xf>
    <xf numFmtId="176" fontId="11" fillId="2" borderId="0" xfId="11" applyNumberFormat="1" applyFont="1" applyFill="1" applyAlignment="1" applyProtection="1">
      <alignment horizontal="left" vertical="top" wrapText="1"/>
      <protection locked="0"/>
    </xf>
    <xf numFmtId="176" fontId="11" fillId="2" borderId="20" xfId="11" applyNumberFormat="1" applyFont="1" applyFill="1" applyBorder="1" applyAlignment="1" applyProtection="1">
      <alignment horizontal="left" vertical="top" wrapText="1"/>
      <protection locked="0"/>
    </xf>
    <xf numFmtId="176" fontId="11" fillId="2" borderId="17" xfId="11" applyNumberFormat="1" applyFont="1" applyFill="1" applyBorder="1" applyAlignment="1" applyProtection="1">
      <alignment horizontal="left" vertical="top" wrapText="1"/>
      <protection locked="0"/>
    </xf>
    <xf numFmtId="176" fontId="11" fillId="2" borderId="13" xfId="11" applyNumberFormat="1" applyFont="1" applyFill="1" applyBorder="1" applyAlignment="1" applyProtection="1">
      <alignment horizontal="left" vertical="top" wrapText="1"/>
      <protection locked="0"/>
    </xf>
    <xf numFmtId="176" fontId="11" fillId="2" borderId="15" xfId="11" applyNumberFormat="1" applyFont="1" applyFill="1" applyBorder="1" applyAlignment="1" applyProtection="1">
      <alignment horizontal="left" vertical="top" wrapText="1"/>
      <protection locked="0"/>
    </xf>
    <xf numFmtId="176" fontId="10" fillId="0" borderId="1" xfId="11" applyNumberFormat="1" applyFont="1" applyBorder="1" applyAlignment="1">
      <alignment horizontal="center" vertical="center"/>
    </xf>
    <xf numFmtId="0" fontId="1" fillId="2" borderId="8" xfId="14" applyFill="1" applyBorder="1" applyAlignment="1">
      <alignment horizontal="center" vertical="center"/>
    </xf>
    <xf numFmtId="0" fontId="1" fillId="2" borderId="14" xfId="14" applyFill="1" applyBorder="1" applyAlignment="1">
      <alignment horizontal="center" vertical="center"/>
    </xf>
    <xf numFmtId="0" fontId="1" fillId="2" borderId="7" xfId="14" applyFill="1" applyBorder="1" applyAlignment="1">
      <alignment horizontal="center" vertical="center"/>
    </xf>
  </cellXfs>
  <cellStyles count="18">
    <cellStyle name="桁区切り 2" xfId="5" xr:uid="{CB60C655-F628-44A0-8F02-B3E7E4D9608E}"/>
    <cellStyle name="桁区切り 2 2" xfId="7" xr:uid="{DDC82475-769C-44AA-A769-64AF48772047}"/>
    <cellStyle name="桁区切り 3" xfId="4" xr:uid="{19ED6968-BE94-4D4C-95C0-C20CE9D4CDDD}"/>
    <cellStyle name="桁区切り 4" xfId="17" xr:uid="{57E63423-DC0A-4BBE-ADE0-AB10D38E1074}"/>
    <cellStyle name="標準" xfId="0" builtinId="0"/>
    <cellStyle name="標準 2" xfId="1" xr:uid="{D2B20371-7089-480F-8800-BCD7CDA7EB9C}"/>
    <cellStyle name="標準 2 2" xfId="2" xr:uid="{38BAE262-8382-43C2-9A19-01C06F42948B}"/>
    <cellStyle name="標準 2 3" xfId="9" xr:uid="{12470C4F-07C8-4B29-ABAE-1979806D4335}"/>
    <cellStyle name="標準 2 4" xfId="12" xr:uid="{2784D8B8-28DB-4C98-9F91-D1BC967673C5}"/>
    <cellStyle name="標準 2 4 2" xfId="14" xr:uid="{263139E7-908E-4D5A-AD53-5FFEFBB56511}"/>
    <cellStyle name="標準 2 5" xfId="13" xr:uid="{23C55EA0-A6D5-4383-97FC-2D4820F5FB62}"/>
    <cellStyle name="標準 2 5 2" xfId="16" xr:uid="{EB94A3DC-0450-414B-882F-23A24AD43CF3}"/>
    <cellStyle name="標準 3" xfId="8" xr:uid="{C8E7AEAB-5E6A-43B1-BB1F-2F36345BC0CF}"/>
    <cellStyle name="標準 3 2" xfId="11" xr:uid="{E5018C69-E627-4E65-B1C1-08CEC811550C}"/>
    <cellStyle name="標準 3 3" xfId="15" xr:uid="{4D07E070-B654-4A61-BA72-7C0309512E90}"/>
    <cellStyle name="標準 4" xfId="6" xr:uid="{30F8B418-409A-445A-B3CA-E59F767E2710}"/>
    <cellStyle name="標準 5" xfId="3" xr:uid="{E0AB25F6-F2C2-47C7-97BC-A78F1D54A71D}"/>
    <cellStyle name="標準 6" xfId="10" xr:uid="{673B197D-EA61-4EEB-BC9F-9A2D3EF85CE7}"/>
  </cellStyles>
  <dxfs count="86">
    <dxf>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border diagonalUp="0" diagonalDown="1" outline="0">
        <left/>
        <right/>
        <top/>
        <bottom/>
        <diagonal style="thin">
          <color auto="1"/>
        </diagonal>
      </border>
    </dxf>
    <dxf>
      <protection locked="0" hidden="0"/>
    </dxf>
    <dxf>
      <numFmt numFmtId="6" formatCode="#,##0;[Red]\-#,##0"/>
    </dxf>
    <dxf>
      <font>
        <b val="0"/>
        <i val="0"/>
        <strike val="0"/>
        <condense val="0"/>
        <extend val="0"/>
        <outline val="0"/>
        <shadow val="0"/>
        <u val="none"/>
        <vertAlign val="baseline"/>
        <sz val="11"/>
        <color theme="1"/>
        <name val="ＭＳ Ｐゴシック"/>
        <family val="3"/>
        <charset val="128"/>
        <scheme val="minor"/>
      </font>
      <protection locked="0" hidden="0"/>
    </dxf>
    <dxf>
      <numFmt numFmtId="6" formatCode="#,##0;[Red]\-#,##0"/>
    </dxf>
    <dxf>
      <numFmt numFmtId="6" formatCode="#,##0;[Red]\-#,##0"/>
      <protection locked="1" hidden="0"/>
    </dxf>
    <dxf>
      <numFmt numFmtId="178" formatCode="#,##0.0;[Red]\-#,##0.0"/>
    </dxf>
    <dxf>
      <numFmt numFmtId="178" formatCode="#,##0.0;[Red]\-#,##0.0"/>
      <protection locked="0" hidden="0"/>
    </dxf>
    <dxf>
      <numFmt numFmtId="6" formatCode="#,##0;[Red]\-#,##0"/>
    </dxf>
    <dxf>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0" hidden="0"/>
    </dxf>
    <dxf>
      <protection locked="1" hidden="0"/>
    </dxf>
    <dxf>
      <font>
        <b val="0"/>
        <i val="0"/>
        <strike val="0"/>
        <condense val="0"/>
        <extend val="0"/>
        <outline val="0"/>
        <shadow val="0"/>
        <u val="none"/>
        <vertAlign val="baseline"/>
        <sz val="11"/>
        <color theme="1"/>
        <name val="ＭＳ Ｐゴシック"/>
        <family val="3"/>
        <charset val="128"/>
        <scheme val="minor"/>
      </font>
    </dxf>
    <dxf>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3"/>
        <charset val="128"/>
        <scheme val="minor"/>
      </font>
      <protection locked="0" hidden="0"/>
    </dxf>
    <dxf>
      <border diagonalUp="0" diagonalDown="1" outline="0">
        <left/>
        <right/>
        <top/>
        <bottom/>
        <diagonal style="thin">
          <color auto="1"/>
        </diagonal>
      </border>
    </dxf>
    <dxf>
      <protection locked="0" hidden="0"/>
    </dxf>
    <dxf>
      <numFmt numFmtId="6" formatCode="#,##0;[Red]\-#,##0"/>
    </dxf>
    <dxf>
      <font>
        <b val="0"/>
        <i val="0"/>
        <strike val="0"/>
        <condense val="0"/>
        <extend val="0"/>
        <outline val="0"/>
        <shadow val="0"/>
        <u val="none"/>
        <vertAlign val="baseline"/>
        <sz val="11"/>
        <color theme="1"/>
        <name val="ＭＳ Ｐゴシック"/>
        <family val="3"/>
        <charset val="128"/>
        <scheme val="minor"/>
      </font>
      <protection locked="0" hidden="0"/>
    </dxf>
    <dxf>
      <numFmt numFmtId="6" formatCode="#,##0;[Red]\-#,##0"/>
    </dxf>
    <dxf>
      <numFmt numFmtId="6" formatCode="#,##0;[Red]\-#,##0"/>
      <protection locked="1" hidden="0"/>
    </dxf>
    <dxf>
      <numFmt numFmtId="178" formatCode="#,##0.0;[Red]\-#,##0.0"/>
    </dxf>
    <dxf>
      <numFmt numFmtId="178" formatCode="#,##0.0;[Red]\-#,##0.0"/>
      <protection locked="0" hidden="0"/>
    </dxf>
    <dxf>
      <numFmt numFmtId="6" formatCode="#,##0;[Red]\-#,##0"/>
    </dxf>
    <dxf>
      <numFmt numFmtId="6" formatCode="#,##0;[Red]\-#,##0"/>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0" hidden="0"/>
    </dxf>
    <dxf>
      <border diagonalUp="0" diagonalDown="1" outline="0">
        <left/>
        <right/>
        <top/>
        <bottom/>
        <diagonal style="thin">
          <color auto="1"/>
        </diagonal>
      </border>
    </dxf>
    <dxf>
      <protection locked="0" hidden="0"/>
    </dxf>
    <dxf>
      <protection locked="1" hidden="0"/>
    </dxf>
    <dxf>
      <font>
        <b val="0"/>
        <i val="0"/>
        <strike val="0"/>
        <condense val="0"/>
        <extend val="0"/>
        <outline val="0"/>
        <shadow val="0"/>
        <u val="none"/>
        <vertAlign val="baseline"/>
        <sz val="11"/>
        <color theme="1"/>
        <name val="ＭＳ Ｐゴシック"/>
        <family val="3"/>
        <charset val="128"/>
        <scheme val="minor"/>
      </font>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numFmt numFmtId="6" formatCode="#,##0;[Red]\-#,##0"/>
    </dxf>
    <dxf>
      <font>
        <b val="0"/>
        <i val="0"/>
        <strike val="0"/>
        <condense val="0"/>
        <extend val="0"/>
        <outline val="0"/>
        <shadow val="0"/>
        <u val="none"/>
        <vertAlign val="baseline"/>
        <sz val="11"/>
        <color theme="1"/>
        <name val="ＭＳ Ｐゴシック"/>
        <family val="2"/>
        <charset val="128"/>
        <scheme val="minor"/>
      </font>
      <numFmt numFmtId="178" formatCode="#,##0.0;[Red]\-#,##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numFmt numFmtId="178" formatCode="#,##0.0;[Red]\-#,##0.0"/>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3"/>
        <charset val="128"/>
        <scheme val="minor"/>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auto="1"/>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180522</xdr:colOff>
      <xdr:row>1</xdr:row>
      <xdr:rowOff>24946</xdr:rowOff>
    </xdr:from>
    <xdr:to>
      <xdr:col>28</xdr:col>
      <xdr:colOff>437697</xdr:colOff>
      <xdr:row>14</xdr:row>
      <xdr:rowOff>104321</xdr:rowOff>
    </xdr:to>
    <xdr:sp macro="" textlink="">
      <xdr:nvSpPr>
        <xdr:cNvPr id="2" name="テキスト ボックス 1">
          <a:extLst>
            <a:ext uri="{FF2B5EF4-FFF2-40B4-BE49-F238E27FC236}">
              <a16:creationId xmlns:a16="http://schemas.microsoft.com/office/drawing/2014/main" id="{72ADCD44-9859-406B-9073-5C090E02D0C4}"/>
            </a:ext>
          </a:extLst>
        </xdr:cNvPr>
        <xdr:cNvSpPr txBox="1"/>
      </xdr:nvSpPr>
      <xdr:spPr>
        <a:xfrm>
          <a:off x="16906422" y="240846"/>
          <a:ext cx="11699875" cy="37052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en-US" sz="2400" b="1">
              <a:solidFill>
                <a:srgbClr val="FF0000"/>
              </a:solidFill>
              <a:effectLst/>
              <a:latin typeface="+mn-lt"/>
              <a:ea typeface="+mn-ea"/>
              <a:cs typeface="+mn-cs"/>
            </a:rPr>
            <a:t>青色塗りつぶし部分を記入すること。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a:t>
          </a:r>
          <a:r>
            <a:rPr kumimoji="1" lang="ja-JP" altLang="en-US" sz="2400" b="1" u="sng">
              <a:solidFill>
                <a:srgbClr val="FF0000"/>
              </a:solidFill>
            </a:rPr>
            <a:t>絶対に行わないこと。</a:t>
          </a:r>
          <a:endParaRPr kumimoji="1" lang="en-US" altLang="ja-JP" sz="2400" b="1" u="sng">
            <a:solidFill>
              <a:srgbClr val="FF0000"/>
            </a:solidFill>
          </a:endParaRPr>
        </a:p>
        <a:p>
          <a:r>
            <a:rPr kumimoji="1" lang="ja-JP" altLang="en-US" sz="2400" b="0">
              <a:solidFill>
                <a:srgbClr val="FF0000"/>
              </a:solidFill>
            </a:rPr>
            <a:t>➀シート名を変更すること</a:t>
          </a:r>
          <a:endParaRPr kumimoji="1" lang="en-US" altLang="ja-JP" sz="2400" b="0">
            <a:solidFill>
              <a:srgbClr val="FF0000"/>
            </a:solidFill>
          </a:endParaRPr>
        </a:p>
        <a:p>
          <a:r>
            <a:rPr kumimoji="1" lang="ja-JP" altLang="en-US" sz="2400" b="0">
              <a:solidFill>
                <a:srgbClr val="FF0000"/>
              </a:solidFill>
            </a:rPr>
            <a:t>②セルを追加、削除、結合等すること。</a:t>
          </a:r>
          <a:endParaRPr kumimoji="1" lang="en-US" altLang="ja-JP" sz="2400" b="0">
            <a:solidFill>
              <a:srgbClr val="FF0000"/>
            </a:solidFill>
          </a:endParaRPr>
        </a:p>
        <a:p>
          <a:r>
            <a:rPr kumimoji="1" lang="ja-JP" altLang="en-US" sz="2400" b="0">
              <a:solidFill>
                <a:srgbClr val="FF0000"/>
              </a:solidFill>
            </a:rPr>
            <a:t>③申請しない事業に関する事業実施計画書を</a:t>
          </a:r>
          <a:r>
            <a:rPr kumimoji="1" lang="en-US" altLang="ja-JP" sz="2400" b="0">
              <a:solidFill>
                <a:srgbClr val="FF0000"/>
              </a:solidFill>
            </a:rPr>
            <a:t>【</a:t>
          </a:r>
          <a:r>
            <a:rPr kumimoji="1" lang="ja-JP" altLang="en-US" sz="2400" b="0">
              <a:solidFill>
                <a:srgbClr val="FF0000"/>
              </a:solidFill>
            </a:rPr>
            <a:t>非表示</a:t>
          </a:r>
          <a:r>
            <a:rPr kumimoji="1" lang="en-US" altLang="ja-JP" sz="2400" b="0">
              <a:solidFill>
                <a:srgbClr val="FF0000"/>
              </a:solidFill>
            </a:rPr>
            <a:t>】</a:t>
          </a:r>
          <a:r>
            <a:rPr kumimoji="1" lang="ja-JP" altLang="en-US" sz="2400" b="0">
              <a:solidFill>
                <a:srgbClr val="FF0000"/>
              </a:solidFill>
            </a:rPr>
            <a:t>とすること。</a:t>
          </a:r>
          <a:endParaRPr kumimoji="1" lang="en-US" altLang="ja-JP" sz="2400" b="0">
            <a:solidFill>
              <a:srgbClr val="FF0000"/>
            </a:solidFill>
          </a:endParaRPr>
        </a:p>
        <a:p>
          <a:endParaRPr kumimoji="1" lang="en-US" altLang="ja-JP" sz="2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85620</xdr:colOff>
      <xdr:row>28</xdr:row>
      <xdr:rowOff>126441</xdr:rowOff>
    </xdr:from>
    <xdr:to>
      <xdr:col>8</xdr:col>
      <xdr:colOff>1092922</xdr:colOff>
      <xdr:row>45</xdr:row>
      <xdr:rowOff>40821</xdr:rowOff>
    </xdr:to>
    <xdr:sp macro="" textlink="">
      <xdr:nvSpPr>
        <xdr:cNvPr id="2" name="テキスト ボックス 1">
          <a:extLst>
            <a:ext uri="{FF2B5EF4-FFF2-40B4-BE49-F238E27FC236}">
              <a16:creationId xmlns:a16="http://schemas.microsoft.com/office/drawing/2014/main" id="{F338E509-2E36-4680-A71E-DD7E409EA873}"/>
            </a:ext>
          </a:extLst>
        </xdr:cNvPr>
        <xdr:cNvSpPr txBox="1"/>
      </xdr:nvSpPr>
      <xdr:spPr>
        <a:xfrm>
          <a:off x="289727" y="4970584"/>
          <a:ext cx="10273766" cy="269023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twoCellAnchor>
    <xdr:from>
      <xdr:col>8</xdr:col>
      <xdr:colOff>1214238</xdr:colOff>
      <xdr:row>28</xdr:row>
      <xdr:rowOff>161178</xdr:rowOff>
    </xdr:from>
    <xdr:to>
      <xdr:col>20</xdr:col>
      <xdr:colOff>100826</xdr:colOff>
      <xdr:row>55</xdr:row>
      <xdr:rowOff>162832</xdr:rowOff>
    </xdr:to>
    <xdr:sp macro="" textlink="">
      <xdr:nvSpPr>
        <xdr:cNvPr id="3" name="テキスト ボックス 2">
          <a:extLst>
            <a:ext uri="{FF2B5EF4-FFF2-40B4-BE49-F238E27FC236}">
              <a16:creationId xmlns:a16="http://schemas.microsoft.com/office/drawing/2014/main" id="{F0EC1297-07E0-498B-9E73-0B1C89132654}"/>
            </a:ext>
          </a:extLst>
        </xdr:cNvPr>
        <xdr:cNvSpPr txBox="1"/>
      </xdr:nvSpPr>
      <xdr:spPr>
        <a:xfrm>
          <a:off x="10684809" y="5005321"/>
          <a:ext cx="11895017" cy="4410368"/>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記入に当たっての留意点</a:t>
          </a:r>
          <a:r>
            <a:rPr kumimoji="1" lang="en-US" altLang="ja-JP" sz="1800" b="1">
              <a:solidFill>
                <a:srgbClr val="FF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・委託契約ごとに各１行で記入すること。同じ委託先と複数の契約を行っている場合（例：学校生活の対応と校外学習の対応で契約が分かれている場合等）は行を分けて記入すること。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・「総勤務時間」は契約書で定める勤務時間を記入すること。勤務時間の定めがない場合（時間ではなく対応回数での契約となっている場合等）は一般的に対応に係る見込みの時間を記入すること。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１時間当たりの経費」は契約において単価定めがある場合は直接記入すること。１件の契約の中に複数案件を含む場合は、その平均を記入すること。契約に単価の定めが無い場合は「契約金額」と「総勤務時間」から算出される数値とすること。</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・「対応する医療的ケア児数」は委託等により配置する看護師が対応する医療的ケア児の実人数を記入すること。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・「対応する医療的ケア」は委託等により配置する看護師が対応する医療的ケアの内容と延べ人数をそれぞれ記入すること。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列については、「学校生活」「登下校」「校外学習（泊無し）」「校外学習（泊あり）」「その他」のそれぞれの場面で対応する医療的ケア児数を記入すること。</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列の合計が</a:t>
          </a:r>
          <a:r>
            <a:rPr kumimoji="1" lang="en-US" altLang="ja-JP" sz="1800" b="1">
              <a:solidFill>
                <a:srgbClr val="FF0000"/>
              </a:solidFill>
              <a:effectLst/>
              <a:latin typeface="+mn-lt"/>
              <a:ea typeface="+mn-ea"/>
              <a:cs typeface="+mn-cs"/>
            </a:rPr>
            <a:t>J</a:t>
          </a:r>
          <a:r>
            <a:rPr kumimoji="1" lang="ja-JP" altLang="en-US" sz="1800" b="1">
              <a:solidFill>
                <a:srgbClr val="FF0000"/>
              </a:solidFill>
              <a:effectLst/>
              <a:latin typeface="+mn-lt"/>
              <a:ea typeface="+mn-ea"/>
              <a:cs typeface="+mn-cs"/>
            </a:rPr>
            <a:t>列と一致することを要さない（例えば、学校生活と登下校で同じ医療的ケア児の対応を行うことが想定されるため）。</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・行が不足する場合は行を挿入のうえ記入してください。</a:t>
          </a:r>
          <a:endParaRPr kumimoji="1" lang="en-US" altLang="ja-JP" sz="18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112833</xdr:colOff>
      <xdr:row>28</xdr:row>
      <xdr:rowOff>7151</xdr:rowOff>
    </xdr:from>
    <xdr:to>
      <xdr:col>8</xdr:col>
      <xdr:colOff>916028</xdr:colOff>
      <xdr:row>44</xdr:row>
      <xdr:rowOff>68036</xdr:rowOff>
    </xdr:to>
    <xdr:sp macro="" textlink="">
      <xdr:nvSpPr>
        <xdr:cNvPr id="2" name="テキスト ボックス 1">
          <a:extLst>
            <a:ext uri="{FF2B5EF4-FFF2-40B4-BE49-F238E27FC236}">
              <a16:creationId xmlns:a16="http://schemas.microsoft.com/office/drawing/2014/main" id="{D16B0A1A-F357-48B1-B57D-AD7FD587DFD1}"/>
            </a:ext>
          </a:extLst>
        </xdr:cNvPr>
        <xdr:cNvSpPr txBox="1"/>
      </xdr:nvSpPr>
      <xdr:spPr>
        <a:xfrm>
          <a:off x="112833" y="4851294"/>
          <a:ext cx="10273766" cy="2673456"/>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twoCellAnchor>
    <xdr:from>
      <xdr:col>8</xdr:col>
      <xdr:colOff>996524</xdr:colOff>
      <xdr:row>28</xdr:row>
      <xdr:rowOff>25107</xdr:rowOff>
    </xdr:from>
    <xdr:to>
      <xdr:col>19</xdr:col>
      <xdr:colOff>495433</xdr:colOff>
      <xdr:row>54</xdr:row>
      <xdr:rowOff>57604</xdr:rowOff>
    </xdr:to>
    <xdr:sp macro="" textlink="">
      <xdr:nvSpPr>
        <xdr:cNvPr id="3" name="テキスト ボックス 2">
          <a:extLst>
            <a:ext uri="{FF2B5EF4-FFF2-40B4-BE49-F238E27FC236}">
              <a16:creationId xmlns:a16="http://schemas.microsoft.com/office/drawing/2014/main" id="{AC10324F-BFC2-4351-BF09-E59EA673C268}"/>
            </a:ext>
          </a:extLst>
        </xdr:cNvPr>
        <xdr:cNvSpPr txBox="1"/>
      </xdr:nvSpPr>
      <xdr:spPr>
        <a:xfrm>
          <a:off x="10467095" y="4869250"/>
          <a:ext cx="11895017" cy="42779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記入に当たっての留意点</a:t>
          </a:r>
          <a:r>
            <a:rPr kumimoji="1" lang="en-US" altLang="ja-JP" sz="1800" b="1">
              <a:solidFill>
                <a:srgbClr val="FF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・委託契約ごとに各１行で記入すること。同じ委託先と複数の契約を行っている場合（例：学校生活の対応と校外学習の対応で契約が分かれている場合等）は行を分けて記入すること。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・「総勤務時間」は契約書で定める勤務時間を記入すること。勤務時間の定めがない場合（時間ではなく対応回数での契約となっている場合等）は一般的に対応に係る見込みの時間を記入すること。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１時間当たりの経費」は契約において単価定めがある場合は直接記入すること。１件の契約の中に複数案件を含む場合は、その平均を記入すること。契約に単価の定めが無い場合は「契約金額」と「総勤務時間」から算出される数値とすること。</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・「対応する医療的ケア児数」は委託等により配置する者が対応する医療的ケア児の実人数を記入すること。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・「対応する医療的ケア」は委託等により配置する者が対応する医療的ケアの内容と延べ人数をそれぞれ記入すること。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列については、「学校生活」「登下校」「校外学習（泊無し）」「校外学習（泊あり）」「その他」のそれぞれの場面で対応する医療的ケア児数を記入すること。</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列の合計が</a:t>
          </a:r>
          <a:r>
            <a:rPr kumimoji="1" lang="en-US" altLang="ja-JP" sz="1800" b="1">
              <a:solidFill>
                <a:srgbClr val="FF0000"/>
              </a:solidFill>
              <a:effectLst/>
              <a:latin typeface="+mn-lt"/>
              <a:ea typeface="+mn-ea"/>
              <a:cs typeface="+mn-cs"/>
            </a:rPr>
            <a:t>J</a:t>
          </a:r>
          <a:r>
            <a:rPr kumimoji="1" lang="ja-JP" altLang="en-US" sz="1800" b="1">
              <a:solidFill>
                <a:srgbClr val="FF0000"/>
              </a:solidFill>
              <a:effectLst/>
              <a:latin typeface="+mn-lt"/>
              <a:ea typeface="+mn-ea"/>
              <a:cs typeface="+mn-cs"/>
            </a:rPr>
            <a:t>列と一致することを要さない（例えば、学校生活と登下校で同じ医療的ケア児の対応を行うことが想定されるため）。</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・行が不足する場合は行を挿入のうえ記入してください。</a:t>
          </a:r>
          <a:endParaRPr kumimoji="1" lang="en-US" altLang="ja-JP" sz="18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164087</xdr:colOff>
      <xdr:row>27</xdr:row>
      <xdr:rowOff>112834</xdr:rowOff>
    </xdr:from>
    <xdr:to>
      <xdr:col>8</xdr:col>
      <xdr:colOff>674274</xdr:colOff>
      <xdr:row>44</xdr:row>
      <xdr:rowOff>108857</xdr:rowOff>
    </xdr:to>
    <xdr:sp macro="" textlink="">
      <xdr:nvSpPr>
        <xdr:cNvPr id="2" name="テキスト ボックス 1">
          <a:extLst>
            <a:ext uri="{FF2B5EF4-FFF2-40B4-BE49-F238E27FC236}">
              <a16:creationId xmlns:a16="http://schemas.microsoft.com/office/drawing/2014/main" id="{D6021937-14DE-42CF-96EC-DF91729CDAF7}"/>
            </a:ext>
          </a:extLst>
        </xdr:cNvPr>
        <xdr:cNvSpPr txBox="1"/>
      </xdr:nvSpPr>
      <xdr:spPr>
        <a:xfrm>
          <a:off x="164087" y="4793691"/>
          <a:ext cx="10280116" cy="277188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twoCellAnchor>
    <xdr:from>
      <xdr:col>8</xdr:col>
      <xdr:colOff>765201</xdr:colOff>
      <xdr:row>27</xdr:row>
      <xdr:rowOff>93143</xdr:rowOff>
    </xdr:from>
    <xdr:to>
      <xdr:col>19</xdr:col>
      <xdr:colOff>264112</xdr:colOff>
      <xdr:row>53</xdr:row>
      <xdr:rowOff>57604</xdr:rowOff>
    </xdr:to>
    <xdr:sp macro="" textlink="">
      <xdr:nvSpPr>
        <xdr:cNvPr id="3" name="テキスト ボックス 2">
          <a:extLst>
            <a:ext uri="{FF2B5EF4-FFF2-40B4-BE49-F238E27FC236}">
              <a16:creationId xmlns:a16="http://schemas.microsoft.com/office/drawing/2014/main" id="{6BC75D67-320D-4530-8E9A-87BB3AF93436}"/>
            </a:ext>
          </a:extLst>
        </xdr:cNvPr>
        <xdr:cNvSpPr txBox="1"/>
      </xdr:nvSpPr>
      <xdr:spPr>
        <a:xfrm>
          <a:off x="10535130" y="4774000"/>
          <a:ext cx="11895018" cy="420989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記入に当たっての留意点</a:t>
          </a:r>
          <a:r>
            <a:rPr kumimoji="1" lang="en-US" altLang="ja-JP" sz="1800" b="1">
              <a:solidFill>
                <a:srgbClr val="FF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・委託契約ごとに各１行で記入すること。同じ委託先と複数の契約を行っている場合（例：学校生活の対応と校外学習の対応で契約が分かれている場合等）は行を分けて記入すること。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・「総勤務時間」は契約書で定める勤務時間を記入すること。勤務時間の定めがない場合（時間ではなく対応回数での契約となっている場合等）は一般的に対応に係る見込みの時間を記入すること。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１時間当たりの経費」は契約において単価定めがある場合は直接記入すること。１件の契約の中に複数案件を含む場合は、その平均を記入すること。契約に単価の定めが無い場合は「契約金額」と「総勤務時間」から算出される数値とすること。</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・「対応する医療的ケア児数」は委託等により配置する者が対応する医療的ケア児の実人数を記入すること。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・「対応する医療的ケア」は委託等により配置する者が対応する医療的ケアの内容と延べ人数をそれぞれ記入すること。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列については、「学校生活」「登下校」「校外学習（泊無し）」「校外学習（泊あり）」「その他」のそれぞれの場面で対応する医療的ケア児数を記入すること。</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列の合計が</a:t>
          </a:r>
          <a:r>
            <a:rPr kumimoji="1" lang="en-US" altLang="ja-JP" sz="1800" b="1">
              <a:solidFill>
                <a:srgbClr val="FF0000"/>
              </a:solidFill>
              <a:effectLst/>
              <a:latin typeface="+mn-lt"/>
              <a:ea typeface="+mn-ea"/>
              <a:cs typeface="+mn-cs"/>
            </a:rPr>
            <a:t>J</a:t>
          </a:r>
          <a:r>
            <a:rPr kumimoji="1" lang="ja-JP" altLang="en-US" sz="1800" b="1">
              <a:solidFill>
                <a:srgbClr val="FF0000"/>
              </a:solidFill>
              <a:effectLst/>
              <a:latin typeface="+mn-lt"/>
              <a:ea typeface="+mn-ea"/>
              <a:cs typeface="+mn-cs"/>
            </a:rPr>
            <a:t>列と一致することを要さない（例えば、学校生活と登下校で同じ医療的ケア児の対応を行うことが想定されるため）。</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・行が不足する場合は行を挿入のうえ記入してください。</a:t>
          </a:r>
          <a:endParaRPr kumimoji="1" lang="en-US" altLang="ja-JP" sz="1800" b="1">
            <a:solidFill>
              <a:srgbClr val="FF000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BD59D7-10F9-4EFD-ABC8-96BE33A17CDB}" name="テーブル1" displayName="テーブル1" ref="B5:O27" totalsRowCount="1" headerRowDxfId="76">
  <autoFilter ref="B5:O26" xr:uid="{F254AB48-9B1B-45FC-B90F-84D1C5A389D4}"/>
  <tableColumns count="14">
    <tableColumn id="2" xr3:uid="{C2296669-1D20-4D94-ACD1-A581BD1FF59D}" name="委託先の名称" dataDxfId="75" totalsRowDxfId="74"/>
    <tableColumn id="3" xr3:uid="{9C3F6399-134C-4646-9B75-D8C9C5546BFC}" name="委託先類型" dataDxfId="73" totalsRowDxfId="72"/>
    <tableColumn id="4" xr3:uid="{171CD948-F430-4654-BAD6-5FAF6E8AA992}" name="その他の内容" dataDxfId="71" totalsRowDxfId="70"/>
    <tableColumn id="5" xr3:uid="{94CACD42-4EAE-4A24-97A0-39B1F32C09AC}" name="契約金額" totalsRowFunction="sum" dataDxfId="69" totalsRowDxfId="68"/>
    <tableColumn id="6" xr3:uid="{997BD9B3-E4E3-411F-B98E-48A78CCCF7D6}" name="総勤務時間" totalsRowFunction="sum" dataDxfId="67" totalsRowDxfId="66"/>
    <tableColumn id="7" xr3:uid="{3731695D-7426-4373-869C-D9003E385AD6}" name="１時間当たりの経費" totalsRowFunction="custom" dataDxfId="65" totalsRowDxfId="64">
      <calculatedColumnFormula>IFERROR(テーブル1[[#This Row],[契約金額]]/テーブル1[[#This Row],[総勤務時間]],"")</calculatedColumnFormula>
      <totalsRowFormula>IFERROR(テーブル1[[#Totals],[契約金額]]/テーブル1[[#Totals],[総勤務時間]],"")</totalsRowFormula>
    </tableColumn>
    <tableColumn id="1" xr3:uid="{9B29758E-14D1-4D51-BDCE-68ECF73446CB}" name="医療的ケア看護職員の数" totalsRowFunction="sum" dataDxfId="63" totalsRowDxfId="62"/>
    <tableColumn id="10" xr3:uid="{7A8D6659-D71D-4DD4-A787-882AD61F754B}" name="対応する医療的ケア（医療的ケア児の延べ数）" dataDxfId="61" totalsRowDxfId="60"/>
    <tableColumn id="8" xr3:uid="{C81BCC88-19E0-435C-8F1B-539B1D5DD94C}" name="対応する医療的ケア児数" totalsRowFunction="sum" dataDxfId="59" totalsRowDxfId="58"/>
    <tableColumn id="12" xr3:uid="{2759BF99-6841-437C-85A0-A5D7FB446072}" name="学校生活" totalsRowFunction="sum" dataDxfId="57" totalsRowDxfId="56"/>
    <tableColumn id="13" xr3:uid="{915A3899-413C-4990-8124-CE07E07D812A}" name="登下校" totalsRowFunction="sum" dataDxfId="55" totalsRowDxfId="54"/>
    <tableColumn id="14" xr3:uid="{FC0AA2F3-6B16-464A-8CAC-90840B284457}" name="校外学習（泊無し）" totalsRowFunction="sum" dataDxfId="53" totalsRowDxfId="52"/>
    <tableColumn id="15" xr3:uid="{B24DF8EC-D59A-40D6-B54A-52EAAC670858}" name="校外学習（泊を伴う）" totalsRowFunction="sum" dataDxfId="51" totalsRowDxfId="50"/>
    <tableColumn id="11" xr3:uid="{3F92C98F-2A9D-4DF9-9174-A290A2BEF720}" name="その他" totalsRowFunction="sum" dataDxfId="49" totalsRowDxfId="4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B155972-F2FF-412A-9206-942B9B759006}" name="テーブル2" displayName="テーブル2" ref="B5:O27" totalsRowCount="1" headerRowDxfId="47" totalsRowDxfId="46">
  <autoFilter ref="B5:O26" xr:uid="{F254AB48-9B1B-45FC-B90F-84D1C5A389D4}"/>
  <tableColumns count="14">
    <tableColumn id="2" xr3:uid="{4022D0B8-1221-4EFB-B5DF-37E09D82257E}" name="委託先の名称" dataDxfId="45" totalsRowDxfId="44" totalsRowCellStyle="標準 2 4 2"/>
    <tableColumn id="3" xr3:uid="{82D41361-6755-49C3-AF40-A16E2D70711D}" name="委託先類型" dataDxfId="43" totalsRowDxfId="42" totalsRowCellStyle="標準 2 4 2"/>
    <tableColumn id="4" xr3:uid="{F7222727-4F9F-46AE-AB9B-5AE836BFE49E}" name="その他の内容" dataDxfId="41" totalsRowDxfId="40" totalsRowCellStyle="標準 2 4 2"/>
    <tableColumn id="5" xr3:uid="{DFAD65C6-B964-4206-9ADC-733EDE033CEB}" name="契約金額" totalsRowFunction="sum" dataDxfId="39" totalsRowDxfId="38" totalsRowCellStyle="標準 2 4 2"/>
    <tableColumn id="6" xr3:uid="{9B1BB491-E6BD-4A43-8912-21BCA1EE5B4A}" name="総勤務時間" totalsRowFunction="sum" dataDxfId="37" totalsRowDxfId="36" totalsRowCellStyle="標準 2 4 2"/>
    <tableColumn id="7" xr3:uid="{A13D9911-D3F2-440C-BF07-60C79E26C9E9}" name="１時間当たりの経費" totalsRowFunction="custom" dataDxfId="35" totalsRowDxfId="34" totalsRowCellStyle="標準 2 4 2">
      <calculatedColumnFormula>IFERROR(テーブル2[[#This Row],[契約金額]]/テーブル2[[#This Row],[総勤務時間]],"")</calculatedColumnFormula>
      <totalsRowFormula>IFERROR(テーブル2[[#Totals],[契約金額]]/テーブル2[[#Totals],[総勤務時間]],"")</totalsRowFormula>
    </tableColumn>
    <tableColumn id="1" xr3:uid="{CD5B0A11-828D-43D1-A54B-D7A253C0DAAE}" name="介護福祉士の数" totalsRowFunction="sum" dataDxfId="33" totalsRowDxfId="32" totalsRowCellStyle="標準 2 4 2"/>
    <tableColumn id="10" xr3:uid="{68B2BD0E-C3C3-49F4-8B85-678CA546DC88}" name="対応する医療的ケア（医療的ケア児の延べ数）" dataDxfId="31" totalsRowDxfId="30" totalsRowCellStyle="標準 2 4 2"/>
    <tableColumn id="8" xr3:uid="{54D25EAF-0BE1-4048-A523-3EF136161478}" name="対応する医療的ケア児数" totalsRowFunction="sum" dataDxfId="29" totalsRowCellStyle="標準 2 4 2"/>
    <tableColumn id="12" xr3:uid="{DF51F69A-499C-433A-BB37-73E38193B25B}" name="学校生活" totalsRowFunction="sum" dataDxfId="28" totalsRowCellStyle="標準 2 4 2"/>
    <tableColumn id="13" xr3:uid="{FA5BCB87-02A3-4F71-8795-CFFD216B760E}" name="登下校" totalsRowFunction="sum" dataDxfId="27" totalsRowCellStyle="標準 2 4 2"/>
    <tableColumn id="14" xr3:uid="{4B40FC00-9C43-47AF-B22A-40E2247EC852}" name="校外学習（泊無し）" totalsRowFunction="sum" dataDxfId="26" totalsRowCellStyle="標準 2 4 2"/>
    <tableColumn id="15" xr3:uid="{00CDB7B9-761E-496D-A4AB-9DE75FF8C6DC}" name="校外学習（泊を伴う）" totalsRowFunction="sum" dataDxfId="25" totalsRowCellStyle="標準 2 4 2"/>
    <tableColumn id="11" xr3:uid="{CD38FB6F-878A-4F87-9C83-6E032A7794CE}" name="その他" totalsRowFunction="sum" dataDxfId="24" totalsRowCellStyle="標準 2 4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9FD862-C3FB-4915-8C3E-CC5FFF1AF3F9}" name="テーブル3" displayName="テーブル3" ref="B5:O27" totalsRowCount="1" headerRowDxfId="23" totalsRowDxfId="22">
  <autoFilter ref="B5:O26" xr:uid="{F254AB48-9B1B-45FC-B90F-84D1C5A389D4}"/>
  <tableColumns count="14">
    <tableColumn id="2" xr3:uid="{6F32B1C2-FB0D-42EF-99E9-780FF0A9DE9A}" name="委託先の名称" dataDxfId="21" totalsRowDxfId="20" totalsRowCellStyle="標準 2 4 2"/>
    <tableColumn id="3" xr3:uid="{8C61536C-714D-42CF-ACCC-8912B1BAEB69}" name="委託先類型" dataDxfId="19" totalsRowDxfId="18" totalsRowCellStyle="標準 2 4 2"/>
    <tableColumn id="4" xr3:uid="{688F75BE-8822-4240-A09D-8934551D71E5}" name="その他の内容" dataDxfId="17" totalsRowDxfId="16" totalsRowCellStyle="標準 2 4 2"/>
    <tableColumn id="5" xr3:uid="{42F5CAD8-1B90-45B0-844A-A80D4490707B}" name="契約金額" totalsRowFunction="sum" dataDxfId="15" totalsRowDxfId="14" totalsRowCellStyle="標準 2 4 2"/>
    <tableColumn id="6" xr3:uid="{376149D9-35B2-4E0E-A1BF-F97C602A27E2}" name="総勤務時間" totalsRowFunction="sum" dataDxfId="13" totalsRowDxfId="12" totalsRowCellStyle="標準 2 4 2"/>
    <tableColumn id="7" xr3:uid="{5EFD97CA-6C76-4B28-AC19-647580A3BF43}" name="１時間当たりの経費" totalsRowFunction="custom" dataDxfId="11" totalsRowDxfId="10" totalsRowCellStyle="標準 2 4 2">
      <calculatedColumnFormula>IFERROR(テーブル3[[#This Row],[契約金額]]/テーブル3[[#This Row],[総勤務時間]],"")</calculatedColumnFormula>
      <totalsRowFormula>IFERROR(テーブル3[[#Totals],[契約金額]]/テーブル3[[#Totals],[総勤務時間]],"")</totalsRowFormula>
    </tableColumn>
    <tableColumn id="1" xr3:uid="{3C5EE85A-09C8-44DB-9F7C-4C5CE62BE3C8}" name="認定特定行為業務従事者の数" totalsRowFunction="sum" dataDxfId="9" totalsRowDxfId="8" totalsRowCellStyle="標準 2 4 2"/>
    <tableColumn id="10" xr3:uid="{58324BD9-D9CA-47CA-B932-C7147EE699ED}" name="対応する医療的ケア（医療的ケア児の延べ数）" dataDxfId="7" totalsRowDxfId="6" totalsRowCellStyle="標準 2 4 2"/>
    <tableColumn id="8" xr3:uid="{D900C208-CFC7-4E8D-80A6-E8A137C8DF4E}" name="対応する医療的ケア児数" totalsRowFunction="sum" dataDxfId="5" totalsRowCellStyle="標準 2 4 2"/>
    <tableColumn id="12" xr3:uid="{A1A7B86D-DF5E-4B31-8017-B665981089E8}" name="学校生活" totalsRowFunction="sum" dataDxfId="4" totalsRowCellStyle="標準 2 4 2"/>
    <tableColumn id="13" xr3:uid="{5F64C5F7-1866-415D-BE1D-2AE54EB81B8B}" name="登下校" totalsRowFunction="sum" dataDxfId="3" totalsRowCellStyle="標準 2 4 2"/>
    <tableColumn id="14" xr3:uid="{903BA6E9-5677-46A1-9259-7C2457A2C581}" name="校外学習（泊無し）" totalsRowFunction="sum" dataDxfId="2" totalsRowCellStyle="標準 2 4 2"/>
    <tableColumn id="15" xr3:uid="{91813BB9-9BD7-4C19-9554-C9A86FAEC6FF}" name="校外学習（泊を伴う）" totalsRowFunction="sum" dataDxfId="1" totalsRowCellStyle="標準 2 4 2"/>
    <tableColumn id="11" xr3:uid="{E6676518-D591-46C7-91FD-9F58DEEFC575}" name="その他" totalsRowFunction="sum" dataDxfId="0" totalsRowCellStyle="標準 2 4 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5582A-EF10-4BF6-86EF-65F07B4FB76B}">
  <sheetPr>
    <tabColor theme="3" tint="0.79998168889431442"/>
    <pageSetUpPr fitToPage="1"/>
  </sheetPr>
  <dimension ref="A1:M109"/>
  <sheetViews>
    <sheetView tabSelected="1" view="pageBreakPreview" zoomScale="80" zoomScaleNormal="70" zoomScaleSheetLayoutView="70" workbookViewId="0">
      <selection activeCell="M3" sqref="M3:N3"/>
    </sheetView>
  </sheetViews>
  <sheetFormatPr defaultRowHeight="13.2"/>
  <cols>
    <col min="1" max="1" width="1.77734375" style="4" customWidth="1"/>
    <col min="2" max="2" width="28.77734375" style="4" customWidth="1"/>
    <col min="3" max="3" width="31.44140625" style="4" customWidth="1"/>
    <col min="4" max="4" width="27.21875" style="4" customWidth="1"/>
    <col min="5" max="7" width="23.44140625" style="4" customWidth="1"/>
    <col min="8" max="9" width="27.77734375" style="4" customWidth="1"/>
    <col min="10" max="10" width="22.44140625" style="4" customWidth="1"/>
    <col min="11" max="11" width="1.77734375" style="4" customWidth="1"/>
    <col min="12" max="237" width="8.77734375" style="4"/>
    <col min="238" max="239" width="1.77734375" style="4" customWidth="1"/>
    <col min="240" max="240" width="14.21875" style="4" customWidth="1"/>
    <col min="241" max="241" width="26.5546875" style="4" customWidth="1"/>
    <col min="242" max="243" width="17.5546875" style="4" customWidth="1"/>
    <col min="244" max="244" width="19.77734375" style="4" customWidth="1"/>
    <col min="245" max="245" width="3.77734375" style="4" customWidth="1"/>
    <col min="246" max="493" width="8.77734375" style="4"/>
    <col min="494" max="495" width="1.77734375" style="4" customWidth="1"/>
    <col min="496" max="496" width="14.21875" style="4" customWidth="1"/>
    <col min="497" max="497" width="26.5546875" style="4" customWidth="1"/>
    <col min="498" max="499" width="17.5546875" style="4" customWidth="1"/>
    <col min="500" max="500" width="19.77734375" style="4" customWidth="1"/>
    <col min="501" max="501" width="3.77734375" style="4" customWidth="1"/>
    <col min="502" max="749" width="8.77734375" style="4"/>
    <col min="750" max="751" width="1.77734375" style="4" customWidth="1"/>
    <col min="752" max="752" width="14.21875" style="4" customWidth="1"/>
    <col min="753" max="753" width="26.5546875" style="4" customWidth="1"/>
    <col min="754" max="755" width="17.5546875" style="4" customWidth="1"/>
    <col min="756" max="756" width="19.77734375" style="4" customWidth="1"/>
    <col min="757" max="757" width="3.77734375" style="4" customWidth="1"/>
    <col min="758" max="1005" width="8.77734375" style="4"/>
    <col min="1006" max="1007" width="1.77734375" style="4" customWidth="1"/>
    <col min="1008" max="1008" width="14.21875" style="4" customWidth="1"/>
    <col min="1009" max="1009" width="26.5546875" style="4" customWidth="1"/>
    <col min="1010" max="1011" width="17.5546875" style="4" customWidth="1"/>
    <col min="1012" max="1012" width="19.77734375" style="4" customWidth="1"/>
    <col min="1013" max="1013" width="3.77734375" style="4" customWidth="1"/>
    <col min="1014" max="1261" width="8.77734375" style="4"/>
    <col min="1262" max="1263" width="1.77734375" style="4" customWidth="1"/>
    <col min="1264" max="1264" width="14.21875" style="4" customWidth="1"/>
    <col min="1265" max="1265" width="26.5546875" style="4" customWidth="1"/>
    <col min="1266" max="1267" width="17.5546875" style="4" customWidth="1"/>
    <col min="1268" max="1268" width="19.77734375" style="4" customWidth="1"/>
    <col min="1269" max="1269" width="3.77734375" style="4" customWidth="1"/>
    <col min="1270" max="1517" width="8.77734375" style="4"/>
    <col min="1518" max="1519" width="1.77734375" style="4" customWidth="1"/>
    <col min="1520" max="1520" width="14.21875" style="4" customWidth="1"/>
    <col min="1521" max="1521" width="26.5546875" style="4" customWidth="1"/>
    <col min="1522" max="1523" width="17.5546875" style="4" customWidth="1"/>
    <col min="1524" max="1524" width="19.77734375" style="4" customWidth="1"/>
    <col min="1525" max="1525" width="3.77734375" style="4" customWidth="1"/>
    <col min="1526" max="1773" width="8.77734375" style="4"/>
    <col min="1774" max="1775" width="1.77734375" style="4" customWidth="1"/>
    <col min="1776" max="1776" width="14.21875" style="4" customWidth="1"/>
    <col min="1777" max="1777" width="26.5546875" style="4" customWidth="1"/>
    <col min="1778" max="1779" width="17.5546875" style="4" customWidth="1"/>
    <col min="1780" max="1780" width="19.77734375" style="4" customWidth="1"/>
    <col min="1781" max="1781" width="3.77734375" style="4" customWidth="1"/>
    <col min="1782" max="2029" width="8.77734375" style="4"/>
    <col min="2030" max="2031" width="1.77734375" style="4" customWidth="1"/>
    <col min="2032" max="2032" width="14.21875" style="4" customWidth="1"/>
    <col min="2033" max="2033" width="26.5546875" style="4" customWidth="1"/>
    <col min="2034" max="2035" width="17.5546875" style="4" customWidth="1"/>
    <col min="2036" max="2036" width="19.77734375" style="4" customWidth="1"/>
    <col min="2037" max="2037" width="3.77734375" style="4" customWidth="1"/>
    <col min="2038" max="2285" width="8.77734375" style="4"/>
    <col min="2286" max="2287" width="1.77734375" style="4" customWidth="1"/>
    <col min="2288" max="2288" width="14.21875" style="4" customWidth="1"/>
    <col min="2289" max="2289" width="26.5546875" style="4" customWidth="1"/>
    <col min="2290" max="2291" width="17.5546875" style="4" customWidth="1"/>
    <col min="2292" max="2292" width="19.77734375" style="4" customWidth="1"/>
    <col min="2293" max="2293" width="3.77734375" style="4" customWidth="1"/>
    <col min="2294" max="2541" width="8.77734375" style="4"/>
    <col min="2542" max="2543" width="1.77734375" style="4" customWidth="1"/>
    <col min="2544" max="2544" width="14.21875" style="4" customWidth="1"/>
    <col min="2545" max="2545" width="26.5546875" style="4" customWidth="1"/>
    <col min="2546" max="2547" width="17.5546875" style="4" customWidth="1"/>
    <col min="2548" max="2548" width="19.77734375" style="4" customWidth="1"/>
    <col min="2549" max="2549" width="3.77734375" style="4" customWidth="1"/>
    <col min="2550" max="2797" width="8.77734375" style="4"/>
    <col min="2798" max="2799" width="1.77734375" style="4" customWidth="1"/>
    <col min="2800" max="2800" width="14.21875" style="4" customWidth="1"/>
    <col min="2801" max="2801" width="26.5546875" style="4" customWidth="1"/>
    <col min="2802" max="2803" width="17.5546875" style="4" customWidth="1"/>
    <col min="2804" max="2804" width="19.77734375" style="4" customWidth="1"/>
    <col min="2805" max="2805" width="3.77734375" style="4" customWidth="1"/>
    <col min="2806" max="3053" width="8.77734375" style="4"/>
    <col min="3054" max="3055" width="1.77734375" style="4" customWidth="1"/>
    <col min="3056" max="3056" width="14.21875" style="4" customWidth="1"/>
    <col min="3057" max="3057" width="26.5546875" style="4" customWidth="1"/>
    <col min="3058" max="3059" width="17.5546875" style="4" customWidth="1"/>
    <col min="3060" max="3060" width="19.77734375" style="4" customWidth="1"/>
    <col min="3061" max="3061" width="3.77734375" style="4" customWidth="1"/>
    <col min="3062" max="3309" width="8.77734375" style="4"/>
    <col min="3310" max="3311" width="1.77734375" style="4" customWidth="1"/>
    <col min="3312" max="3312" width="14.21875" style="4" customWidth="1"/>
    <col min="3313" max="3313" width="26.5546875" style="4" customWidth="1"/>
    <col min="3314" max="3315" width="17.5546875" style="4" customWidth="1"/>
    <col min="3316" max="3316" width="19.77734375" style="4" customWidth="1"/>
    <col min="3317" max="3317" width="3.77734375" style="4" customWidth="1"/>
    <col min="3318" max="3565" width="8.77734375" style="4"/>
    <col min="3566" max="3567" width="1.77734375" style="4" customWidth="1"/>
    <col min="3568" max="3568" width="14.21875" style="4" customWidth="1"/>
    <col min="3569" max="3569" width="26.5546875" style="4" customWidth="1"/>
    <col min="3570" max="3571" width="17.5546875" style="4" customWidth="1"/>
    <col min="3572" max="3572" width="19.77734375" style="4" customWidth="1"/>
    <col min="3573" max="3573" width="3.77734375" style="4" customWidth="1"/>
    <col min="3574" max="3821" width="8.77734375" style="4"/>
    <col min="3822" max="3823" width="1.77734375" style="4" customWidth="1"/>
    <col min="3824" max="3824" width="14.21875" style="4" customWidth="1"/>
    <col min="3825" max="3825" width="26.5546875" style="4" customWidth="1"/>
    <col min="3826" max="3827" width="17.5546875" style="4" customWidth="1"/>
    <col min="3828" max="3828" width="19.77734375" style="4" customWidth="1"/>
    <col min="3829" max="3829" width="3.77734375" style="4" customWidth="1"/>
    <col min="3830" max="4077" width="8.77734375" style="4"/>
    <col min="4078" max="4079" width="1.77734375" style="4" customWidth="1"/>
    <col min="4080" max="4080" width="14.21875" style="4" customWidth="1"/>
    <col min="4081" max="4081" width="26.5546875" style="4" customWidth="1"/>
    <col min="4082" max="4083" width="17.5546875" style="4" customWidth="1"/>
    <col min="4084" max="4084" width="19.77734375" style="4" customWidth="1"/>
    <col min="4085" max="4085" width="3.77734375" style="4" customWidth="1"/>
    <col min="4086" max="4333" width="8.77734375" style="4"/>
    <col min="4334" max="4335" width="1.77734375" style="4" customWidth="1"/>
    <col min="4336" max="4336" width="14.21875" style="4" customWidth="1"/>
    <col min="4337" max="4337" width="26.5546875" style="4" customWidth="1"/>
    <col min="4338" max="4339" width="17.5546875" style="4" customWidth="1"/>
    <col min="4340" max="4340" width="19.77734375" style="4" customWidth="1"/>
    <col min="4341" max="4341" width="3.77734375" style="4" customWidth="1"/>
    <col min="4342" max="4589" width="8.77734375" style="4"/>
    <col min="4590" max="4591" width="1.77734375" style="4" customWidth="1"/>
    <col min="4592" max="4592" width="14.21875" style="4" customWidth="1"/>
    <col min="4593" max="4593" width="26.5546875" style="4" customWidth="1"/>
    <col min="4594" max="4595" width="17.5546875" style="4" customWidth="1"/>
    <col min="4596" max="4596" width="19.77734375" style="4" customWidth="1"/>
    <col min="4597" max="4597" width="3.77734375" style="4" customWidth="1"/>
    <col min="4598" max="4845" width="8.77734375" style="4"/>
    <col min="4846" max="4847" width="1.77734375" style="4" customWidth="1"/>
    <col min="4848" max="4848" width="14.21875" style="4" customWidth="1"/>
    <col min="4849" max="4849" width="26.5546875" style="4" customWidth="1"/>
    <col min="4850" max="4851" width="17.5546875" style="4" customWidth="1"/>
    <col min="4852" max="4852" width="19.77734375" style="4" customWidth="1"/>
    <col min="4853" max="4853" width="3.77734375" style="4" customWidth="1"/>
    <col min="4854" max="5101" width="8.77734375" style="4"/>
    <col min="5102" max="5103" width="1.77734375" style="4" customWidth="1"/>
    <col min="5104" max="5104" width="14.21875" style="4" customWidth="1"/>
    <col min="5105" max="5105" width="26.5546875" style="4" customWidth="1"/>
    <col min="5106" max="5107" width="17.5546875" style="4" customWidth="1"/>
    <col min="5108" max="5108" width="19.77734375" style="4" customWidth="1"/>
    <col min="5109" max="5109" width="3.77734375" style="4" customWidth="1"/>
    <col min="5110" max="5357" width="8.77734375" style="4"/>
    <col min="5358" max="5359" width="1.77734375" style="4" customWidth="1"/>
    <col min="5360" max="5360" width="14.21875" style="4" customWidth="1"/>
    <col min="5361" max="5361" width="26.5546875" style="4" customWidth="1"/>
    <col min="5362" max="5363" width="17.5546875" style="4" customWidth="1"/>
    <col min="5364" max="5364" width="19.77734375" style="4" customWidth="1"/>
    <col min="5365" max="5365" width="3.77734375" style="4" customWidth="1"/>
    <col min="5366" max="5613" width="8.77734375" style="4"/>
    <col min="5614" max="5615" width="1.77734375" style="4" customWidth="1"/>
    <col min="5616" max="5616" width="14.21875" style="4" customWidth="1"/>
    <col min="5617" max="5617" width="26.5546875" style="4" customWidth="1"/>
    <col min="5618" max="5619" width="17.5546875" style="4" customWidth="1"/>
    <col min="5620" max="5620" width="19.77734375" style="4" customWidth="1"/>
    <col min="5621" max="5621" width="3.77734375" style="4" customWidth="1"/>
    <col min="5622" max="5869" width="8.77734375" style="4"/>
    <col min="5870" max="5871" width="1.77734375" style="4" customWidth="1"/>
    <col min="5872" max="5872" width="14.21875" style="4" customWidth="1"/>
    <col min="5873" max="5873" width="26.5546875" style="4" customWidth="1"/>
    <col min="5874" max="5875" width="17.5546875" style="4" customWidth="1"/>
    <col min="5876" max="5876" width="19.77734375" style="4" customWidth="1"/>
    <col min="5877" max="5877" width="3.77734375" style="4" customWidth="1"/>
    <col min="5878" max="6125" width="8.77734375" style="4"/>
    <col min="6126" max="6127" width="1.77734375" style="4" customWidth="1"/>
    <col min="6128" max="6128" width="14.21875" style="4" customWidth="1"/>
    <col min="6129" max="6129" width="26.5546875" style="4" customWidth="1"/>
    <col min="6130" max="6131" width="17.5546875" style="4" customWidth="1"/>
    <col min="6132" max="6132" width="19.77734375" style="4" customWidth="1"/>
    <col min="6133" max="6133" width="3.77734375" style="4" customWidth="1"/>
    <col min="6134" max="6381" width="8.77734375" style="4"/>
    <col min="6382" max="6383" width="1.77734375" style="4" customWidth="1"/>
    <col min="6384" max="6384" width="14.21875" style="4" customWidth="1"/>
    <col min="6385" max="6385" width="26.5546875" style="4" customWidth="1"/>
    <col min="6386" max="6387" width="17.5546875" style="4" customWidth="1"/>
    <col min="6388" max="6388" width="19.77734375" style="4" customWidth="1"/>
    <col min="6389" max="6389" width="3.77734375" style="4" customWidth="1"/>
    <col min="6390" max="6637" width="8.77734375" style="4"/>
    <col min="6638" max="6639" width="1.77734375" style="4" customWidth="1"/>
    <col min="6640" max="6640" width="14.21875" style="4" customWidth="1"/>
    <col min="6641" max="6641" width="26.5546875" style="4" customWidth="1"/>
    <col min="6642" max="6643" width="17.5546875" style="4" customWidth="1"/>
    <col min="6644" max="6644" width="19.77734375" style="4" customWidth="1"/>
    <col min="6645" max="6645" width="3.77734375" style="4" customWidth="1"/>
    <col min="6646" max="6893" width="8.77734375" style="4"/>
    <col min="6894" max="6895" width="1.77734375" style="4" customWidth="1"/>
    <col min="6896" max="6896" width="14.21875" style="4" customWidth="1"/>
    <col min="6897" max="6897" width="26.5546875" style="4" customWidth="1"/>
    <col min="6898" max="6899" width="17.5546875" style="4" customWidth="1"/>
    <col min="6900" max="6900" width="19.77734375" style="4" customWidth="1"/>
    <col min="6901" max="6901" width="3.77734375" style="4" customWidth="1"/>
    <col min="6902" max="7149" width="8.77734375" style="4"/>
    <col min="7150" max="7151" width="1.77734375" style="4" customWidth="1"/>
    <col min="7152" max="7152" width="14.21875" style="4" customWidth="1"/>
    <col min="7153" max="7153" width="26.5546875" style="4" customWidth="1"/>
    <col min="7154" max="7155" width="17.5546875" style="4" customWidth="1"/>
    <col min="7156" max="7156" width="19.77734375" style="4" customWidth="1"/>
    <col min="7157" max="7157" width="3.77734375" style="4" customWidth="1"/>
    <col min="7158" max="7405" width="8.77734375" style="4"/>
    <col min="7406" max="7407" width="1.77734375" style="4" customWidth="1"/>
    <col min="7408" max="7408" width="14.21875" style="4" customWidth="1"/>
    <col min="7409" max="7409" width="26.5546875" style="4" customWidth="1"/>
    <col min="7410" max="7411" width="17.5546875" style="4" customWidth="1"/>
    <col min="7412" max="7412" width="19.77734375" style="4" customWidth="1"/>
    <col min="7413" max="7413" width="3.77734375" style="4" customWidth="1"/>
    <col min="7414" max="7661" width="8.77734375" style="4"/>
    <col min="7662" max="7663" width="1.77734375" style="4" customWidth="1"/>
    <col min="7664" max="7664" width="14.21875" style="4" customWidth="1"/>
    <col min="7665" max="7665" width="26.5546875" style="4" customWidth="1"/>
    <col min="7666" max="7667" width="17.5546875" style="4" customWidth="1"/>
    <col min="7668" max="7668" width="19.77734375" style="4" customWidth="1"/>
    <col min="7669" max="7669" width="3.77734375" style="4" customWidth="1"/>
    <col min="7670" max="7917" width="8.77734375" style="4"/>
    <col min="7918" max="7919" width="1.77734375" style="4" customWidth="1"/>
    <col min="7920" max="7920" width="14.21875" style="4" customWidth="1"/>
    <col min="7921" max="7921" width="26.5546875" style="4" customWidth="1"/>
    <col min="7922" max="7923" width="17.5546875" style="4" customWidth="1"/>
    <col min="7924" max="7924" width="19.77734375" style="4" customWidth="1"/>
    <col min="7925" max="7925" width="3.77734375" style="4" customWidth="1"/>
    <col min="7926" max="8173" width="8.77734375" style="4"/>
    <col min="8174" max="8175" width="1.77734375" style="4" customWidth="1"/>
    <col min="8176" max="8176" width="14.21875" style="4" customWidth="1"/>
    <col min="8177" max="8177" width="26.5546875" style="4" customWidth="1"/>
    <col min="8178" max="8179" width="17.5546875" style="4" customWidth="1"/>
    <col min="8180" max="8180" width="19.77734375" style="4" customWidth="1"/>
    <col min="8181" max="8181" width="3.77734375" style="4" customWidth="1"/>
    <col min="8182" max="8429" width="8.77734375" style="4"/>
    <col min="8430" max="8431" width="1.77734375" style="4" customWidth="1"/>
    <col min="8432" max="8432" width="14.21875" style="4" customWidth="1"/>
    <col min="8433" max="8433" width="26.5546875" style="4" customWidth="1"/>
    <col min="8434" max="8435" width="17.5546875" style="4" customWidth="1"/>
    <col min="8436" max="8436" width="19.77734375" style="4" customWidth="1"/>
    <col min="8437" max="8437" width="3.77734375" style="4" customWidth="1"/>
    <col min="8438" max="8685" width="8.77734375" style="4"/>
    <col min="8686" max="8687" width="1.77734375" style="4" customWidth="1"/>
    <col min="8688" max="8688" width="14.21875" style="4" customWidth="1"/>
    <col min="8689" max="8689" width="26.5546875" style="4" customWidth="1"/>
    <col min="8690" max="8691" width="17.5546875" style="4" customWidth="1"/>
    <col min="8692" max="8692" width="19.77734375" style="4" customWidth="1"/>
    <col min="8693" max="8693" width="3.77734375" style="4" customWidth="1"/>
    <col min="8694" max="8941" width="8.77734375" style="4"/>
    <col min="8942" max="8943" width="1.77734375" style="4" customWidth="1"/>
    <col min="8944" max="8944" width="14.21875" style="4" customWidth="1"/>
    <col min="8945" max="8945" width="26.5546875" style="4" customWidth="1"/>
    <col min="8946" max="8947" width="17.5546875" style="4" customWidth="1"/>
    <col min="8948" max="8948" width="19.77734375" style="4" customWidth="1"/>
    <col min="8949" max="8949" width="3.77734375" style="4" customWidth="1"/>
    <col min="8950" max="9197" width="8.77734375" style="4"/>
    <col min="9198" max="9199" width="1.77734375" style="4" customWidth="1"/>
    <col min="9200" max="9200" width="14.21875" style="4" customWidth="1"/>
    <col min="9201" max="9201" width="26.5546875" style="4" customWidth="1"/>
    <col min="9202" max="9203" width="17.5546875" style="4" customWidth="1"/>
    <col min="9204" max="9204" width="19.77734375" style="4" customWidth="1"/>
    <col min="9205" max="9205" width="3.77734375" style="4" customWidth="1"/>
    <col min="9206" max="9453" width="8.77734375" style="4"/>
    <col min="9454" max="9455" width="1.77734375" style="4" customWidth="1"/>
    <col min="9456" max="9456" width="14.21875" style="4" customWidth="1"/>
    <col min="9457" max="9457" width="26.5546875" style="4" customWidth="1"/>
    <col min="9458" max="9459" width="17.5546875" style="4" customWidth="1"/>
    <col min="9460" max="9460" width="19.77734375" style="4" customWidth="1"/>
    <col min="9461" max="9461" width="3.77734375" style="4" customWidth="1"/>
    <col min="9462" max="9709" width="8.77734375" style="4"/>
    <col min="9710" max="9711" width="1.77734375" style="4" customWidth="1"/>
    <col min="9712" max="9712" width="14.21875" style="4" customWidth="1"/>
    <col min="9713" max="9713" width="26.5546875" style="4" customWidth="1"/>
    <col min="9714" max="9715" width="17.5546875" style="4" customWidth="1"/>
    <col min="9716" max="9716" width="19.77734375" style="4" customWidth="1"/>
    <col min="9717" max="9717" width="3.77734375" style="4" customWidth="1"/>
    <col min="9718" max="9965" width="8.77734375" style="4"/>
    <col min="9966" max="9967" width="1.77734375" style="4" customWidth="1"/>
    <col min="9968" max="9968" width="14.21875" style="4" customWidth="1"/>
    <col min="9969" max="9969" width="26.5546875" style="4" customWidth="1"/>
    <col min="9970" max="9971" width="17.5546875" style="4" customWidth="1"/>
    <col min="9972" max="9972" width="19.77734375" style="4" customWidth="1"/>
    <col min="9973" max="9973" width="3.77734375" style="4" customWidth="1"/>
    <col min="9974" max="10221" width="8.77734375" style="4"/>
    <col min="10222" max="10223" width="1.77734375" style="4" customWidth="1"/>
    <col min="10224" max="10224" width="14.21875" style="4" customWidth="1"/>
    <col min="10225" max="10225" width="26.5546875" style="4" customWidth="1"/>
    <col min="10226" max="10227" width="17.5546875" style="4" customWidth="1"/>
    <col min="10228" max="10228" width="19.77734375" style="4" customWidth="1"/>
    <col min="10229" max="10229" width="3.77734375" style="4" customWidth="1"/>
    <col min="10230" max="10477" width="8.77734375" style="4"/>
    <col min="10478" max="10479" width="1.77734375" style="4" customWidth="1"/>
    <col min="10480" max="10480" width="14.21875" style="4" customWidth="1"/>
    <col min="10481" max="10481" width="26.5546875" style="4" customWidth="1"/>
    <col min="10482" max="10483" width="17.5546875" style="4" customWidth="1"/>
    <col min="10484" max="10484" width="19.77734375" style="4" customWidth="1"/>
    <col min="10485" max="10485" width="3.77734375" style="4" customWidth="1"/>
    <col min="10486" max="10733" width="8.77734375" style="4"/>
    <col min="10734" max="10735" width="1.77734375" style="4" customWidth="1"/>
    <col min="10736" max="10736" width="14.21875" style="4" customWidth="1"/>
    <col min="10737" max="10737" width="26.5546875" style="4" customWidth="1"/>
    <col min="10738" max="10739" width="17.5546875" style="4" customWidth="1"/>
    <col min="10740" max="10740" width="19.77734375" style="4" customWidth="1"/>
    <col min="10741" max="10741" width="3.77734375" style="4" customWidth="1"/>
    <col min="10742" max="10989" width="8.77734375" style="4"/>
    <col min="10990" max="10991" width="1.77734375" style="4" customWidth="1"/>
    <col min="10992" max="10992" width="14.21875" style="4" customWidth="1"/>
    <col min="10993" max="10993" width="26.5546875" style="4" customWidth="1"/>
    <col min="10994" max="10995" width="17.5546875" style="4" customWidth="1"/>
    <col min="10996" max="10996" width="19.77734375" style="4" customWidth="1"/>
    <col min="10997" max="10997" width="3.77734375" style="4" customWidth="1"/>
    <col min="10998" max="11245" width="8.77734375" style="4"/>
    <col min="11246" max="11247" width="1.77734375" style="4" customWidth="1"/>
    <col min="11248" max="11248" width="14.21875" style="4" customWidth="1"/>
    <col min="11249" max="11249" width="26.5546875" style="4" customWidth="1"/>
    <col min="11250" max="11251" width="17.5546875" style="4" customWidth="1"/>
    <col min="11252" max="11252" width="19.77734375" style="4" customWidth="1"/>
    <col min="11253" max="11253" width="3.77734375" style="4" customWidth="1"/>
    <col min="11254" max="11501" width="8.77734375" style="4"/>
    <col min="11502" max="11503" width="1.77734375" style="4" customWidth="1"/>
    <col min="11504" max="11504" width="14.21875" style="4" customWidth="1"/>
    <col min="11505" max="11505" width="26.5546875" style="4" customWidth="1"/>
    <col min="11506" max="11507" width="17.5546875" style="4" customWidth="1"/>
    <col min="11508" max="11508" width="19.77734375" style="4" customWidth="1"/>
    <col min="11509" max="11509" width="3.77734375" style="4" customWidth="1"/>
    <col min="11510" max="11757" width="8.77734375" style="4"/>
    <col min="11758" max="11759" width="1.77734375" style="4" customWidth="1"/>
    <col min="11760" max="11760" width="14.21875" style="4" customWidth="1"/>
    <col min="11761" max="11761" width="26.5546875" style="4" customWidth="1"/>
    <col min="11762" max="11763" width="17.5546875" style="4" customWidth="1"/>
    <col min="11764" max="11764" width="19.77734375" style="4" customWidth="1"/>
    <col min="11765" max="11765" width="3.77734375" style="4" customWidth="1"/>
    <col min="11766" max="12013" width="8.77734375" style="4"/>
    <col min="12014" max="12015" width="1.77734375" style="4" customWidth="1"/>
    <col min="12016" max="12016" width="14.21875" style="4" customWidth="1"/>
    <col min="12017" max="12017" width="26.5546875" style="4" customWidth="1"/>
    <col min="12018" max="12019" width="17.5546875" style="4" customWidth="1"/>
    <col min="12020" max="12020" width="19.77734375" style="4" customWidth="1"/>
    <col min="12021" max="12021" width="3.77734375" style="4" customWidth="1"/>
    <col min="12022" max="12269" width="8.77734375" style="4"/>
    <col min="12270" max="12271" width="1.77734375" style="4" customWidth="1"/>
    <col min="12272" max="12272" width="14.21875" style="4" customWidth="1"/>
    <col min="12273" max="12273" width="26.5546875" style="4" customWidth="1"/>
    <col min="12274" max="12275" width="17.5546875" style="4" customWidth="1"/>
    <col min="12276" max="12276" width="19.77734375" style="4" customWidth="1"/>
    <col min="12277" max="12277" width="3.77734375" style="4" customWidth="1"/>
    <col min="12278" max="12525" width="8.77734375" style="4"/>
    <col min="12526" max="12527" width="1.77734375" style="4" customWidth="1"/>
    <col min="12528" max="12528" width="14.21875" style="4" customWidth="1"/>
    <col min="12529" max="12529" width="26.5546875" style="4" customWidth="1"/>
    <col min="12530" max="12531" width="17.5546875" style="4" customWidth="1"/>
    <col min="12532" max="12532" width="19.77734375" style="4" customWidth="1"/>
    <col min="12533" max="12533" width="3.77734375" style="4" customWidth="1"/>
    <col min="12534" max="12781" width="8.77734375" style="4"/>
    <col min="12782" max="12783" width="1.77734375" style="4" customWidth="1"/>
    <col min="12784" max="12784" width="14.21875" style="4" customWidth="1"/>
    <col min="12785" max="12785" width="26.5546875" style="4" customWidth="1"/>
    <col min="12786" max="12787" width="17.5546875" style="4" customWidth="1"/>
    <col min="12788" max="12788" width="19.77734375" style="4" customWidth="1"/>
    <col min="12789" max="12789" width="3.77734375" style="4" customWidth="1"/>
    <col min="12790" max="13037" width="8.77734375" style="4"/>
    <col min="13038" max="13039" width="1.77734375" style="4" customWidth="1"/>
    <col min="13040" max="13040" width="14.21875" style="4" customWidth="1"/>
    <col min="13041" max="13041" width="26.5546875" style="4" customWidth="1"/>
    <col min="13042" max="13043" width="17.5546875" style="4" customWidth="1"/>
    <col min="13044" max="13044" width="19.77734375" style="4" customWidth="1"/>
    <col min="13045" max="13045" width="3.77734375" style="4" customWidth="1"/>
    <col min="13046" max="13293" width="8.77734375" style="4"/>
    <col min="13294" max="13295" width="1.77734375" style="4" customWidth="1"/>
    <col min="13296" max="13296" width="14.21875" style="4" customWidth="1"/>
    <col min="13297" max="13297" width="26.5546875" style="4" customWidth="1"/>
    <col min="13298" max="13299" width="17.5546875" style="4" customWidth="1"/>
    <col min="13300" max="13300" width="19.77734375" style="4" customWidth="1"/>
    <col min="13301" max="13301" width="3.77734375" style="4" customWidth="1"/>
    <col min="13302" max="13549" width="8.77734375" style="4"/>
    <col min="13550" max="13551" width="1.77734375" style="4" customWidth="1"/>
    <col min="13552" max="13552" width="14.21875" style="4" customWidth="1"/>
    <col min="13553" max="13553" width="26.5546875" style="4" customWidth="1"/>
    <col min="13554" max="13555" width="17.5546875" style="4" customWidth="1"/>
    <col min="13556" max="13556" width="19.77734375" style="4" customWidth="1"/>
    <col min="13557" max="13557" width="3.77734375" style="4" customWidth="1"/>
    <col min="13558" max="13805" width="8.77734375" style="4"/>
    <col min="13806" max="13807" width="1.77734375" style="4" customWidth="1"/>
    <col min="13808" max="13808" width="14.21875" style="4" customWidth="1"/>
    <col min="13809" max="13809" width="26.5546875" style="4" customWidth="1"/>
    <col min="13810" max="13811" width="17.5546875" style="4" customWidth="1"/>
    <col min="13812" max="13812" width="19.77734375" style="4" customWidth="1"/>
    <col min="13813" max="13813" width="3.77734375" style="4" customWidth="1"/>
    <col min="13814" max="14061" width="8.77734375" style="4"/>
    <col min="14062" max="14063" width="1.77734375" style="4" customWidth="1"/>
    <col min="14064" max="14064" width="14.21875" style="4" customWidth="1"/>
    <col min="14065" max="14065" width="26.5546875" style="4" customWidth="1"/>
    <col min="14066" max="14067" width="17.5546875" style="4" customWidth="1"/>
    <col min="14068" max="14068" width="19.77734375" style="4" customWidth="1"/>
    <col min="14069" max="14069" width="3.77734375" style="4" customWidth="1"/>
    <col min="14070" max="14317" width="8.77734375" style="4"/>
    <col min="14318" max="14319" width="1.77734375" style="4" customWidth="1"/>
    <col min="14320" max="14320" width="14.21875" style="4" customWidth="1"/>
    <col min="14321" max="14321" width="26.5546875" style="4" customWidth="1"/>
    <col min="14322" max="14323" width="17.5546875" style="4" customWidth="1"/>
    <col min="14324" max="14324" width="19.77734375" style="4" customWidth="1"/>
    <col min="14325" max="14325" width="3.77734375" style="4" customWidth="1"/>
    <col min="14326" max="14573" width="8.77734375" style="4"/>
    <col min="14574" max="14575" width="1.77734375" style="4" customWidth="1"/>
    <col min="14576" max="14576" width="14.21875" style="4" customWidth="1"/>
    <col min="14577" max="14577" width="26.5546875" style="4" customWidth="1"/>
    <col min="14578" max="14579" width="17.5546875" style="4" customWidth="1"/>
    <col min="14580" max="14580" width="19.77734375" style="4" customWidth="1"/>
    <col min="14581" max="14581" width="3.77734375" style="4" customWidth="1"/>
    <col min="14582" max="14829" width="8.77734375" style="4"/>
    <col min="14830" max="14831" width="1.77734375" style="4" customWidth="1"/>
    <col min="14832" max="14832" width="14.21875" style="4" customWidth="1"/>
    <col min="14833" max="14833" width="26.5546875" style="4" customWidth="1"/>
    <col min="14834" max="14835" width="17.5546875" style="4" customWidth="1"/>
    <col min="14836" max="14836" width="19.77734375" style="4" customWidth="1"/>
    <col min="14837" max="14837" width="3.77734375" style="4" customWidth="1"/>
    <col min="14838" max="15085" width="8.77734375" style="4"/>
    <col min="15086" max="15087" width="1.77734375" style="4" customWidth="1"/>
    <col min="15088" max="15088" width="14.21875" style="4" customWidth="1"/>
    <col min="15089" max="15089" width="26.5546875" style="4" customWidth="1"/>
    <col min="15090" max="15091" width="17.5546875" style="4" customWidth="1"/>
    <col min="15092" max="15092" width="19.77734375" style="4" customWidth="1"/>
    <col min="15093" max="15093" width="3.77734375" style="4" customWidth="1"/>
    <col min="15094" max="15341" width="8.77734375" style="4"/>
    <col min="15342" max="15343" width="1.77734375" style="4" customWidth="1"/>
    <col min="15344" max="15344" width="14.21875" style="4" customWidth="1"/>
    <col min="15345" max="15345" width="26.5546875" style="4" customWidth="1"/>
    <col min="15346" max="15347" width="17.5546875" style="4" customWidth="1"/>
    <col min="15348" max="15348" width="19.77734375" style="4" customWidth="1"/>
    <col min="15349" max="15349" width="3.77734375" style="4" customWidth="1"/>
    <col min="15350" max="15597" width="8.77734375" style="4"/>
    <col min="15598" max="15599" width="1.77734375" style="4" customWidth="1"/>
    <col min="15600" max="15600" width="14.21875" style="4" customWidth="1"/>
    <col min="15601" max="15601" width="26.5546875" style="4" customWidth="1"/>
    <col min="15602" max="15603" width="17.5546875" style="4" customWidth="1"/>
    <col min="15604" max="15604" width="19.77734375" style="4" customWidth="1"/>
    <col min="15605" max="15605" width="3.77734375" style="4" customWidth="1"/>
    <col min="15606" max="15853" width="8.77734375" style="4"/>
    <col min="15854" max="15855" width="1.77734375" style="4" customWidth="1"/>
    <col min="15856" max="15856" width="14.21875" style="4" customWidth="1"/>
    <col min="15857" max="15857" width="26.5546875" style="4" customWidth="1"/>
    <col min="15858" max="15859" width="17.5546875" style="4" customWidth="1"/>
    <col min="15860" max="15860" width="19.77734375" style="4" customWidth="1"/>
    <col min="15861" max="15861" width="3.77734375" style="4" customWidth="1"/>
    <col min="15862" max="16109" width="8.77734375" style="4"/>
    <col min="16110" max="16111" width="1.77734375" style="4" customWidth="1"/>
    <col min="16112" max="16112" width="14.21875" style="4" customWidth="1"/>
    <col min="16113" max="16113" width="26.5546875" style="4" customWidth="1"/>
    <col min="16114" max="16115" width="17.5546875" style="4" customWidth="1"/>
    <col min="16116" max="16116" width="19.77734375" style="4" customWidth="1"/>
    <col min="16117" max="16117" width="3.77734375" style="4" customWidth="1"/>
    <col min="16118" max="16384" width="8.77734375" style="4"/>
  </cols>
  <sheetData>
    <row r="1" spans="1:11" ht="17.55" customHeight="1">
      <c r="A1" s="1" t="s">
        <v>17</v>
      </c>
      <c r="B1" s="2"/>
      <c r="C1" s="2"/>
      <c r="D1" s="2"/>
      <c r="E1" s="2"/>
      <c r="F1" s="2"/>
      <c r="G1" s="2"/>
      <c r="H1" s="2"/>
      <c r="I1" s="2"/>
      <c r="J1" s="2"/>
      <c r="K1" s="3"/>
    </row>
    <row r="2" spans="1:11" ht="17.55" customHeight="1">
      <c r="A2" s="5"/>
      <c r="K2" s="6"/>
    </row>
    <row r="3" spans="1:11" ht="27.75" customHeight="1">
      <c r="A3" s="5"/>
      <c r="G3" s="20"/>
      <c r="H3" s="93" t="s">
        <v>18</v>
      </c>
      <c r="I3" s="94"/>
      <c r="J3" s="95"/>
      <c r="K3" s="6"/>
    </row>
    <row r="4" spans="1:11" ht="17.55" customHeight="1">
      <c r="A4" s="5"/>
      <c r="K4" s="6"/>
    </row>
    <row r="5" spans="1:11" ht="28.5" customHeight="1">
      <c r="A5" s="96" t="s">
        <v>19</v>
      </c>
      <c r="B5" s="97"/>
      <c r="C5" s="97"/>
      <c r="D5" s="97"/>
      <c r="E5" s="97"/>
      <c r="F5" s="97"/>
      <c r="G5" s="97"/>
      <c r="H5" s="97"/>
      <c r="I5" s="97"/>
      <c r="J5" s="97"/>
      <c r="K5" s="98"/>
    </row>
    <row r="6" spans="1:11" ht="17.55" customHeight="1">
      <c r="A6" s="5"/>
      <c r="K6" s="6"/>
    </row>
    <row r="7" spans="1:11" ht="17.55" customHeight="1">
      <c r="A7" s="5"/>
      <c r="K7" s="6"/>
    </row>
    <row r="8" spans="1:11" ht="27.75" customHeight="1">
      <c r="A8" s="5"/>
      <c r="K8" s="6"/>
    </row>
    <row r="9" spans="1:11" ht="22.5" customHeight="1">
      <c r="A9" s="5"/>
      <c r="B9" s="7" t="s">
        <v>0</v>
      </c>
      <c r="K9" s="6"/>
    </row>
    <row r="10" spans="1:11" ht="22.35" customHeight="1">
      <c r="A10" s="5"/>
      <c r="B10" s="99"/>
      <c r="C10" s="100"/>
      <c r="D10" s="100"/>
      <c r="E10" s="100"/>
      <c r="F10" s="100"/>
      <c r="G10" s="100"/>
      <c r="H10" s="100"/>
      <c r="I10" s="100"/>
      <c r="J10" s="101"/>
      <c r="K10" s="6"/>
    </row>
    <row r="11" spans="1:11" ht="22.35" customHeight="1">
      <c r="A11" s="5"/>
      <c r="B11" s="102"/>
      <c r="C11" s="103"/>
      <c r="D11" s="103"/>
      <c r="E11" s="103"/>
      <c r="F11" s="103"/>
      <c r="G11" s="103"/>
      <c r="H11" s="103"/>
      <c r="I11" s="103"/>
      <c r="J11" s="104"/>
      <c r="K11" s="6"/>
    </row>
    <row r="12" spans="1:11" ht="22.5" customHeight="1">
      <c r="A12" s="5"/>
      <c r="B12" s="105"/>
      <c r="C12" s="106"/>
      <c r="D12" s="106"/>
      <c r="E12" s="106"/>
      <c r="F12" s="106"/>
      <c r="G12" s="106"/>
      <c r="H12" s="106"/>
      <c r="I12" s="106"/>
      <c r="J12" s="107"/>
      <c r="K12" s="6"/>
    </row>
    <row r="13" spans="1:11" ht="22.5" customHeight="1">
      <c r="A13" s="5"/>
      <c r="B13" s="7" t="s">
        <v>1</v>
      </c>
      <c r="K13" s="6"/>
    </row>
    <row r="14" spans="1:11" ht="22.5" customHeight="1">
      <c r="A14" s="5"/>
      <c r="B14" s="4" t="s">
        <v>20</v>
      </c>
      <c r="G14" s="4" t="s">
        <v>21</v>
      </c>
      <c r="K14" s="6"/>
    </row>
    <row r="15" spans="1:11" ht="30.6" customHeight="1">
      <c r="A15" s="5"/>
      <c r="B15" s="4" t="s">
        <v>22</v>
      </c>
      <c r="E15" s="8" t="s">
        <v>23</v>
      </c>
      <c r="G15" s="4" t="s">
        <v>24</v>
      </c>
      <c r="J15" s="8" t="s">
        <v>23</v>
      </c>
      <c r="K15" s="6"/>
    </row>
    <row r="16" spans="1:11" ht="29.1" customHeight="1">
      <c r="A16" s="5"/>
      <c r="B16" s="9"/>
      <c r="C16" s="64" t="s">
        <v>25</v>
      </c>
      <c r="D16" s="64" t="s">
        <v>26</v>
      </c>
      <c r="E16" s="64" t="s">
        <v>27</v>
      </c>
      <c r="G16" s="9"/>
      <c r="H16" s="64" t="s">
        <v>25</v>
      </c>
      <c r="I16" s="64" t="s">
        <v>26</v>
      </c>
      <c r="J16" s="64" t="s">
        <v>27</v>
      </c>
      <c r="K16" s="6"/>
    </row>
    <row r="17" spans="1:11" ht="29.1" customHeight="1">
      <c r="A17" s="5"/>
      <c r="B17" s="64" t="s">
        <v>28</v>
      </c>
      <c r="C17" s="63"/>
      <c r="D17" s="63"/>
      <c r="E17" s="64">
        <f>SUM(C17:D17)</f>
        <v>0</v>
      </c>
      <c r="G17" s="64" t="s">
        <v>28</v>
      </c>
      <c r="H17" s="63"/>
      <c r="I17" s="63"/>
      <c r="J17" s="64">
        <f>SUM(H17:I17)</f>
        <v>0</v>
      </c>
      <c r="K17" s="6"/>
    </row>
    <row r="18" spans="1:11" ht="29.1" customHeight="1">
      <c r="A18" s="5"/>
      <c r="B18" s="64" t="s">
        <v>29</v>
      </c>
      <c r="C18" s="63"/>
      <c r="D18" s="63"/>
      <c r="E18" s="64">
        <f>SUM(C18:D18)</f>
        <v>0</v>
      </c>
      <c r="G18" s="64" t="s">
        <v>29</v>
      </c>
      <c r="H18" s="63"/>
      <c r="I18" s="63"/>
      <c r="J18" s="64">
        <f>SUM(H18:I18)</f>
        <v>0</v>
      </c>
      <c r="K18" s="6"/>
    </row>
    <row r="19" spans="1:11" ht="29.1" customHeight="1">
      <c r="A19" s="5"/>
      <c r="B19" s="64" t="s">
        <v>30</v>
      </c>
      <c r="C19" s="63"/>
      <c r="D19" s="63"/>
      <c r="E19" s="64">
        <f>SUM(C19:D19)</f>
        <v>0</v>
      </c>
      <c r="G19" s="64" t="s">
        <v>30</v>
      </c>
      <c r="H19" s="63"/>
      <c r="I19" s="63"/>
      <c r="J19" s="64">
        <f>SUM(H19:I19)</f>
        <v>0</v>
      </c>
      <c r="K19" s="6"/>
    </row>
    <row r="20" spans="1:11" ht="29.1" customHeight="1">
      <c r="A20" s="5"/>
      <c r="B20" s="64" t="s">
        <v>2</v>
      </c>
      <c r="C20" s="64">
        <f>SUM(C17:C19)</f>
        <v>0</v>
      </c>
      <c r="D20" s="64">
        <f>SUM(D17:D19)</f>
        <v>0</v>
      </c>
      <c r="E20" s="64">
        <f>SUM(E17:E19)</f>
        <v>0</v>
      </c>
      <c r="G20" s="64" t="s">
        <v>2</v>
      </c>
      <c r="H20" s="64">
        <f>SUM(H17:H19)</f>
        <v>0</v>
      </c>
      <c r="I20" s="64">
        <f>SUM(I17:I19)</f>
        <v>0</v>
      </c>
      <c r="J20" s="64">
        <f>SUM(J17:J19)</f>
        <v>0</v>
      </c>
      <c r="K20" s="6"/>
    </row>
    <row r="21" spans="1:11" ht="29.1" customHeight="1">
      <c r="A21" s="5"/>
      <c r="B21" s="4" t="s">
        <v>31</v>
      </c>
      <c r="C21" s="21"/>
      <c r="D21" s="21"/>
      <c r="E21" s="21"/>
      <c r="F21" s="21"/>
      <c r="G21" s="4" t="s">
        <v>31</v>
      </c>
      <c r="H21" s="21"/>
      <c r="I21" s="21"/>
      <c r="J21" s="22"/>
      <c r="K21" s="6"/>
    </row>
    <row r="22" spans="1:11" ht="29.1" customHeight="1">
      <c r="A22" s="5"/>
      <c r="K22" s="6"/>
    </row>
    <row r="23" spans="1:11" ht="29.1" customHeight="1">
      <c r="A23" s="5"/>
      <c r="B23" s="4" t="s">
        <v>32</v>
      </c>
      <c r="C23" s="8"/>
      <c r="K23" s="6"/>
    </row>
    <row r="24" spans="1:11" ht="29.1" customHeight="1">
      <c r="A24" s="5"/>
      <c r="B24" s="4" t="s">
        <v>33</v>
      </c>
      <c r="C24" s="8"/>
      <c r="K24" s="6"/>
    </row>
    <row r="25" spans="1:11" ht="29.1" customHeight="1">
      <c r="A25" s="5"/>
      <c r="B25" s="64" t="s">
        <v>34</v>
      </c>
      <c r="C25" s="10" t="s">
        <v>35</v>
      </c>
      <c r="D25" s="64" t="s">
        <v>36</v>
      </c>
      <c r="E25" s="11" t="s">
        <v>37</v>
      </c>
      <c r="F25" s="12" t="s">
        <v>38</v>
      </c>
      <c r="G25" s="13" t="s">
        <v>39</v>
      </c>
      <c r="K25" s="6"/>
    </row>
    <row r="26" spans="1:11" ht="29.1" customHeight="1">
      <c r="A26" s="5"/>
      <c r="B26" s="64" t="s">
        <v>40</v>
      </c>
      <c r="C26" s="63"/>
      <c r="D26" s="63"/>
      <c r="E26" s="63"/>
      <c r="F26" s="23"/>
      <c r="G26" s="24"/>
      <c r="K26" s="6"/>
    </row>
    <row r="27" spans="1:11" ht="29.1" customHeight="1">
      <c r="A27" s="5"/>
      <c r="B27" s="64" t="s">
        <v>41</v>
      </c>
      <c r="C27" s="63"/>
      <c r="D27" s="63"/>
      <c r="E27" s="63"/>
      <c r="F27" s="23"/>
      <c r="G27" s="24"/>
      <c r="K27" s="6"/>
    </row>
    <row r="28" spans="1:11" ht="29.1" customHeight="1">
      <c r="A28" s="5"/>
      <c r="B28" s="64" t="s">
        <v>42</v>
      </c>
      <c r="C28" s="63"/>
      <c r="D28" s="63"/>
      <c r="E28" s="63"/>
      <c r="F28" s="23"/>
      <c r="G28" s="24"/>
      <c r="K28" s="6"/>
    </row>
    <row r="29" spans="1:11" ht="29.1" customHeight="1">
      <c r="A29" s="5"/>
      <c r="B29" s="64" t="s">
        <v>43</v>
      </c>
      <c r="C29" s="63"/>
      <c r="D29" s="63"/>
      <c r="E29" s="63"/>
      <c r="F29" s="23"/>
      <c r="G29" s="24"/>
      <c r="K29" s="6"/>
    </row>
    <row r="30" spans="1:11" ht="29.1" customHeight="1">
      <c r="A30" s="5"/>
      <c r="B30" s="64" t="s">
        <v>44</v>
      </c>
      <c r="C30" s="63"/>
      <c r="D30" s="63"/>
      <c r="E30" s="63"/>
      <c r="F30" s="25"/>
      <c r="G30" s="26"/>
      <c r="K30" s="6"/>
    </row>
    <row r="31" spans="1:11" ht="29.1" customHeight="1">
      <c r="A31" s="5"/>
      <c r="B31" s="64" t="s">
        <v>45</v>
      </c>
      <c r="C31" s="14"/>
      <c r="D31" s="14"/>
      <c r="E31" s="63"/>
      <c r="F31" s="23"/>
      <c r="G31" s="24"/>
      <c r="K31" s="6"/>
    </row>
    <row r="32" spans="1:11" ht="29.1" customHeight="1">
      <c r="A32" s="5"/>
      <c r="B32" s="64" t="s">
        <v>2</v>
      </c>
      <c r="C32" s="64">
        <f>SUM(C26:C30)</f>
        <v>0</v>
      </c>
      <c r="D32" s="64">
        <f>SUM(D26:D30)</f>
        <v>0</v>
      </c>
      <c r="E32" s="11">
        <f>SUM(E26:E31)</f>
        <v>0</v>
      </c>
      <c r="F32" s="15">
        <f>SUM(F26:F31)</f>
        <v>0</v>
      </c>
      <c r="G32" s="16">
        <f>SUM(G26:G31)</f>
        <v>0</v>
      </c>
      <c r="K32" s="6"/>
    </row>
    <row r="33" spans="1:11" ht="29.1" customHeight="1">
      <c r="A33" s="5"/>
      <c r="B33" s="4" t="s">
        <v>46</v>
      </c>
      <c r="C33" s="8"/>
      <c r="G33" s="8"/>
      <c r="K33" s="6"/>
    </row>
    <row r="34" spans="1:11" ht="29.1" customHeight="1">
      <c r="A34" s="5"/>
      <c r="B34" s="4" t="s">
        <v>47</v>
      </c>
      <c r="K34" s="6"/>
    </row>
    <row r="35" spans="1:11" ht="29.1" customHeight="1">
      <c r="A35" s="5"/>
      <c r="B35" s="4" t="s">
        <v>48</v>
      </c>
      <c r="K35" s="6"/>
    </row>
    <row r="36" spans="1:11" ht="29.1" customHeight="1">
      <c r="A36" s="5"/>
      <c r="B36" s="4" t="s">
        <v>49</v>
      </c>
      <c r="C36" s="8"/>
      <c r="K36" s="6"/>
    </row>
    <row r="37" spans="1:11" ht="29.1" customHeight="1">
      <c r="A37" s="5"/>
      <c r="B37" s="64" t="s">
        <v>34</v>
      </c>
      <c r="C37" s="10" t="s">
        <v>35</v>
      </c>
      <c r="D37" s="64" t="s">
        <v>36</v>
      </c>
      <c r="E37" s="11" t="s">
        <v>50</v>
      </c>
      <c r="F37" s="12" t="s">
        <v>51</v>
      </c>
      <c r="G37" s="13" t="s">
        <v>52</v>
      </c>
      <c r="K37" s="6"/>
    </row>
    <row r="38" spans="1:11" ht="29.1" customHeight="1">
      <c r="A38" s="5"/>
      <c r="B38" s="64" t="s">
        <v>40</v>
      </c>
      <c r="C38" s="63"/>
      <c r="D38" s="63"/>
      <c r="E38" s="63"/>
      <c r="F38" s="23"/>
      <c r="G38" s="24"/>
      <c r="K38" s="6"/>
    </row>
    <row r="39" spans="1:11" ht="29.1" customHeight="1">
      <c r="A39" s="5"/>
      <c r="B39" s="64" t="s">
        <v>41</v>
      </c>
      <c r="C39" s="63"/>
      <c r="D39" s="63"/>
      <c r="E39" s="63"/>
      <c r="F39" s="23"/>
      <c r="G39" s="24"/>
      <c r="K39" s="6"/>
    </row>
    <row r="40" spans="1:11" ht="29.1" customHeight="1">
      <c r="A40" s="5"/>
      <c r="B40" s="64" t="s">
        <v>42</v>
      </c>
      <c r="C40" s="63"/>
      <c r="D40" s="63"/>
      <c r="E40" s="63"/>
      <c r="F40" s="23"/>
      <c r="G40" s="24"/>
      <c r="K40" s="6"/>
    </row>
    <row r="41" spans="1:11" ht="29.1" customHeight="1">
      <c r="A41" s="5"/>
      <c r="B41" s="64" t="s">
        <v>43</v>
      </c>
      <c r="C41" s="63"/>
      <c r="D41" s="63"/>
      <c r="E41" s="63"/>
      <c r="F41" s="23"/>
      <c r="G41" s="24"/>
      <c r="K41" s="6"/>
    </row>
    <row r="42" spans="1:11" ht="29.1" customHeight="1">
      <c r="A42" s="5"/>
      <c r="B42" s="64" t="s">
        <v>44</v>
      </c>
      <c r="C42" s="63"/>
      <c r="D42" s="63"/>
      <c r="E42" s="63"/>
      <c r="F42" s="25"/>
      <c r="G42" s="26"/>
      <c r="K42" s="6"/>
    </row>
    <row r="43" spans="1:11" ht="29.1" customHeight="1">
      <c r="A43" s="5"/>
      <c r="B43" s="64" t="s">
        <v>45</v>
      </c>
      <c r="C43" s="14"/>
      <c r="D43" s="14"/>
      <c r="E43" s="63"/>
      <c r="F43" s="23"/>
      <c r="G43" s="24"/>
      <c r="K43" s="6"/>
    </row>
    <row r="44" spans="1:11" ht="29.1" customHeight="1">
      <c r="A44" s="5"/>
      <c r="B44" s="64" t="s">
        <v>2</v>
      </c>
      <c r="C44" s="64">
        <f>SUM(C38:C42)</f>
        <v>0</v>
      </c>
      <c r="D44" s="64">
        <f>SUM(D38:D42)</f>
        <v>0</v>
      </c>
      <c r="E44" s="11">
        <f>SUM(E38:E43)</f>
        <v>0</v>
      </c>
      <c r="F44" s="15">
        <f>SUM(F38:F43)</f>
        <v>0</v>
      </c>
      <c r="G44" s="16">
        <f>SUM(G38:G43)</f>
        <v>0</v>
      </c>
      <c r="H44" s="8"/>
      <c r="I44" s="8"/>
      <c r="K44" s="6"/>
    </row>
    <row r="45" spans="1:11" ht="29.1" customHeight="1">
      <c r="A45" s="5"/>
      <c r="B45" s="4" t="s">
        <v>46</v>
      </c>
      <c r="K45" s="6"/>
    </row>
    <row r="46" spans="1:11" ht="29.1" customHeight="1">
      <c r="A46" s="5"/>
      <c r="B46" s="4" t="s">
        <v>47</v>
      </c>
      <c r="K46" s="6"/>
    </row>
    <row r="47" spans="1:11" ht="29.1" customHeight="1">
      <c r="A47" s="5"/>
      <c r="B47" s="4" t="s">
        <v>48</v>
      </c>
      <c r="K47" s="6"/>
    </row>
    <row r="48" spans="1:11" ht="29.1" customHeight="1">
      <c r="A48" s="5"/>
      <c r="K48" s="6"/>
    </row>
    <row r="49" spans="1:11" ht="29.1" customHeight="1">
      <c r="A49" s="5"/>
      <c r="B49" s="4" t="s">
        <v>53</v>
      </c>
      <c r="K49" s="6"/>
    </row>
    <row r="50" spans="1:11" ht="29.1" customHeight="1">
      <c r="A50" s="5"/>
      <c r="B50" s="64" t="s">
        <v>3</v>
      </c>
      <c r="C50" s="64" t="s">
        <v>4</v>
      </c>
      <c r="D50" s="108" t="s">
        <v>5</v>
      </c>
      <c r="E50" s="108"/>
      <c r="F50" s="108"/>
      <c r="G50" s="108"/>
      <c r="K50" s="6"/>
    </row>
    <row r="51" spans="1:11" ht="28.8" customHeight="1">
      <c r="A51" s="5"/>
      <c r="B51" s="64" t="s">
        <v>6</v>
      </c>
      <c r="C51" s="63"/>
      <c r="D51" s="86"/>
      <c r="E51" s="86"/>
      <c r="F51" s="86"/>
      <c r="G51" s="86"/>
      <c r="K51" s="6"/>
    </row>
    <row r="52" spans="1:11" ht="29.1" customHeight="1">
      <c r="A52" s="5"/>
      <c r="B52" s="64" t="s">
        <v>7</v>
      </c>
      <c r="C52" s="63"/>
      <c r="D52" s="86"/>
      <c r="E52" s="86"/>
      <c r="F52" s="86"/>
      <c r="G52" s="86"/>
      <c r="K52" s="6"/>
    </row>
    <row r="53" spans="1:11" ht="29.1" customHeight="1">
      <c r="A53" s="5"/>
      <c r="B53" s="64" t="s">
        <v>8</v>
      </c>
      <c r="C53" s="63"/>
      <c r="D53" s="86"/>
      <c r="E53" s="86"/>
      <c r="F53" s="86"/>
      <c r="G53" s="86"/>
      <c r="K53" s="6"/>
    </row>
    <row r="54" spans="1:11" ht="29.1" customHeight="1">
      <c r="A54" s="5"/>
      <c r="B54" s="64" t="s">
        <v>9</v>
      </c>
      <c r="C54" s="63"/>
      <c r="D54" s="86"/>
      <c r="E54" s="86"/>
      <c r="F54" s="86"/>
      <c r="G54" s="86"/>
      <c r="K54" s="6"/>
    </row>
    <row r="55" spans="1:11" ht="29.1" customHeight="1">
      <c r="A55" s="5"/>
      <c r="B55" s="64" t="s">
        <v>10</v>
      </c>
      <c r="C55" s="63"/>
      <c r="D55" s="86"/>
      <c r="E55" s="86"/>
      <c r="F55" s="86"/>
      <c r="G55" s="86"/>
      <c r="K55" s="6"/>
    </row>
    <row r="56" spans="1:11" ht="29.1" customHeight="1">
      <c r="A56" s="5"/>
      <c r="B56" s="64" t="s">
        <v>11</v>
      </c>
      <c r="C56" s="63"/>
      <c r="D56" s="86"/>
      <c r="E56" s="86"/>
      <c r="F56" s="86"/>
      <c r="G56" s="86"/>
      <c r="K56" s="6"/>
    </row>
    <row r="57" spans="1:11" ht="29.1" customHeight="1">
      <c r="A57" s="5"/>
      <c r="B57" s="64" t="s">
        <v>12</v>
      </c>
      <c r="C57" s="64">
        <f>SUM(C51:C56)</f>
        <v>0</v>
      </c>
      <c r="D57" s="86"/>
      <c r="E57" s="86"/>
      <c r="F57" s="86"/>
      <c r="G57" s="86"/>
      <c r="K57" s="6"/>
    </row>
    <row r="58" spans="1:11" ht="20.55" customHeight="1">
      <c r="A58" s="5"/>
      <c r="B58" s="87" t="s">
        <v>54</v>
      </c>
      <c r="C58" s="87"/>
      <c r="D58" s="87"/>
      <c r="E58" s="87"/>
      <c r="F58" s="87"/>
      <c r="G58" s="87"/>
      <c r="H58" s="65"/>
      <c r="K58" s="6"/>
    </row>
    <row r="59" spans="1:11" ht="20.55" customHeight="1">
      <c r="A59" s="5"/>
      <c r="B59" s="87"/>
      <c r="C59" s="87"/>
      <c r="D59" s="87"/>
      <c r="E59" s="87"/>
      <c r="F59" s="87"/>
      <c r="G59" s="87"/>
      <c r="K59" s="6"/>
    </row>
    <row r="60" spans="1:11" ht="20.55" customHeight="1">
      <c r="A60" s="5"/>
      <c r="B60" s="87"/>
      <c r="C60" s="87"/>
      <c r="D60" s="87"/>
      <c r="E60" s="87"/>
      <c r="F60" s="87"/>
      <c r="G60" s="87"/>
      <c r="K60" s="6"/>
    </row>
    <row r="61" spans="1:11" ht="20.55" customHeight="1">
      <c r="A61" s="5"/>
      <c r="B61" s="87"/>
      <c r="C61" s="87"/>
      <c r="D61" s="87"/>
      <c r="E61" s="87"/>
      <c r="F61" s="87"/>
      <c r="G61" s="87"/>
      <c r="K61" s="6"/>
    </row>
    <row r="62" spans="1:11" ht="20.100000000000001" customHeight="1">
      <c r="A62" s="5"/>
      <c r="B62" s="87"/>
      <c r="C62" s="87"/>
      <c r="D62" s="87"/>
      <c r="E62" s="87"/>
      <c r="F62" s="87"/>
      <c r="G62" s="87"/>
      <c r="K62" s="6"/>
    </row>
    <row r="63" spans="1:11" ht="1.5" customHeight="1">
      <c r="A63" s="5"/>
      <c r="B63" s="87"/>
      <c r="C63" s="87"/>
      <c r="D63" s="87"/>
      <c r="E63" s="87"/>
      <c r="F63" s="87"/>
      <c r="G63" s="87"/>
      <c r="H63" s="27"/>
      <c r="I63" s="27"/>
      <c r="K63" s="6"/>
    </row>
    <row r="64" spans="1:11" s="29" customFormat="1" ht="29.1" customHeight="1">
      <c r="A64" s="28"/>
      <c r="B64" s="29" t="s">
        <v>55</v>
      </c>
      <c r="C64" s="66"/>
      <c r="D64" s="66"/>
      <c r="E64" s="66"/>
      <c r="F64" s="66"/>
      <c r="G64" s="66"/>
      <c r="H64" s="30"/>
      <c r="I64" s="30"/>
      <c r="K64" s="31"/>
    </row>
    <row r="65" spans="1:11" s="29" customFormat="1" ht="29.1" customHeight="1">
      <c r="A65" s="28"/>
      <c r="B65" s="32" t="s">
        <v>56</v>
      </c>
      <c r="C65" s="66"/>
      <c r="D65" s="66"/>
      <c r="E65" s="66"/>
      <c r="F65" s="66"/>
      <c r="G65" s="66"/>
      <c r="H65" s="30"/>
      <c r="I65" s="30"/>
      <c r="K65" s="31"/>
    </row>
    <row r="66" spans="1:11" s="29" customFormat="1" ht="29.1" customHeight="1">
      <c r="A66" s="28"/>
      <c r="B66" s="33"/>
      <c r="C66" s="34" t="s">
        <v>57</v>
      </c>
      <c r="D66" s="35" t="s">
        <v>58</v>
      </c>
      <c r="E66" s="36" t="s">
        <v>59</v>
      </c>
      <c r="F66" s="34" t="s">
        <v>60</v>
      </c>
      <c r="G66" s="34" t="s">
        <v>61</v>
      </c>
      <c r="H66" s="37" t="s">
        <v>62</v>
      </c>
      <c r="I66" s="37" t="s">
        <v>63</v>
      </c>
      <c r="K66" s="31"/>
    </row>
    <row r="67" spans="1:11" s="29" customFormat="1" ht="29.1" customHeight="1">
      <c r="A67" s="28"/>
      <c r="B67" s="35" t="s">
        <v>28</v>
      </c>
      <c r="C67" s="38"/>
      <c r="D67" s="38"/>
      <c r="E67" s="39" t="str">
        <f>IFERROR(C67/D67,"")</f>
        <v/>
      </c>
      <c r="F67" s="40"/>
      <c r="G67" s="40"/>
      <c r="H67" s="41" t="str">
        <f>IFERROR(F67/C17,"")</f>
        <v/>
      </c>
      <c r="I67" s="41" t="str">
        <f>IFERROR(G67/C17,"")</f>
        <v/>
      </c>
      <c r="K67" s="31"/>
    </row>
    <row r="68" spans="1:11" s="29" customFormat="1" ht="29.1" customHeight="1">
      <c r="A68" s="28"/>
      <c r="B68" s="35" t="s">
        <v>29</v>
      </c>
      <c r="C68" s="38"/>
      <c r="D68" s="38"/>
      <c r="E68" s="39" t="str">
        <f>IFERROR(C68/D68,"")</f>
        <v/>
      </c>
      <c r="F68" s="40"/>
      <c r="G68" s="40"/>
      <c r="H68" s="41" t="str">
        <f>IFERROR(F68/C18,"")</f>
        <v/>
      </c>
      <c r="I68" s="41" t="str">
        <f>IFERROR(G68/C18,"")</f>
        <v/>
      </c>
      <c r="K68" s="31"/>
    </row>
    <row r="69" spans="1:11" s="29" customFormat="1" ht="29.1" customHeight="1">
      <c r="A69" s="28"/>
      <c r="B69" s="35" t="s">
        <v>30</v>
      </c>
      <c r="C69" s="38"/>
      <c r="D69" s="38"/>
      <c r="E69" s="39" t="str">
        <f>IFERROR(C69/D69,"")</f>
        <v/>
      </c>
      <c r="F69" s="40"/>
      <c r="G69" s="40"/>
      <c r="H69" s="41" t="str">
        <f>IFERROR(F69/C19,"")</f>
        <v/>
      </c>
      <c r="I69" s="41" t="str">
        <f>IFERROR(G69/C19,"")</f>
        <v/>
      </c>
      <c r="K69" s="31"/>
    </row>
    <row r="70" spans="1:11" s="29" customFormat="1" ht="29.1" customHeight="1">
      <c r="A70" s="28"/>
      <c r="B70" s="35" t="s">
        <v>2</v>
      </c>
      <c r="C70" s="35">
        <f>SUM(C67:C69)</f>
        <v>0</v>
      </c>
      <c r="D70" s="35">
        <f>SUM(D67:D69)</f>
        <v>0</v>
      </c>
      <c r="E70" s="42"/>
      <c r="F70" s="34">
        <f>SUM(F67:F69)</f>
        <v>0</v>
      </c>
      <c r="G70" s="34">
        <f>SUM(G67:G69)</f>
        <v>0</v>
      </c>
      <c r="H70" s="43"/>
      <c r="I70" s="43"/>
      <c r="K70" s="31"/>
    </row>
    <row r="71" spans="1:11" s="29" customFormat="1" ht="29.1" customHeight="1">
      <c r="A71" s="28"/>
      <c r="B71" s="32" t="s">
        <v>64</v>
      </c>
      <c r="C71" s="66"/>
      <c r="D71" s="66"/>
      <c r="E71" s="66"/>
      <c r="F71" s="66"/>
      <c r="G71" s="66"/>
      <c r="H71" s="30"/>
      <c r="I71" s="30"/>
      <c r="K71" s="31"/>
    </row>
    <row r="72" spans="1:11" s="29" customFormat="1" ht="29.1" customHeight="1">
      <c r="A72" s="28"/>
      <c r="B72" s="33"/>
      <c r="C72" s="35" t="s">
        <v>65</v>
      </c>
      <c r="D72" s="35" t="s">
        <v>66</v>
      </c>
      <c r="E72" s="35" t="s">
        <v>59</v>
      </c>
      <c r="F72" s="66"/>
      <c r="G72" s="66"/>
      <c r="H72" s="30"/>
      <c r="I72" s="30"/>
      <c r="K72" s="31"/>
    </row>
    <row r="73" spans="1:11" s="29" customFormat="1" ht="29.1" customHeight="1">
      <c r="A73" s="28"/>
      <c r="B73" s="35" t="s">
        <v>28</v>
      </c>
      <c r="C73" s="35">
        <f>テーブル1[[#Totals],[契約金額]]</f>
        <v>0</v>
      </c>
      <c r="D73" s="35">
        <f>テーブル1[[#Totals],[総勤務時間]]</f>
        <v>0</v>
      </c>
      <c r="E73" s="35" t="str">
        <f>テーブル1[[#Totals],[１時間当たりの経費]]</f>
        <v/>
      </c>
      <c r="F73" s="66"/>
      <c r="G73" s="66"/>
      <c r="H73" s="30"/>
      <c r="I73" s="30"/>
      <c r="K73" s="31"/>
    </row>
    <row r="74" spans="1:11" s="29" customFormat="1" ht="29.1" customHeight="1">
      <c r="A74" s="28"/>
      <c r="B74" s="35" t="s">
        <v>29</v>
      </c>
      <c r="C74" s="35">
        <f>テーブル2[[#Totals],[契約金額]]</f>
        <v>0</v>
      </c>
      <c r="D74" s="35">
        <f>テーブル2[[#Totals],[総勤務時間]]</f>
        <v>0</v>
      </c>
      <c r="E74" s="35" t="str">
        <f>テーブル2[[#Totals],[１時間当たりの経費]]</f>
        <v/>
      </c>
      <c r="F74" s="66"/>
      <c r="G74" s="66"/>
      <c r="H74" s="30"/>
      <c r="I74" s="30"/>
      <c r="K74" s="31"/>
    </row>
    <row r="75" spans="1:11" s="29" customFormat="1" ht="29.1" customHeight="1">
      <c r="A75" s="28"/>
      <c r="B75" s="35" t="s">
        <v>30</v>
      </c>
      <c r="C75" s="35">
        <f>テーブル3[[#Totals],[契約金額]]</f>
        <v>0</v>
      </c>
      <c r="D75" s="35">
        <f>テーブル3[[#Totals],[総勤務時間]]</f>
        <v>0</v>
      </c>
      <c r="E75" s="35" t="str">
        <f>テーブル3[[#Totals],[１時間当たりの経費]]</f>
        <v/>
      </c>
      <c r="F75" s="66"/>
      <c r="G75" s="66"/>
      <c r="H75" s="30"/>
      <c r="I75" s="30"/>
      <c r="K75" s="31"/>
    </row>
    <row r="76" spans="1:11" s="29" customFormat="1" ht="29.1" customHeight="1">
      <c r="A76" s="28"/>
      <c r="B76" s="35" t="s">
        <v>2</v>
      </c>
      <c r="C76" s="35">
        <f>SUM(C73:C75)</f>
        <v>0</v>
      </c>
      <c r="D76" s="35">
        <f>SUM(D73:D75)</f>
        <v>0</v>
      </c>
      <c r="E76" s="42"/>
      <c r="F76" s="66"/>
      <c r="G76" s="66"/>
      <c r="H76" s="30"/>
      <c r="I76" s="30"/>
      <c r="K76" s="31"/>
    </row>
    <row r="77" spans="1:11" s="29" customFormat="1" ht="51.6" customHeight="1">
      <c r="A77" s="28"/>
      <c r="B77" s="75" t="s">
        <v>67</v>
      </c>
      <c r="C77" s="75"/>
      <c r="D77" s="75"/>
      <c r="E77" s="75"/>
      <c r="F77" s="75"/>
      <c r="G77" s="75"/>
      <c r="H77" s="75"/>
      <c r="I77" s="75"/>
      <c r="J77" s="75"/>
      <c r="K77" s="31"/>
    </row>
    <row r="78" spans="1:11" s="29" customFormat="1" ht="27" customHeight="1">
      <c r="A78" s="28"/>
      <c r="B78" s="66"/>
      <c r="C78" s="66"/>
      <c r="D78" s="66"/>
      <c r="E78" s="66"/>
      <c r="F78" s="66"/>
      <c r="G78" s="66"/>
      <c r="H78" s="66"/>
      <c r="I78" s="66"/>
      <c r="K78" s="31"/>
    </row>
    <row r="79" spans="1:11" s="29" customFormat="1" ht="27" customHeight="1">
      <c r="A79" s="28"/>
      <c r="B79" s="67" t="s">
        <v>68</v>
      </c>
      <c r="C79" s="66"/>
      <c r="D79" s="66"/>
      <c r="E79" s="66"/>
      <c r="F79" s="66"/>
      <c r="G79" s="66"/>
      <c r="H79" s="66"/>
      <c r="I79" s="66"/>
      <c r="K79" s="31"/>
    </row>
    <row r="80" spans="1:11" s="29" customFormat="1" ht="27" customHeight="1">
      <c r="A80" s="28"/>
      <c r="B80" s="88" t="s">
        <v>69</v>
      </c>
      <c r="C80" s="89"/>
      <c r="D80" s="90"/>
      <c r="E80" s="91"/>
      <c r="F80" s="92"/>
      <c r="G80" s="66"/>
      <c r="H80" s="66"/>
      <c r="I80" s="66"/>
      <c r="K80" s="31"/>
    </row>
    <row r="81" spans="1:13" s="29" customFormat="1" ht="9.6" customHeight="1">
      <c r="A81" s="28"/>
      <c r="C81" s="67"/>
      <c r="D81" s="66"/>
      <c r="E81" s="66"/>
      <c r="F81" s="66"/>
      <c r="G81" s="66"/>
      <c r="H81" s="66"/>
      <c r="I81" s="66"/>
      <c r="K81" s="31"/>
      <c r="M81" s="29" t="s">
        <v>70</v>
      </c>
    </row>
    <row r="82" spans="1:13" s="29" customFormat="1" ht="27" customHeight="1">
      <c r="A82" s="28"/>
      <c r="B82" s="67" t="s">
        <v>71</v>
      </c>
      <c r="C82" s="67"/>
      <c r="D82" s="66"/>
      <c r="E82" s="66"/>
      <c r="F82" s="66"/>
      <c r="G82" s="66"/>
      <c r="H82" s="66"/>
      <c r="I82" s="66"/>
      <c r="K82" s="31"/>
      <c r="M82" s="29" t="s">
        <v>72</v>
      </c>
    </row>
    <row r="83" spans="1:13" s="29" customFormat="1" ht="64.05" customHeight="1">
      <c r="A83" s="28"/>
      <c r="B83" s="77"/>
      <c r="C83" s="78"/>
      <c r="D83" s="78"/>
      <c r="E83" s="78"/>
      <c r="F83" s="78"/>
      <c r="G83" s="78"/>
      <c r="H83" s="78"/>
      <c r="I83" s="78"/>
      <c r="J83" s="79"/>
      <c r="K83" s="31"/>
      <c r="M83" s="29" t="s">
        <v>73</v>
      </c>
    </row>
    <row r="84" spans="1:13" s="29" customFormat="1" ht="27" customHeight="1">
      <c r="A84" s="28"/>
      <c r="B84" s="67"/>
      <c r="C84" s="67"/>
      <c r="D84" s="66"/>
      <c r="E84" s="66"/>
      <c r="F84" s="66"/>
      <c r="G84" s="66"/>
      <c r="H84" s="66"/>
      <c r="I84" s="66"/>
      <c r="K84" s="31"/>
      <c r="M84" s="29" t="s">
        <v>74</v>
      </c>
    </row>
    <row r="85" spans="1:13" s="29" customFormat="1" ht="27" customHeight="1">
      <c r="A85" s="28"/>
      <c r="B85" s="67" t="s">
        <v>75</v>
      </c>
      <c r="C85" s="66"/>
      <c r="D85" s="66"/>
      <c r="E85" s="66"/>
      <c r="F85" s="66"/>
      <c r="G85" s="66"/>
      <c r="H85" s="66"/>
      <c r="I85" s="66"/>
      <c r="K85" s="31"/>
    </row>
    <row r="86" spans="1:13" s="29" customFormat="1" ht="27" customHeight="1">
      <c r="A86" s="28"/>
      <c r="B86" s="38"/>
      <c r="C86" s="74" t="s">
        <v>76</v>
      </c>
      <c r="D86" s="74"/>
      <c r="E86" s="66"/>
      <c r="F86" s="66"/>
      <c r="G86" s="66"/>
      <c r="H86" s="66"/>
      <c r="I86" s="66"/>
      <c r="K86" s="31"/>
      <c r="M86" s="29" t="s">
        <v>77</v>
      </c>
    </row>
    <row r="87" spans="1:13" s="29" customFormat="1" ht="27" customHeight="1">
      <c r="A87" s="28"/>
      <c r="B87" s="38"/>
      <c r="C87" s="74" t="s">
        <v>78</v>
      </c>
      <c r="D87" s="74"/>
      <c r="E87" s="66"/>
      <c r="F87" s="66"/>
      <c r="G87" s="66"/>
      <c r="H87" s="66"/>
      <c r="I87" s="66"/>
      <c r="K87" s="31"/>
    </row>
    <row r="88" spans="1:13" s="29" customFormat="1" ht="27" customHeight="1">
      <c r="A88" s="28"/>
      <c r="B88" s="38"/>
      <c r="C88" s="74" t="s">
        <v>79</v>
      </c>
      <c r="D88" s="74"/>
      <c r="E88" s="66"/>
      <c r="F88" s="66"/>
      <c r="G88" s="44"/>
      <c r="H88" s="66"/>
      <c r="I88" s="66"/>
      <c r="K88" s="31"/>
    </row>
    <row r="89" spans="1:13" s="29" customFormat="1" ht="27" customHeight="1">
      <c r="A89" s="28"/>
      <c r="B89" s="38"/>
      <c r="C89" s="74" t="s">
        <v>80</v>
      </c>
      <c r="D89" s="74"/>
      <c r="E89" s="66"/>
      <c r="F89" s="66"/>
      <c r="G89" s="66"/>
      <c r="H89" s="66"/>
      <c r="I89" s="66"/>
      <c r="K89" s="31"/>
    </row>
    <row r="90" spans="1:13" s="29" customFormat="1" ht="27" customHeight="1">
      <c r="A90" s="28"/>
      <c r="B90" s="38"/>
      <c r="C90" s="74" t="s">
        <v>81</v>
      </c>
      <c r="D90" s="74"/>
      <c r="E90" s="66"/>
      <c r="F90" s="66"/>
      <c r="G90" s="66"/>
      <c r="H90" s="66"/>
      <c r="I90" s="66"/>
      <c r="K90" s="31"/>
    </row>
    <row r="91" spans="1:13" s="29" customFormat="1" ht="27" customHeight="1">
      <c r="A91" s="28"/>
      <c r="B91" s="38"/>
      <c r="C91" s="74" t="s">
        <v>82</v>
      </c>
      <c r="D91" s="74"/>
      <c r="E91" s="66"/>
      <c r="F91" s="66"/>
      <c r="G91" s="66"/>
      <c r="H91" s="66"/>
      <c r="I91" s="66"/>
      <c r="K91" s="31"/>
    </row>
    <row r="92" spans="1:13" s="29" customFormat="1">
      <c r="A92" s="28"/>
      <c r="B92" s="75"/>
      <c r="C92" s="76"/>
      <c r="D92" s="76"/>
      <c r="E92" s="76"/>
      <c r="F92" s="76"/>
      <c r="G92" s="76"/>
      <c r="H92" s="76"/>
      <c r="I92" s="76"/>
      <c r="J92" s="76"/>
      <c r="K92" s="31"/>
    </row>
    <row r="93" spans="1:13" s="29" customFormat="1" ht="27" customHeight="1">
      <c r="A93" s="28"/>
      <c r="B93" s="67" t="s">
        <v>83</v>
      </c>
      <c r="C93" s="67"/>
      <c r="D93" s="66"/>
      <c r="E93" s="66"/>
      <c r="F93" s="66"/>
      <c r="G93" s="66"/>
      <c r="H93" s="66"/>
      <c r="I93" s="66"/>
      <c r="K93" s="31"/>
    </row>
    <row r="94" spans="1:13" s="29" customFormat="1" ht="64.05" customHeight="1">
      <c r="A94" s="28"/>
      <c r="B94" s="77"/>
      <c r="C94" s="78"/>
      <c r="D94" s="78"/>
      <c r="E94" s="78"/>
      <c r="F94" s="78"/>
      <c r="G94" s="78"/>
      <c r="H94" s="78"/>
      <c r="I94" s="78"/>
      <c r="J94" s="79"/>
      <c r="K94" s="31"/>
    </row>
    <row r="95" spans="1:13" s="29" customFormat="1" ht="38.1" customHeight="1">
      <c r="A95" s="28"/>
      <c r="B95" s="75" t="s">
        <v>84</v>
      </c>
      <c r="C95" s="76"/>
      <c r="D95" s="76"/>
      <c r="E95" s="76"/>
      <c r="F95" s="76"/>
      <c r="G95" s="76"/>
      <c r="H95" s="76"/>
      <c r="I95" s="76"/>
      <c r="J95" s="76"/>
      <c r="K95" s="31"/>
    </row>
    <row r="96" spans="1:13" s="29" customFormat="1" ht="20.55" customHeight="1">
      <c r="A96" s="28"/>
      <c r="B96" s="45"/>
      <c r="C96" s="66"/>
      <c r="D96" s="66"/>
      <c r="E96" s="66"/>
      <c r="F96" s="66"/>
      <c r="G96" s="66"/>
      <c r="H96" s="66"/>
      <c r="I96" s="66"/>
      <c r="K96" s="31"/>
    </row>
    <row r="97" spans="1:11" s="29" customFormat="1" ht="27" customHeight="1">
      <c r="A97" s="28"/>
      <c r="B97" s="67" t="s">
        <v>85</v>
      </c>
      <c r="C97" s="66"/>
      <c r="D97" s="66"/>
      <c r="E97" s="66"/>
      <c r="F97" s="66"/>
      <c r="G97" s="66"/>
      <c r="H97" s="66"/>
      <c r="I97" s="66"/>
      <c r="K97" s="31"/>
    </row>
    <row r="98" spans="1:11" s="29" customFormat="1" ht="27" customHeight="1">
      <c r="A98" s="28"/>
      <c r="B98" s="80"/>
      <c r="C98" s="81"/>
      <c r="D98" s="81"/>
      <c r="E98" s="81"/>
      <c r="F98" s="81"/>
      <c r="G98" s="81"/>
      <c r="H98" s="81"/>
      <c r="I98" s="81"/>
      <c r="J98" s="82"/>
      <c r="K98" s="31"/>
    </row>
    <row r="99" spans="1:11" s="29" customFormat="1" ht="27" customHeight="1">
      <c r="A99" s="28"/>
      <c r="B99" s="83"/>
      <c r="C99" s="84"/>
      <c r="D99" s="84"/>
      <c r="E99" s="84"/>
      <c r="F99" s="84"/>
      <c r="G99" s="84"/>
      <c r="H99" s="84"/>
      <c r="I99" s="84"/>
      <c r="J99" s="85"/>
      <c r="K99" s="31"/>
    </row>
    <row r="100" spans="1:11" s="29" customFormat="1" ht="18" customHeight="1">
      <c r="A100" s="28"/>
      <c r="B100" s="67" t="s">
        <v>86</v>
      </c>
      <c r="C100" s="66"/>
      <c r="D100" s="66"/>
      <c r="E100" s="66"/>
      <c r="F100" s="66"/>
      <c r="G100" s="66"/>
      <c r="H100" s="66"/>
      <c r="I100" s="66"/>
      <c r="K100" s="31"/>
    </row>
    <row r="101" spans="1:11" s="29" customFormat="1" ht="27" customHeight="1">
      <c r="A101" s="28"/>
      <c r="B101" s="67"/>
      <c r="C101" s="66"/>
      <c r="D101" s="66"/>
      <c r="E101" s="66"/>
      <c r="F101" s="66"/>
      <c r="G101" s="66"/>
      <c r="H101" s="66"/>
      <c r="I101" s="66"/>
      <c r="K101" s="31"/>
    </row>
    <row r="102" spans="1:11" ht="27" customHeight="1">
      <c r="A102" s="5"/>
      <c r="H102" s="46" t="s">
        <v>13</v>
      </c>
      <c r="I102" s="72"/>
      <c r="J102" s="73"/>
      <c r="K102" s="6"/>
    </row>
    <row r="103" spans="1:11" ht="27" customHeight="1">
      <c r="A103" s="5"/>
      <c r="H103" s="46" t="s">
        <v>14</v>
      </c>
      <c r="I103" s="72"/>
      <c r="J103" s="73"/>
      <c r="K103" s="6"/>
    </row>
    <row r="104" spans="1:11" ht="27" customHeight="1">
      <c r="A104" s="5"/>
      <c r="H104" s="46" t="s">
        <v>15</v>
      </c>
      <c r="I104" s="72"/>
      <c r="J104" s="73"/>
      <c r="K104" s="6"/>
    </row>
    <row r="105" spans="1:11" ht="27" customHeight="1">
      <c r="A105" s="5"/>
      <c r="H105" s="46" t="s">
        <v>16</v>
      </c>
      <c r="I105" s="72"/>
      <c r="J105" s="73"/>
      <c r="K105" s="6"/>
    </row>
    <row r="106" spans="1:11" ht="29.1" customHeight="1" thickBot="1">
      <c r="A106" s="17"/>
      <c r="B106" s="18"/>
      <c r="C106" s="18"/>
      <c r="D106" s="18"/>
      <c r="E106" s="18"/>
      <c r="F106" s="18"/>
      <c r="G106" s="18"/>
      <c r="H106" s="18"/>
      <c r="I106" s="18"/>
      <c r="J106" s="18"/>
      <c r="K106" s="19"/>
    </row>
    <row r="107" spans="1:11" ht="29.1" customHeight="1"/>
    <row r="108" spans="1:11" ht="29.1" customHeight="1"/>
    <row r="109" spans="1:11" ht="29.1" customHeight="1"/>
  </sheetData>
  <sheetProtection algorithmName="SHA-512" hashValue="tNgnDTFSUHnF3IGllSnuf4LYzwsHs9yhbj4Uz2TIBp8WeXKnUuplGjxqibhNyLySCkGUGLOZGW7bpnzPTI5lyw==" saltValue="j0rm+lc82/VCyWczgAKBag==" spinCount="100000" sheet="1" selectLockedCells="1"/>
  <mergeCells count="30">
    <mergeCell ref="D52:G52"/>
    <mergeCell ref="H3:J3"/>
    <mergeCell ref="A5:K5"/>
    <mergeCell ref="B10:J12"/>
    <mergeCell ref="D50:G50"/>
    <mergeCell ref="D51:G51"/>
    <mergeCell ref="C87:D87"/>
    <mergeCell ref="D53:G53"/>
    <mergeCell ref="D54:G54"/>
    <mergeCell ref="D55:G55"/>
    <mergeCell ref="D56:G56"/>
    <mergeCell ref="D57:G57"/>
    <mergeCell ref="B58:G63"/>
    <mergeCell ref="B77:J77"/>
    <mergeCell ref="B80:C80"/>
    <mergeCell ref="D80:F80"/>
    <mergeCell ref="B83:J83"/>
    <mergeCell ref="C86:D86"/>
    <mergeCell ref="I105:J105"/>
    <mergeCell ref="C88:D88"/>
    <mergeCell ref="C89:D89"/>
    <mergeCell ref="C90:D90"/>
    <mergeCell ref="C91:D91"/>
    <mergeCell ref="B92:J92"/>
    <mergeCell ref="B94:J94"/>
    <mergeCell ref="B95:J95"/>
    <mergeCell ref="B98:J99"/>
    <mergeCell ref="I102:J102"/>
    <mergeCell ref="I103:J103"/>
    <mergeCell ref="I104:J104"/>
  </mergeCells>
  <phoneticPr fontId="7"/>
  <conditionalFormatting sqref="B86:B91">
    <cfRule type="expression" dxfId="85" priority="2">
      <formula>$D$80=$M$81</formula>
    </cfRule>
    <cfRule type="expression" dxfId="84" priority="7">
      <formula>$D$20&gt;=1</formula>
    </cfRule>
  </conditionalFormatting>
  <conditionalFormatting sqref="B98">
    <cfRule type="expression" dxfId="83" priority="10">
      <formula>$D$20&gt;=1</formula>
    </cfRule>
  </conditionalFormatting>
  <conditionalFormatting sqref="B83:J83">
    <cfRule type="expression" dxfId="82" priority="1">
      <formula>$D$20&gt;=1</formula>
    </cfRule>
  </conditionalFormatting>
  <conditionalFormatting sqref="B94:J94">
    <cfRule type="expression" dxfId="81" priority="6">
      <formula>$B$91=$M$86</formula>
    </cfRule>
  </conditionalFormatting>
  <conditionalFormatting sqref="C67:D67 F67:G67">
    <cfRule type="expression" dxfId="80" priority="5">
      <formula>$C$17&gt;=1</formula>
    </cfRule>
  </conditionalFormatting>
  <conditionalFormatting sqref="C68:D68 F68:G68">
    <cfRule type="expression" dxfId="79" priority="4">
      <formula>$C$18&gt;=1</formula>
    </cfRule>
  </conditionalFormatting>
  <conditionalFormatting sqref="C69:D69 F69:G69">
    <cfRule type="expression" dxfId="78" priority="3">
      <formula>$C$19&gt;=1</formula>
    </cfRule>
  </conditionalFormatting>
  <conditionalFormatting sqref="D80:F80">
    <cfRule type="expression" dxfId="77" priority="9">
      <formula>$D$20&gt;=1</formula>
    </cfRule>
  </conditionalFormatting>
  <dataValidations count="2">
    <dataValidation type="list" allowBlank="1" showInputMessage="1" showErrorMessage="1" sqref="D80:F80" xr:uid="{AF1B8834-2EB2-457F-89F1-9AD9CB690F98}">
      <formula1>$M$80:$M$84</formula1>
    </dataValidation>
    <dataValidation type="list" showInputMessage="1" showErrorMessage="1" sqref="B86:B91" xr:uid="{8F2F1253-2F54-4A60-95AE-F31EE1D6589E}">
      <formula1>$M$86:$M$87</formula1>
    </dataValidation>
  </dataValidations>
  <pageMargins left="0.70866141732283472" right="0.70866141732283472" top="0.74803149606299213" bottom="0.74803149606299213" header="0.31496062992125984" footer="0.31496062992125984"/>
  <pageSetup paperSize="8" scale="55" fitToHeight="0" orientation="portrait" cellComments="asDisplayed" r:id="rId1"/>
  <rowBreaks count="1" manualBreakCount="1">
    <brk id="63" max="1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243A8-0EFA-40B5-B089-6298617D9B30}">
  <sheetPr>
    <pageSetUpPr fitToPage="1"/>
  </sheetPr>
  <dimension ref="B1:U27"/>
  <sheetViews>
    <sheetView tabSelected="1" view="pageBreakPreview" zoomScale="70" zoomScaleNormal="85" zoomScaleSheetLayoutView="70" workbookViewId="0">
      <selection activeCell="M3" sqref="M3:N3"/>
    </sheetView>
  </sheetViews>
  <sheetFormatPr defaultColWidth="8.77734375" defaultRowHeight="13.2"/>
  <cols>
    <col min="1" max="1" width="3" style="47" customWidth="1"/>
    <col min="2" max="2" width="17.5546875" style="47" customWidth="1"/>
    <col min="3" max="3" width="23.21875" style="47" bestFit="1" customWidth="1"/>
    <col min="4" max="4" width="16.44140625" style="47" bestFit="1" customWidth="1"/>
    <col min="5" max="5" width="12" style="48" bestFit="1" customWidth="1"/>
    <col min="6" max="6" width="14.5546875" style="59" bestFit="1" customWidth="1"/>
    <col min="7" max="7" width="21.21875" style="48" customWidth="1"/>
    <col min="8" max="8" width="27.21875" style="48" bestFit="1" customWidth="1"/>
    <col min="9" max="9" width="43.5546875" style="47" bestFit="1" customWidth="1"/>
    <col min="10" max="10" width="25.21875" style="47" bestFit="1" customWidth="1"/>
    <col min="11" max="11" width="12.21875" style="47" bestFit="1" customWidth="1"/>
    <col min="12" max="12" width="10.44140625" style="47" bestFit="1" customWidth="1"/>
    <col min="13" max="14" width="22.77734375" style="47" bestFit="1" customWidth="1"/>
    <col min="15" max="15" width="10.44140625" style="47" bestFit="1" customWidth="1"/>
    <col min="16" max="16" width="3.44140625" style="47" customWidth="1"/>
    <col min="17" max="16384" width="8.77734375" style="47"/>
  </cols>
  <sheetData>
    <row r="1" spans="2:21">
      <c r="B1" s="47" t="s">
        <v>87</v>
      </c>
    </row>
    <row r="3" spans="2:21" ht="34.5" customHeight="1">
      <c r="M3" s="109" t="str">
        <f>'（別記２様式１　事業実施計画書）'!H3</f>
        <v>都道府県・市町村・学校法人名</v>
      </c>
      <c r="N3" s="110"/>
      <c r="O3" s="111"/>
    </row>
    <row r="5" spans="2:21">
      <c r="B5" s="51" t="s">
        <v>88</v>
      </c>
      <c r="C5" s="51" t="s">
        <v>89</v>
      </c>
      <c r="D5" s="51" t="s">
        <v>90</v>
      </c>
      <c r="E5" s="52" t="s">
        <v>91</v>
      </c>
      <c r="F5" s="60" t="s">
        <v>92</v>
      </c>
      <c r="G5" s="52" t="s">
        <v>93</v>
      </c>
      <c r="H5" s="52" t="s">
        <v>94</v>
      </c>
      <c r="I5" s="51" t="s">
        <v>95</v>
      </c>
      <c r="J5" s="51" t="s">
        <v>96</v>
      </c>
      <c r="K5" s="51" t="s">
        <v>97</v>
      </c>
      <c r="L5" s="51" t="s">
        <v>98</v>
      </c>
      <c r="M5" s="51" t="s">
        <v>99</v>
      </c>
      <c r="N5" s="51" t="s">
        <v>100</v>
      </c>
      <c r="O5" s="51" t="s">
        <v>82</v>
      </c>
      <c r="P5" s="51"/>
      <c r="Q5" s="51"/>
    </row>
    <row r="6" spans="2:21">
      <c r="B6" s="57"/>
      <c r="C6" s="57"/>
      <c r="D6" s="57"/>
      <c r="E6" s="58"/>
      <c r="F6" s="61"/>
      <c r="G6" s="52" t="str">
        <f>IFERROR(テーブル1[[#This Row],[契約金額]]/テーブル1[[#This Row],[総勤務時間]],"")</f>
        <v/>
      </c>
      <c r="H6" s="58"/>
      <c r="I6" s="57"/>
      <c r="J6" s="57"/>
      <c r="K6" s="57"/>
      <c r="L6" s="57"/>
      <c r="M6" s="57"/>
      <c r="N6" s="57"/>
      <c r="O6" s="57"/>
      <c r="P6" s="51"/>
      <c r="Q6" s="51"/>
    </row>
    <row r="7" spans="2:21">
      <c r="B7" s="57"/>
      <c r="C7" s="57"/>
      <c r="D7" s="57"/>
      <c r="E7" s="58"/>
      <c r="F7" s="61"/>
      <c r="G7" s="52" t="str">
        <f>IFERROR(テーブル1[[#This Row],[契約金額]]/テーブル1[[#This Row],[総勤務時間]],"")</f>
        <v/>
      </c>
      <c r="H7" s="58"/>
      <c r="I7" s="57"/>
      <c r="J7" s="57"/>
      <c r="K7" s="57"/>
      <c r="L7" s="57"/>
      <c r="M7" s="57"/>
      <c r="N7" s="57"/>
      <c r="O7" s="57"/>
      <c r="P7" s="51"/>
      <c r="Q7" s="51"/>
    </row>
    <row r="8" spans="2:21">
      <c r="B8" s="57"/>
      <c r="C8" s="57"/>
      <c r="D8" s="57"/>
      <c r="E8" s="58"/>
      <c r="F8" s="61"/>
      <c r="G8" s="52" t="str">
        <f>IFERROR(テーブル1[[#This Row],[契約金額]]/テーブル1[[#This Row],[総勤務時間]],"")</f>
        <v/>
      </c>
      <c r="H8" s="58"/>
      <c r="I8" s="57"/>
      <c r="J8" s="57"/>
      <c r="K8" s="57"/>
      <c r="L8" s="57"/>
      <c r="M8" s="57"/>
      <c r="N8" s="57"/>
      <c r="O8" s="57"/>
      <c r="P8" s="51"/>
      <c r="Q8" s="51"/>
    </row>
    <row r="9" spans="2:21">
      <c r="B9" s="57"/>
      <c r="C9" s="57"/>
      <c r="D9" s="57"/>
      <c r="E9" s="58"/>
      <c r="F9" s="61"/>
      <c r="G9" s="52" t="str">
        <f>IFERROR(テーブル1[[#This Row],[契約金額]]/テーブル1[[#This Row],[総勤務時間]],"")</f>
        <v/>
      </c>
      <c r="H9" s="58"/>
      <c r="I9" s="57"/>
      <c r="J9" s="57"/>
      <c r="K9" s="57"/>
      <c r="L9" s="57"/>
      <c r="M9" s="57"/>
      <c r="N9" s="57"/>
      <c r="O9" s="57"/>
      <c r="P9" s="51"/>
      <c r="Q9" s="51"/>
    </row>
    <row r="10" spans="2:21">
      <c r="B10" s="57"/>
      <c r="C10" s="57"/>
      <c r="D10" s="57"/>
      <c r="E10" s="58"/>
      <c r="F10" s="61"/>
      <c r="G10" s="52" t="str">
        <f>IFERROR(テーブル1[[#This Row],[契約金額]]/テーブル1[[#This Row],[総勤務時間]],"")</f>
        <v/>
      </c>
      <c r="H10" s="58"/>
      <c r="I10" s="57"/>
      <c r="J10" s="57"/>
      <c r="K10" s="57"/>
      <c r="L10" s="57"/>
      <c r="M10" s="57"/>
      <c r="N10" s="57"/>
      <c r="O10" s="57"/>
      <c r="P10" s="51"/>
      <c r="Q10" s="51"/>
    </row>
    <row r="11" spans="2:21">
      <c r="B11" s="57"/>
      <c r="C11" s="57"/>
      <c r="D11" s="57"/>
      <c r="E11" s="58"/>
      <c r="F11" s="61"/>
      <c r="G11" s="52" t="str">
        <f>IFERROR(テーブル1[[#This Row],[契約金額]]/テーブル1[[#This Row],[総勤務時間]],"")</f>
        <v/>
      </c>
      <c r="H11" s="58"/>
      <c r="I11" s="57"/>
      <c r="J11" s="57"/>
      <c r="K11" s="57"/>
      <c r="L11" s="57"/>
      <c r="M11" s="57"/>
      <c r="N11" s="57"/>
      <c r="O11" s="57"/>
      <c r="P11" s="51"/>
      <c r="Q11" s="51"/>
    </row>
    <row r="12" spans="2:21">
      <c r="B12" s="57"/>
      <c r="C12" s="57"/>
      <c r="D12" s="57"/>
      <c r="E12" s="58"/>
      <c r="F12" s="61"/>
      <c r="G12" s="52" t="str">
        <f>IFERROR(テーブル1[[#This Row],[契約金額]]/テーブル1[[#This Row],[総勤務時間]],"")</f>
        <v/>
      </c>
      <c r="H12" s="58"/>
      <c r="I12" s="57"/>
      <c r="J12" s="57"/>
      <c r="K12" s="57"/>
      <c r="L12" s="57"/>
      <c r="M12" s="57"/>
      <c r="N12" s="57"/>
      <c r="O12" s="57"/>
      <c r="P12" s="51"/>
      <c r="Q12" s="51"/>
    </row>
    <row r="13" spans="2:21">
      <c r="B13" s="57"/>
      <c r="C13" s="57"/>
      <c r="D13" s="57"/>
      <c r="E13" s="58"/>
      <c r="F13" s="61"/>
      <c r="G13" s="52" t="str">
        <f>IFERROR(テーブル1[[#This Row],[契約金額]]/テーブル1[[#This Row],[総勤務時間]],"")</f>
        <v/>
      </c>
      <c r="H13" s="58"/>
      <c r="I13" s="57"/>
      <c r="J13" s="57"/>
      <c r="K13" s="57"/>
      <c r="L13" s="57"/>
      <c r="M13" s="57"/>
      <c r="N13" s="57"/>
      <c r="O13" s="57"/>
      <c r="P13" s="51"/>
      <c r="Q13" s="51"/>
    </row>
    <row r="14" spans="2:21">
      <c r="B14" s="57"/>
      <c r="C14" s="57"/>
      <c r="D14" s="57"/>
      <c r="E14" s="58"/>
      <c r="F14" s="61"/>
      <c r="G14" s="52" t="str">
        <f>IFERROR(テーブル1[[#This Row],[契約金額]]/テーブル1[[#This Row],[総勤務時間]],"")</f>
        <v/>
      </c>
      <c r="H14" s="58"/>
      <c r="I14" s="57"/>
      <c r="J14" s="57"/>
      <c r="K14" s="57"/>
      <c r="L14" s="57"/>
      <c r="M14" s="57"/>
      <c r="N14" s="57"/>
      <c r="O14" s="57"/>
      <c r="P14" s="51"/>
      <c r="Q14" s="51"/>
    </row>
    <row r="15" spans="2:21">
      <c r="B15" s="57"/>
      <c r="C15" s="57"/>
      <c r="D15" s="57"/>
      <c r="E15" s="58"/>
      <c r="F15" s="61"/>
      <c r="G15" s="52" t="str">
        <f>IFERROR(テーブル1[[#This Row],[契約金額]]/テーブル1[[#This Row],[総勤務時間]],"")</f>
        <v/>
      </c>
      <c r="H15" s="58"/>
      <c r="I15" s="57"/>
      <c r="J15" s="57"/>
      <c r="K15" s="57"/>
      <c r="L15" s="57"/>
      <c r="M15" s="57"/>
      <c r="N15" s="57"/>
      <c r="O15" s="57"/>
      <c r="P15" s="51"/>
      <c r="Q15" s="54"/>
      <c r="U15" s="53"/>
    </row>
    <row r="16" spans="2:21">
      <c r="B16" s="57"/>
      <c r="C16" s="57"/>
      <c r="D16" s="57"/>
      <c r="E16" s="58"/>
      <c r="F16" s="61"/>
      <c r="G16" s="52" t="str">
        <f>IFERROR(テーブル1[[#This Row],[契約金額]]/テーブル1[[#This Row],[総勤務時間]],"")</f>
        <v/>
      </c>
      <c r="H16" s="58"/>
      <c r="I16" s="57"/>
      <c r="J16" s="57"/>
      <c r="K16" s="57"/>
      <c r="L16" s="57"/>
      <c r="M16" s="57"/>
      <c r="N16" s="57"/>
      <c r="O16" s="57"/>
      <c r="P16" s="51"/>
      <c r="Q16" s="51"/>
    </row>
    <row r="17" spans="2:17">
      <c r="B17" s="57"/>
      <c r="C17" s="57"/>
      <c r="D17" s="57"/>
      <c r="E17" s="58"/>
      <c r="F17" s="61"/>
      <c r="G17" s="52" t="str">
        <f>IFERROR(テーブル1[[#This Row],[契約金額]]/テーブル1[[#This Row],[総勤務時間]],"")</f>
        <v/>
      </c>
      <c r="H17" s="58"/>
      <c r="I17" s="57"/>
      <c r="J17" s="57"/>
      <c r="K17" s="57"/>
      <c r="L17" s="57"/>
      <c r="M17" s="57"/>
      <c r="N17" s="57"/>
      <c r="O17" s="57"/>
      <c r="P17" s="51"/>
      <c r="Q17" s="51"/>
    </row>
    <row r="18" spans="2:17">
      <c r="B18" s="57"/>
      <c r="C18" s="57"/>
      <c r="D18" s="57"/>
      <c r="E18" s="58"/>
      <c r="F18" s="61"/>
      <c r="G18" s="52" t="str">
        <f>IFERROR(テーブル1[[#This Row],[契約金額]]/テーブル1[[#This Row],[総勤務時間]],"")</f>
        <v/>
      </c>
      <c r="H18" s="58"/>
      <c r="I18" s="57"/>
      <c r="J18" s="57"/>
      <c r="K18" s="57"/>
      <c r="L18" s="57"/>
      <c r="M18" s="57"/>
      <c r="N18" s="57"/>
      <c r="O18" s="57"/>
      <c r="P18" s="51"/>
      <c r="Q18" s="51"/>
    </row>
    <row r="19" spans="2:17">
      <c r="B19" s="57"/>
      <c r="C19" s="57"/>
      <c r="D19" s="57"/>
      <c r="E19" s="58"/>
      <c r="F19" s="61"/>
      <c r="G19" s="52" t="str">
        <f>IFERROR(テーブル1[[#This Row],[契約金額]]/テーブル1[[#This Row],[総勤務時間]],"")</f>
        <v/>
      </c>
      <c r="H19" s="58"/>
      <c r="I19" s="57"/>
      <c r="J19" s="57"/>
      <c r="K19" s="57"/>
      <c r="L19" s="57"/>
      <c r="M19" s="57"/>
      <c r="N19" s="57"/>
      <c r="O19" s="57"/>
      <c r="P19" s="51"/>
      <c r="Q19" s="51"/>
    </row>
    <row r="20" spans="2:17">
      <c r="B20" s="57"/>
      <c r="C20" s="57"/>
      <c r="D20" s="57"/>
      <c r="E20" s="58"/>
      <c r="F20" s="61"/>
      <c r="G20" s="52" t="str">
        <f>IFERROR(テーブル1[[#This Row],[契約金額]]/テーブル1[[#This Row],[総勤務時間]],"")</f>
        <v/>
      </c>
      <c r="H20" s="58"/>
      <c r="I20" s="57"/>
      <c r="J20" s="57"/>
      <c r="K20" s="57"/>
      <c r="L20" s="57"/>
      <c r="M20" s="57"/>
      <c r="N20" s="57"/>
      <c r="O20" s="57"/>
      <c r="P20" s="51"/>
      <c r="Q20" s="51"/>
    </row>
    <row r="21" spans="2:17">
      <c r="B21" s="57"/>
      <c r="C21" s="57"/>
      <c r="D21" s="57"/>
      <c r="E21" s="58"/>
      <c r="F21" s="61"/>
      <c r="G21" s="52" t="str">
        <f>IFERROR(テーブル1[[#This Row],[契約金額]]/テーブル1[[#This Row],[総勤務時間]],"")</f>
        <v/>
      </c>
      <c r="H21" s="58"/>
      <c r="I21" s="57"/>
      <c r="J21" s="57"/>
      <c r="K21" s="57"/>
      <c r="L21" s="57"/>
      <c r="M21" s="57"/>
      <c r="N21" s="57"/>
      <c r="O21" s="57"/>
      <c r="P21" s="51"/>
      <c r="Q21" s="51"/>
    </row>
    <row r="22" spans="2:17">
      <c r="B22" s="57"/>
      <c r="C22" s="57"/>
      <c r="D22" s="57"/>
      <c r="E22" s="58"/>
      <c r="F22" s="61"/>
      <c r="G22" s="52" t="str">
        <f>IFERROR(テーブル1[[#This Row],[契約金額]]/テーブル1[[#This Row],[総勤務時間]],"")</f>
        <v/>
      </c>
      <c r="H22" s="58"/>
      <c r="I22" s="57"/>
      <c r="J22" s="57"/>
      <c r="K22" s="57"/>
      <c r="L22" s="57"/>
      <c r="M22" s="57"/>
      <c r="N22" s="57"/>
      <c r="O22" s="57"/>
      <c r="P22" s="51"/>
      <c r="Q22" s="51"/>
    </row>
    <row r="23" spans="2:17">
      <c r="B23" s="57"/>
      <c r="C23" s="57"/>
      <c r="D23" s="57"/>
      <c r="E23" s="58"/>
      <c r="F23" s="61"/>
      <c r="G23" s="52" t="str">
        <f>IFERROR(テーブル1[[#This Row],[契約金額]]/テーブル1[[#This Row],[総勤務時間]],"")</f>
        <v/>
      </c>
      <c r="H23" s="58"/>
      <c r="I23" s="57"/>
      <c r="J23" s="57"/>
      <c r="K23" s="57"/>
      <c r="L23" s="57"/>
      <c r="M23" s="57"/>
      <c r="N23" s="57"/>
      <c r="O23" s="57"/>
      <c r="P23" s="51"/>
      <c r="Q23" s="51"/>
    </row>
    <row r="24" spans="2:17">
      <c r="B24" s="57"/>
      <c r="C24" s="57"/>
      <c r="D24" s="57"/>
      <c r="E24" s="58"/>
      <c r="F24" s="61"/>
      <c r="G24" s="52" t="str">
        <f>IFERROR(テーブル1[[#This Row],[契約金額]]/テーブル1[[#This Row],[総勤務時間]],"")</f>
        <v/>
      </c>
      <c r="H24" s="58"/>
      <c r="I24" s="57"/>
      <c r="J24" s="57"/>
      <c r="K24" s="57"/>
      <c r="L24" s="57"/>
      <c r="M24" s="57"/>
      <c r="N24" s="57"/>
      <c r="O24" s="57"/>
      <c r="P24" s="51"/>
      <c r="Q24" s="51"/>
    </row>
    <row r="25" spans="2:17">
      <c r="B25" s="57"/>
      <c r="C25" s="57"/>
      <c r="D25" s="57"/>
      <c r="E25" s="58"/>
      <c r="F25" s="61"/>
      <c r="G25" s="52" t="str">
        <f>IFERROR(テーブル1[[#This Row],[契約金額]]/テーブル1[[#This Row],[総勤務時間]],"")</f>
        <v/>
      </c>
      <c r="H25" s="58"/>
      <c r="I25" s="57"/>
      <c r="J25" s="57"/>
      <c r="K25" s="57"/>
      <c r="L25" s="57"/>
      <c r="M25" s="57"/>
      <c r="N25" s="57"/>
      <c r="O25" s="57"/>
      <c r="P25" s="51"/>
      <c r="Q25" s="51"/>
    </row>
    <row r="26" spans="2:17">
      <c r="B26" s="57"/>
      <c r="C26" s="57"/>
      <c r="D26" s="57"/>
      <c r="E26" s="58"/>
      <c r="F26" s="61"/>
      <c r="G26" s="52" t="str">
        <f>IFERROR(テーブル1[[#This Row],[契約金額]]/テーブル1[[#This Row],[総勤務時間]],"")</f>
        <v/>
      </c>
      <c r="H26" s="58"/>
      <c r="I26" s="57"/>
      <c r="J26" s="57"/>
      <c r="K26" s="57"/>
      <c r="L26" s="57"/>
      <c r="M26" s="57"/>
      <c r="N26" s="57"/>
      <c r="O26" s="57"/>
      <c r="P26" s="51"/>
      <c r="Q26" s="51"/>
    </row>
    <row r="27" spans="2:17">
      <c r="B27" s="69"/>
      <c r="C27" s="69"/>
      <c r="D27" s="69"/>
      <c r="E27" s="70">
        <f>SUBTOTAL(109,テーブル1[契約金額])</f>
        <v>0</v>
      </c>
      <c r="F27" s="71">
        <f>SUBTOTAL(109,テーブル1[総勤務時間])</f>
        <v>0</v>
      </c>
      <c r="G27" s="70" t="str">
        <f>IFERROR(テーブル1[[#Totals],[契約金額]]/テーブル1[[#Totals],[総勤務時間]],"")</f>
        <v/>
      </c>
      <c r="H27" s="70">
        <f>SUBTOTAL(109,テーブル1[医療的ケア看護職員の数])</f>
        <v>0</v>
      </c>
      <c r="I27" s="69"/>
      <c r="J27" s="68">
        <f>SUBTOTAL(109,テーブル1[対応する医療的ケア児数])</f>
        <v>0</v>
      </c>
      <c r="K27" s="68">
        <f>SUBTOTAL(109,テーブル1[学校生活])</f>
        <v>0</v>
      </c>
      <c r="L27" s="68">
        <f>SUBTOTAL(109,テーブル1[登下校])</f>
        <v>0</v>
      </c>
      <c r="M27" s="68">
        <f>SUBTOTAL(109,テーブル1[校外学習（泊無し）])</f>
        <v>0</v>
      </c>
      <c r="N27" s="68">
        <f>SUBTOTAL(109,テーブル1[校外学習（泊を伴う）])</f>
        <v>0</v>
      </c>
      <c r="O27" s="68">
        <f>SUBTOTAL(109,テーブル1[その他])</f>
        <v>0</v>
      </c>
    </row>
  </sheetData>
  <sheetProtection selectLockedCells="1"/>
  <mergeCells count="1">
    <mergeCell ref="M3:O3"/>
  </mergeCells>
  <phoneticPr fontId="7"/>
  <dataValidations count="6">
    <dataValidation type="list" allowBlank="1" showInputMessage="1" showErrorMessage="1" sqref="C6:C9" xr:uid="{56E8E3F4-6F48-42C5-ABB5-E2C87E7AFD14}">
      <formula1>"医療機関,訪問看護ステーション,その他"</formula1>
    </dataValidation>
    <dataValidation type="list" allowBlank="1" showInputMessage="1" showErrorMessage="1" sqref="C10:C26" xr:uid="{D4F7D35B-DF86-4C93-A08E-9D73BEE6064E}">
      <formula1>"医療機関,訪問看護ステーション,障害者入所施設,その他"</formula1>
    </dataValidation>
    <dataValidation type="whole" operator="greaterThan" allowBlank="1" showInputMessage="1" showErrorMessage="1" sqref="E6:E26" xr:uid="{FBF2F3F1-EE39-4C27-88C5-A35DBC0A8826}">
      <formula1>0</formula1>
    </dataValidation>
    <dataValidation type="decimal" operator="greaterThan" allowBlank="1" showInputMessage="1" showErrorMessage="1" sqref="F6:F26" xr:uid="{118AC353-91FB-45A0-A271-A4F5D966942C}">
      <formula1>0</formula1>
    </dataValidation>
    <dataValidation type="whole" operator="greaterThanOrEqual" allowBlank="1" showInputMessage="1" showErrorMessage="1" sqref="K6:O26" xr:uid="{5DEA3FF6-2723-4DCC-852F-F1DF010F8EC3}">
      <formula1>0</formula1>
    </dataValidation>
    <dataValidation type="whole" operator="greaterThanOrEqual" allowBlank="1" showInputMessage="1" showErrorMessage="1" sqref="H6:H26 J6:J26" xr:uid="{FE4D1758-C44F-494E-8C7B-D26C022A548D}">
      <formula1>1</formula1>
    </dataValidation>
  </dataValidations>
  <pageMargins left="0.7" right="0.7" top="0.75" bottom="0.75" header="0.3" footer="0.3"/>
  <pageSetup paperSize="8" scale="68" fitToHeight="0" orientation="landscape" r:id="rId1"/>
  <headerFooter>
    <oddHeader>&amp;L【機密性○（取扱制限）】</oddHead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E17A3-2909-4307-B637-D4908AD48A2B}">
  <sheetPr>
    <pageSetUpPr fitToPage="1"/>
  </sheetPr>
  <dimension ref="B1:U27"/>
  <sheetViews>
    <sheetView tabSelected="1" view="pageBreakPreview" zoomScale="70" zoomScaleNormal="85" zoomScaleSheetLayoutView="70" workbookViewId="0">
      <selection activeCell="M3" sqref="M3:N3"/>
    </sheetView>
  </sheetViews>
  <sheetFormatPr defaultColWidth="8.77734375" defaultRowHeight="13.2"/>
  <cols>
    <col min="1" max="1" width="3" style="47" customWidth="1"/>
    <col min="2" max="2" width="17.5546875" style="47" customWidth="1"/>
    <col min="3" max="3" width="23.21875" style="47" bestFit="1" customWidth="1"/>
    <col min="4" max="4" width="16.44140625" style="47" bestFit="1" customWidth="1"/>
    <col min="5" max="5" width="12" style="48" customWidth="1"/>
    <col min="6" max="6" width="14.5546875" style="48" bestFit="1" customWidth="1"/>
    <col min="7" max="7" width="21.21875" style="48" customWidth="1"/>
    <col min="8" max="8" width="27.21875" style="48" bestFit="1" customWidth="1"/>
    <col min="9" max="9" width="43.5546875" style="47" bestFit="1" customWidth="1"/>
    <col min="10" max="10" width="25.21875" style="47" bestFit="1" customWidth="1"/>
    <col min="11" max="11" width="12.21875" style="47" bestFit="1" customWidth="1"/>
    <col min="12" max="12" width="10.44140625" style="47" bestFit="1" customWidth="1"/>
    <col min="13" max="14" width="22.77734375" style="47" bestFit="1" customWidth="1"/>
    <col min="15" max="15" width="10.44140625" style="47" bestFit="1" customWidth="1"/>
    <col min="16" max="16" width="3.44140625" style="47" customWidth="1"/>
    <col min="17" max="16384" width="8.77734375" style="47"/>
  </cols>
  <sheetData>
    <row r="1" spans="2:21">
      <c r="B1" s="47" t="s">
        <v>101</v>
      </c>
    </row>
    <row r="3" spans="2:21" ht="34.5" customHeight="1">
      <c r="M3" s="109" t="str">
        <f>'（別記２様式１　事業実施計画書）'!H3</f>
        <v>都道府県・市町村・学校法人名</v>
      </c>
      <c r="N3" s="111"/>
      <c r="O3" s="55"/>
    </row>
    <row r="5" spans="2:21">
      <c r="B5" s="51" t="s">
        <v>88</v>
      </c>
      <c r="C5" s="51" t="s">
        <v>89</v>
      </c>
      <c r="D5" s="51" t="s">
        <v>90</v>
      </c>
      <c r="E5" s="52" t="s">
        <v>91</v>
      </c>
      <c r="F5" s="52" t="s">
        <v>92</v>
      </c>
      <c r="G5" s="52" t="s">
        <v>93</v>
      </c>
      <c r="H5" s="52" t="s">
        <v>102</v>
      </c>
      <c r="I5" s="51" t="s">
        <v>95</v>
      </c>
      <c r="J5" s="51" t="s">
        <v>96</v>
      </c>
      <c r="K5" s="51" t="s">
        <v>97</v>
      </c>
      <c r="L5" s="51" t="s">
        <v>98</v>
      </c>
      <c r="M5" s="51" t="s">
        <v>99</v>
      </c>
      <c r="N5" s="51" t="s">
        <v>100</v>
      </c>
      <c r="O5" s="51" t="s">
        <v>82</v>
      </c>
      <c r="P5" s="51"/>
      <c r="Q5" s="51"/>
    </row>
    <row r="6" spans="2:21">
      <c r="B6" s="57"/>
      <c r="C6" s="57"/>
      <c r="D6" s="57"/>
      <c r="E6" s="58"/>
      <c r="F6" s="61"/>
      <c r="G6" s="56" t="str">
        <f>IFERROR(テーブル2[[#This Row],[契約金額]]/テーブル2[[#This Row],[総勤務時間]],"")</f>
        <v/>
      </c>
      <c r="H6" s="58"/>
      <c r="I6" s="57"/>
      <c r="J6" s="57"/>
      <c r="K6" s="57"/>
      <c r="L6" s="57"/>
      <c r="M6" s="57"/>
      <c r="N6" s="57"/>
      <c r="O6" s="57"/>
      <c r="P6" s="51"/>
      <c r="Q6" s="51"/>
    </row>
    <row r="7" spans="2:21">
      <c r="B7" s="57"/>
      <c r="C7" s="57"/>
      <c r="D7" s="57"/>
      <c r="E7" s="58"/>
      <c r="F7" s="61"/>
      <c r="G7" s="56" t="str">
        <f>IFERROR(テーブル2[[#This Row],[契約金額]]/テーブル2[[#This Row],[総勤務時間]],"")</f>
        <v/>
      </c>
      <c r="H7" s="58"/>
      <c r="I7" s="57"/>
      <c r="J7" s="57"/>
      <c r="K7" s="57"/>
      <c r="L7" s="57"/>
      <c r="M7" s="57"/>
      <c r="N7" s="57"/>
      <c r="O7" s="57"/>
      <c r="P7" s="51"/>
      <c r="Q7" s="51"/>
    </row>
    <row r="8" spans="2:21">
      <c r="B8" s="57"/>
      <c r="C8" s="57"/>
      <c r="D8" s="57"/>
      <c r="E8" s="58"/>
      <c r="F8" s="61"/>
      <c r="G8" s="56" t="str">
        <f>IFERROR(テーブル2[[#This Row],[契約金額]]/テーブル2[[#This Row],[総勤務時間]],"")</f>
        <v/>
      </c>
      <c r="H8" s="58"/>
      <c r="I8" s="57"/>
      <c r="J8" s="57"/>
      <c r="K8" s="57"/>
      <c r="L8" s="57"/>
      <c r="M8" s="57"/>
      <c r="N8" s="57"/>
      <c r="O8" s="57"/>
      <c r="P8" s="51"/>
      <c r="Q8" s="51"/>
    </row>
    <row r="9" spans="2:21">
      <c r="B9" s="57"/>
      <c r="C9" s="57"/>
      <c r="D9" s="57"/>
      <c r="E9" s="58"/>
      <c r="F9" s="61"/>
      <c r="G9" s="56" t="str">
        <f>IFERROR(テーブル2[[#This Row],[契約金額]]/テーブル2[[#This Row],[総勤務時間]],"")</f>
        <v/>
      </c>
      <c r="H9" s="58"/>
      <c r="I9" s="57"/>
      <c r="J9" s="57"/>
      <c r="K9" s="57"/>
      <c r="L9" s="57"/>
      <c r="M9" s="57"/>
      <c r="N9" s="57"/>
      <c r="O9" s="57"/>
      <c r="P9" s="51"/>
      <c r="Q9" s="51"/>
    </row>
    <row r="10" spans="2:21">
      <c r="B10" s="57"/>
      <c r="C10" s="57"/>
      <c r="D10" s="57"/>
      <c r="E10" s="58"/>
      <c r="F10" s="61"/>
      <c r="G10" s="56" t="str">
        <f>IFERROR(テーブル2[[#This Row],[契約金額]]/テーブル2[[#This Row],[総勤務時間]],"")</f>
        <v/>
      </c>
      <c r="H10" s="58"/>
      <c r="I10" s="57"/>
      <c r="J10" s="57"/>
      <c r="K10" s="57"/>
      <c r="L10" s="57"/>
      <c r="M10" s="57"/>
      <c r="N10" s="57"/>
      <c r="O10" s="57"/>
      <c r="P10" s="51"/>
      <c r="Q10" s="51"/>
    </row>
    <row r="11" spans="2:21">
      <c r="B11" s="57"/>
      <c r="C11" s="57"/>
      <c r="D11" s="57"/>
      <c r="E11" s="58"/>
      <c r="F11" s="61"/>
      <c r="G11" s="56" t="str">
        <f>IFERROR(テーブル2[[#This Row],[契約金額]]/テーブル2[[#This Row],[総勤務時間]],"")</f>
        <v/>
      </c>
      <c r="H11" s="58"/>
      <c r="I11" s="57"/>
      <c r="J11" s="57"/>
      <c r="K11" s="57"/>
      <c r="L11" s="57"/>
      <c r="M11" s="57"/>
      <c r="N11" s="57"/>
      <c r="O11" s="57"/>
      <c r="P11" s="51"/>
      <c r="Q11" s="51"/>
    </row>
    <row r="12" spans="2:21">
      <c r="B12" s="57"/>
      <c r="C12" s="57"/>
      <c r="D12" s="57"/>
      <c r="E12" s="58"/>
      <c r="F12" s="61"/>
      <c r="G12" s="56" t="str">
        <f>IFERROR(テーブル2[[#This Row],[契約金額]]/テーブル2[[#This Row],[総勤務時間]],"")</f>
        <v/>
      </c>
      <c r="H12" s="58"/>
      <c r="I12" s="57"/>
      <c r="J12" s="57"/>
      <c r="K12" s="57"/>
      <c r="L12" s="57"/>
      <c r="M12" s="57"/>
      <c r="N12" s="57"/>
      <c r="O12" s="57"/>
      <c r="P12" s="51"/>
      <c r="Q12" s="51"/>
    </row>
    <row r="13" spans="2:21">
      <c r="B13" s="57"/>
      <c r="C13" s="57"/>
      <c r="D13" s="57"/>
      <c r="E13" s="58"/>
      <c r="F13" s="61"/>
      <c r="G13" s="56" t="str">
        <f>IFERROR(テーブル2[[#This Row],[契約金額]]/テーブル2[[#This Row],[総勤務時間]],"")</f>
        <v/>
      </c>
      <c r="H13" s="58"/>
      <c r="I13" s="57"/>
      <c r="J13" s="57"/>
      <c r="K13" s="57"/>
      <c r="L13" s="57"/>
      <c r="M13" s="57"/>
      <c r="N13" s="57"/>
      <c r="O13" s="57"/>
      <c r="P13" s="51"/>
      <c r="Q13" s="51"/>
    </row>
    <row r="14" spans="2:21">
      <c r="B14" s="57"/>
      <c r="C14" s="57"/>
      <c r="D14" s="57"/>
      <c r="E14" s="58"/>
      <c r="F14" s="61"/>
      <c r="G14" s="56" t="str">
        <f>IFERROR(テーブル2[[#This Row],[契約金額]]/テーブル2[[#This Row],[総勤務時間]],"")</f>
        <v/>
      </c>
      <c r="H14" s="58"/>
      <c r="I14" s="57"/>
      <c r="J14" s="57"/>
      <c r="K14" s="57"/>
      <c r="L14" s="57"/>
      <c r="M14" s="57"/>
      <c r="N14" s="57"/>
      <c r="O14" s="57"/>
      <c r="P14" s="51"/>
      <c r="Q14" s="51"/>
    </row>
    <row r="15" spans="2:21">
      <c r="B15" s="57"/>
      <c r="C15" s="57"/>
      <c r="D15" s="57"/>
      <c r="E15" s="58"/>
      <c r="F15" s="61"/>
      <c r="G15" s="56" t="str">
        <f>IFERROR(テーブル2[[#This Row],[契約金額]]/テーブル2[[#This Row],[総勤務時間]],"")</f>
        <v/>
      </c>
      <c r="H15" s="58"/>
      <c r="I15" s="57"/>
      <c r="J15" s="57"/>
      <c r="K15" s="57"/>
      <c r="L15" s="57"/>
      <c r="M15" s="57"/>
      <c r="N15" s="57"/>
      <c r="O15" s="57"/>
      <c r="P15" s="51"/>
      <c r="Q15" s="54"/>
      <c r="U15" s="53"/>
    </row>
    <row r="16" spans="2:21">
      <c r="B16" s="57"/>
      <c r="C16" s="57"/>
      <c r="D16" s="57"/>
      <c r="E16" s="58"/>
      <c r="F16" s="61"/>
      <c r="G16" s="56" t="str">
        <f>IFERROR(テーブル2[[#This Row],[契約金額]]/テーブル2[[#This Row],[総勤務時間]],"")</f>
        <v/>
      </c>
      <c r="H16" s="58"/>
      <c r="I16" s="57"/>
      <c r="J16" s="57"/>
      <c r="K16" s="57"/>
      <c r="L16" s="57"/>
      <c r="M16" s="57"/>
      <c r="N16" s="57"/>
      <c r="O16" s="57"/>
      <c r="P16" s="51"/>
      <c r="Q16" s="51"/>
    </row>
    <row r="17" spans="2:17">
      <c r="B17" s="57"/>
      <c r="C17" s="57"/>
      <c r="D17" s="57"/>
      <c r="E17" s="58"/>
      <c r="F17" s="61"/>
      <c r="G17" s="56" t="str">
        <f>IFERROR(テーブル2[[#This Row],[契約金額]]/テーブル2[[#This Row],[総勤務時間]],"")</f>
        <v/>
      </c>
      <c r="H17" s="58"/>
      <c r="I17" s="57"/>
      <c r="J17" s="57"/>
      <c r="K17" s="57"/>
      <c r="L17" s="57"/>
      <c r="M17" s="57"/>
      <c r="N17" s="57"/>
      <c r="O17" s="57"/>
      <c r="P17" s="51"/>
      <c r="Q17" s="51"/>
    </row>
    <row r="18" spans="2:17">
      <c r="B18" s="57"/>
      <c r="C18" s="57"/>
      <c r="D18" s="57"/>
      <c r="E18" s="58"/>
      <c r="F18" s="61"/>
      <c r="G18" s="56" t="str">
        <f>IFERROR(テーブル2[[#This Row],[契約金額]]/テーブル2[[#This Row],[総勤務時間]],"")</f>
        <v/>
      </c>
      <c r="H18" s="58"/>
      <c r="I18" s="57"/>
      <c r="J18" s="57"/>
      <c r="K18" s="57"/>
      <c r="L18" s="57"/>
      <c r="M18" s="57"/>
      <c r="N18" s="57"/>
      <c r="O18" s="57"/>
      <c r="P18" s="51"/>
      <c r="Q18" s="51"/>
    </row>
    <row r="19" spans="2:17">
      <c r="B19" s="57"/>
      <c r="C19" s="57"/>
      <c r="D19" s="57"/>
      <c r="E19" s="58"/>
      <c r="F19" s="61"/>
      <c r="G19" s="56" t="str">
        <f>IFERROR(テーブル2[[#This Row],[契約金額]]/テーブル2[[#This Row],[総勤務時間]],"")</f>
        <v/>
      </c>
      <c r="H19" s="58"/>
      <c r="I19" s="57"/>
      <c r="J19" s="57"/>
      <c r="K19" s="57"/>
      <c r="L19" s="57"/>
      <c r="M19" s="57"/>
      <c r="N19" s="57"/>
      <c r="O19" s="57"/>
      <c r="P19" s="51"/>
      <c r="Q19" s="51"/>
    </row>
    <row r="20" spans="2:17">
      <c r="B20" s="57"/>
      <c r="C20" s="57"/>
      <c r="D20" s="57"/>
      <c r="E20" s="58"/>
      <c r="F20" s="61"/>
      <c r="G20" s="56" t="str">
        <f>IFERROR(テーブル2[[#This Row],[契約金額]]/テーブル2[[#This Row],[総勤務時間]],"")</f>
        <v/>
      </c>
      <c r="H20" s="58"/>
      <c r="I20" s="57"/>
      <c r="J20" s="57"/>
      <c r="K20" s="57"/>
      <c r="L20" s="57"/>
      <c r="M20" s="57"/>
      <c r="N20" s="57"/>
      <c r="O20" s="57"/>
      <c r="P20" s="51"/>
      <c r="Q20" s="51"/>
    </row>
    <row r="21" spans="2:17">
      <c r="B21" s="57"/>
      <c r="C21" s="57"/>
      <c r="D21" s="57"/>
      <c r="E21" s="58"/>
      <c r="F21" s="61"/>
      <c r="G21" s="56" t="str">
        <f>IFERROR(テーブル2[[#This Row],[契約金額]]/テーブル2[[#This Row],[総勤務時間]],"")</f>
        <v/>
      </c>
      <c r="H21" s="58"/>
      <c r="I21" s="57"/>
      <c r="J21" s="57"/>
      <c r="K21" s="57"/>
      <c r="L21" s="57"/>
      <c r="M21" s="57"/>
      <c r="N21" s="57"/>
      <c r="O21" s="57"/>
      <c r="P21" s="51"/>
      <c r="Q21" s="51"/>
    </row>
    <row r="22" spans="2:17">
      <c r="B22" s="57"/>
      <c r="C22" s="57"/>
      <c r="D22" s="57"/>
      <c r="E22" s="58"/>
      <c r="F22" s="61"/>
      <c r="G22" s="56" t="str">
        <f>IFERROR(テーブル2[[#This Row],[契約金額]]/テーブル2[[#This Row],[総勤務時間]],"")</f>
        <v/>
      </c>
      <c r="H22" s="58"/>
      <c r="I22" s="57"/>
      <c r="J22" s="57"/>
      <c r="K22" s="57"/>
      <c r="L22" s="57"/>
      <c r="M22" s="57"/>
      <c r="N22" s="57"/>
      <c r="O22" s="57"/>
      <c r="P22" s="51"/>
      <c r="Q22" s="51"/>
    </row>
    <row r="23" spans="2:17">
      <c r="B23" s="57"/>
      <c r="C23" s="57"/>
      <c r="D23" s="57"/>
      <c r="E23" s="58"/>
      <c r="F23" s="61"/>
      <c r="G23" s="56" t="str">
        <f>IFERROR(テーブル2[[#This Row],[契約金額]]/テーブル2[[#This Row],[総勤務時間]],"")</f>
        <v/>
      </c>
      <c r="H23" s="58"/>
      <c r="I23" s="57"/>
      <c r="J23" s="57"/>
      <c r="K23" s="57"/>
      <c r="L23" s="57"/>
      <c r="M23" s="57"/>
      <c r="N23" s="57"/>
      <c r="O23" s="57"/>
      <c r="P23" s="51"/>
      <c r="Q23" s="51"/>
    </row>
    <row r="24" spans="2:17">
      <c r="B24" s="57"/>
      <c r="C24" s="57"/>
      <c r="D24" s="57"/>
      <c r="E24" s="58"/>
      <c r="F24" s="61"/>
      <c r="G24" s="56" t="str">
        <f>IFERROR(テーブル2[[#This Row],[契約金額]]/テーブル2[[#This Row],[総勤務時間]],"")</f>
        <v/>
      </c>
      <c r="H24" s="58"/>
      <c r="I24" s="57"/>
      <c r="J24" s="57"/>
      <c r="K24" s="57"/>
      <c r="L24" s="57"/>
      <c r="M24" s="57"/>
      <c r="N24" s="57"/>
      <c r="O24" s="57"/>
      <c r="P24" s="51"/>
      <c r="Q24" s="51"/>
    </row>
    <row r="25" spans="2:17">
      <c r="B25" s="57"/>
      <c r="C25" s="57"/>
      <c r="D25" s="57"/>
      <c r="E25" s="58"/>
      <c r="F25" s="61"/>
      <c r="G25" s="56" t="str">
        <f>IFERROR(テーブル2[[#This Row],[契約金額]]/テーブル2[[#This Row],[総勤務時間]],"")</f>
        <v/>
      </c>
      <c r="H25" s="58"/>
      <c r="I25" s="57"/>
      <c r="J25" s="57"/>
      <c r="K25" s="57"/>
      <c r="L25" s="57"/>
      <c r="M25" s="57"/>
      <c r="N25" s="57"/>
      <c r="O25" s="57"/>
      <c r="P25" s="51"/>
      <c r="Q25" s="51"/>
    </row>
    <row r="26" spans="2:17">
      <c r="B26" s="57"/>
      <c r="C26" s="57"/>
      <c r="D26" s="57"/>
      <c r="E26" s="58"/>
      <c r="F26" s="61"/>
      <c r="G26" s="56" t="str">
        <f>IFERROR(テーブル2[[#This Row],[契約金額]]/テーブル2[[#This Row],[総勤務時間]],"")</f>
        <v/>
      </c>
      <c r="H26" s="58"/>
      <c r="I26" s="57"/>
      <c r="J26" s="57"/>
      <c r="K26" s="57"/>
      <c r="L26" s="57"/>
      <c r="M26" s="57"/>
      <c r="N26" s="57"/>
      <c r="O26" s="57"/>
      <c r="P26" s="51"/>
      <c r="Q26" s="51"/>
    </row>
    <row r="27" spans="2:17">
      <c r="B27" s="49"/>
      <c r="C27" s="49"/>
      <c r="D27" s="49"/>
      <c r="E27" s="50">
        <f>SUBTOTAL(109,テーブル2[契約金額])</f>
        <v>0</v>
      </c>
      <c r="F27" s="62">
        <f>SUBTOTAL(109,テーブル2[総勤務時間])</f>
        <v>0</v>
      </c>
      <c r="G27" s="50" t="str">
        <f>IFERROR(テーブル2[[#Totals],[契約金額]]/テーブル2[[#Totals],[総勤務時間]],"")</f>
        <v/>
      </c>
      <c r="H27" s="50">
        <f>SUBTOTAL(109,テーブル2[介護福祉士の数])</f>
        <v>0</v>
      </c>
      <c r="I27" s="49"/>
      <c r="J27" s="47">
        <f>SUBTOTAL(109,テーブル2[対応する医療的ケア児数])</f>
        <v>0</v>
      </c>
      <c r="K27" s="47">
        <f>SUBTOTAL(109,テーブル2[学校生活])</f>
        <v>0</v>
      </c>
      <c r="L27" s="47">
        <f>SUBTOTAL(109,テーブル2[登下校])</f>
        <v>0</v>
      </c>
      <c r="M27" s="47">
        <f>SUBTOTAL(109,テーブル2[校外学習（泊無し）])</f>
        <v>0</v>
      </c>
      <c r="N27" s="47">
        <f>SUBTOTAL(109,テーブル2[校外学習（泊を伴う）])</f>
        <v>0</v>
      </c>
      <c r="O27" s="47">
        <f>SUBTOTAL(109,テーブル2[その他])</f>
        <v>0</v>
      </c>
    </row>
  </sheetData>
  <sheetProtection selectLockedCells="1"/>
  <mergeCells count="1">
    <mergeCell ref="M3:N3"/>
  </mergeCells>
  <phoneticPr fontId="7"/>
  <dataValidations count="6">
    <dataValidation type="list" allowBlank="1" showInputMessage="1" showErrorMessage="1" sqref="C10:C26" xr:uid="{F70975B4-1734-420C-B69E-28EC107C8C52}">
      <formula1>"医療機関,訪問看護ステーション,障害者入所施設,その他"</formula1>
    </dataValidation>
    <dataValidation type="list" allowBlank="1" showInputMessage="1" showErrorMessage="1" sqref="C6:C9" xr:uid="{7DA59289-543B-4013-9773-77181E268A60}">
      <formula1>"医療機関,訪問看護ステーション,その他"</formula1>
    </dataValidation>
    <dataValidation type="decimal" operator="greaterThan" allowBlank="1" showInputMessage="1" showErrorMessage="1" sqref="F6:F26" xr:uid="{EF2036C5-7194-4721-9771-65B47F1DB5D3}">
      <formula1>0</formula1>
    </dataValidation>
    <dataValidation type="whole" operator="greaterThan" allowBlank="1" showInputMessage="1" showErrorMessage="1" sqref="E6:E26" xr:uid="{483F21F9-B67B-483D-A588-870762F7EAFA}">
      <formula1>0</formula1>
    </dataValidation>
    <dataValidation type="whole" operator="greaterThanOrEqual" allowBlank="1" showInputMessage="1" showErrorMessage="1" sqref="K6:O26" xr:uid="{74526A05-5B3C-41DD-805C-B96771AA10AA}">
      <formula1>0</formula1>
    </dataValidation>
    <dataValidation type="whole" operator="greaterThanOrEqual" allowBlank="1" showInputMessage="1" showErrorMessage="1" sqref="H6:H26 J6:J26" xr:uid="{4322D6EE-6503-41E0-AE68-4FDC27C2F4F4}">
      <formula1>1</formula1>
    </dataValidation>
  </dataValidations>
  <pageMargins left="0.7" right="0.7" top="0.75" bottom="0.75" header="0.3" footer="0.3"/>
  <pageSetup paperSize="8" scale="68" fitToHeight="0" orientation="landscape" r:id="rId1"/>
  <headerFooter>
    <oddHeader>&amp;L【機密性○（取扱制限）】</oddHead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8B52F-6694-4F3E-97B7-A783ED5555A1}">
  <sheetPr>
    <pageSetUpPr fitToPage="1"/>
  </sheetPr>
  <dimension ref="B1:U27"/>
  <sheetViews>
    <sheetView tabSelected="1" view="pageBreakPreview" zoomScale="70" zoomScaleNormal="85" zoomScaleSheetLayoutView="70" workbookViewId="0">
      <selection activeCell="M3" sqref="M3:N3"/>
    </sheetView>
  </sheetViews>
  <sheetFormatPr defaultColWidth="8.77734375" defaultRowHeight="13.2"/>
  <cols>
    <col min="1" max="1" width="3" style="47" customWidth="1"/>
    <col min="2" max="2" width="17.5546875" style="47" customWidth="1"/>
    <col min="3" max="3" width="23.21875" style="47" bestFit="1" customWidth="1"/>
    <col min="4" max="4" width="16.44140625" style="47" bestFit="1" customWidth="1"/>
    <col min="5" max="5" width="12" style="48" bestFit="1" customWidth="1"/>
    <col min="6" max="6" width="14.5546875" style="59" bestFit="1" customWidth="1"/>
    <col min="7" max="7" width="21.21875" style="48" customWidth="1"/>
    <col min="8" max="8" width="31.44140625" style="48" customWidth="1"/>
    <col min="9" max="9" width="43.5546875" style="47" bestFit="1" customWidth="1"/>
    <col min="10" max="10" width="25.21875" style="47" bestFit="1" customWidth="1"/>
    <col min="11" max="11" width="12.21875" style="47" bestFit="1" customWidth="1"/>
    <col min="12" max="12" width="10.44140625" style="47" bestFit="1" customWidth="1"/>
    <col min="13" max="14" width="22.77734375" style="47" bestFit="1" customWidth="1"/>
    <col min="15" max="15" width="10.44140625" style="47" bestFit="1" customWidth="1"/>
    <col min="16" max="16" width="3.44140625" style="47" customWidth="1"/>
    <col min="17" max="16384" width="8.77734375" style="47"/>
  </cols>
  <sheetData>
    <row r="1" spans="2:21">
      <c r="B1" s="47" t="s">
        <v>103</v>
      </c>
    </row>
    <row r="3" spans="2:21" ht="34.5" customHeight="1">
      <c r="M3" s="109" t="str">
        <f>'（別記２様式１　事業実施計画書）'!H3</f>
        <v>都道府県・市町村・学校法人名</v>
      </c>
      <c r="N3" s="111"/>
      <c r="O3" s="55"/>
    </row>
    <row r="5" spans="2:21">
      <c r="B5" s="51" t="s">
        <v>88</v>
      </c>
      <c r="C5" s="51" t="s">
        <v>89</v>
      </c>
      <c r="D5" s="51" t="s">
        <v>90</v>
      </c>
      <c r="E5" s="52" t="s">
        <v>91</v>
      </c>
      <c r="F5" s="60" t="s">
        <v>92</v>
      </c>
      <c r="G5" s="52" t="s">
        <v>93</v>
      </c>
      <c r="H5" s="52" t="s">
        <v>104</v>
      </c>
      <c r="I5" s="51" t="s">
        <v>95</v>
      </c>
      <c r="J5" s="51" t="s">
        <v>96</v>
      </c>
      <c r="K5" s="51" t="s">
        <v>97</v>
      </c>
      <c r="L5" s="51" t="s">
        <v>98</v>
      </c>
      <c r="M5" s="51" t="s">
        <v>99</v>
      </c>
      <c r="N5" s="51" t="s">
        <v>100</v>
      </c>
      <c r="O5" s="51" t="s">
        <v>82</v>
      </c>
      <c r="P5" s="51"/>
      <c r="Q5" s="51"/>
    </row>
    <row r="6" spans="2:21">
      <c r="B6" s="57"/>
      <c r="C6" s="57"/>
      <c r="D6" s="57"/>
      <c r="E6" s="58"/>
      <c r="F6" s="61"/>
      <c r="G6" s="56" t="str">
        <f>IFERROR(テーブル3[[#This Row],[契約金額]]/テーブル3[[#This Row],[総勤務時間]],"")</f>
        <v/>
      </c>
      <c r="H6" s="58"/>
      <c r="I6" s="57"/>
      <c r="J6" s="57"/>
      <c r="K6" s="57"/>
      <c r="L6" s="57"/>
      <c r="M6" s="57"/>
      <c r="N6" s="57"/>
      <c r="O6" s="57"/>
      <c r="P6" s="51"/>
      <c r="Q6" s="51"/>
    </row>
    <row r="7" spans="2:21">
      <c r="B7" s="57"/>
      <c r="C7" s="57"/>
      <c r="D7" s="57"/>
      <c r="E7" s="58"/>
      <c r="F7" s="61"/>
      <c r="G7" s="56" t="str">
        <f>IFERROR(テーブル3[[#This Row],[契約金額]]/テーブル3[[#This Row],[総勤務時間]],"")</f>
        <v/>
      </c>
      <c r="H7" s="58"/>
      <c r="I7" s="57"/>
      <c r="J7" s="57"/>
      <c r="K7" s="57"/>
      <c r="L7" s="57"/>
      <c r="M7" s="57"/>
      <c r="N7" s="57"/>
      <c r="O7" s="57"/>
      <c r="P7" s="51"/>
      <c r="Q7" s="51"/>
    </row>
    <row r="8" spans="2:21">
      <c r="B8" s="57"/>
      <c r="C8" s="57"/>
      <c r="D8" s="57"/>
      <c r="E8" s="58"/>
      <c r="F8" s="61"/>
      <c r="G8" s="56" t="str">
        <f>IFERROR(テーブル3[[#This Row],[契約金額]]/テーブル3[[#This Row],[総勤務時間]],"")</f>
        <v/>
      </c>
      <c r="H8" s="58"/>
      <c r="I8" s="57"/>
      <c r="J8" s="57"/>
      <c r="K8" s="57"/>
      <c r="L8" s="57"/>
      <c r="M8" s="57"/>
      <c r="N8" s="57"/>
      <c r="O8" s="57"/>
      <c r="P8" s="51"/>
      <c r="Q8" s="51"/>
    </row>
    <row r="9" spans="2:21">
      <c r="B9" s="57"/>
      <c r="C9" s="57"/>
      <c r="D9" s="57"/>
      <c r="E9" s="58"/>
      <c r="F9" s="61"/>
      <c r="G9" s="56" t="str">
        <f>IFERROR(テーブル3[[#This Row],[契約金額]]/テーブル3[[#This Row],[総勤務時間]],"")</f>
        <v/>
      </c>
      <c r="H9" s="58"/>
      <c r="I9" s="57"/>
      <c r="J9" s="57"/>
      <c r="K9" s="57"/>
      <c r="L9" s="57"/>
      <c r="M9" s="57"/>
      <c r="N9" s="57"/>
      <c r="O9" s="57"/>
      <c r="P9" s="51"/>
      <c r="Q9" s="51"/>
    </row>
    <row r="10" spans="2:21">
      <c r="B10" s="57"/>
      <c r="C10" s="57"/>
      <c r="D10" s="57"/>
      <c r="E10" s="58"/>
      <c r="F10" s="61"/>
      <c r="G10" s="56" t="str">
        <f>IFERROR(テーブル3[[#This Row],[契約金額]]/テーブル3[[#This Row],[総勤務時間]],"")</f>
        <v/>
      </c>
      <c r="H10" s="58"/>
      <c r="I10" s="57"/>
      <c r="J10" s="57"/>
      <c r="K10" s="57"/>
      <c r="L10" s="57"/>
      <c r="M10" s="57"/>
      <c r="N10" s="57"/>
      <c r="O10" s="57"/>
      <c r="P10" s="51"/>
      <c r="Q10" s="51"/>
    </row>
    <row r="11" spans="2:21">
      <c r="B11" s="57"/>
      <c r="C11" s="57"/>
      <c r="D11" s="57"/>
      <c r="E11" s="58"/>
      <c r="F11" s="61"/>
      <c r="G11" s="56" t="str">
        <f>IFERROR(テーブル3[[#This Row],[契約金額]]/テーブル3[[#This Row],[総勤務時間]],"")</f>
        <v/>
      </c>
      <c r="H11" s="58"/>
      <c r="I11" s="57"/>
      <c r="J11" s="57"/>
      <c r="K11" s="57"/>
      <c r="L11" s="57"/>
      <c r="M11" s="57"/>
      <c r="N11" s="57"/>
      <c r="O11" s="57"/>
      <c r="P11" s="51"/>
      <c r="Q11" s="51"/>
    </row>
    <row r="12" spans="2:21">
      <c r="B12" s="57"/>
      <c r="C12" s="57"/>
      <c r="D12" s="57"/>
      <c r="E12" s="58"/>
      <c r="F12" s="61"/>
      <c r="G12" s="56" t="str">
        <f>IFERROR(テーブル3[[#This Row],[契約金額]]/テーブル3[[#This Row],[総勤務時間]],"")</f>
        <v/>
      </c>
      <c r="H12" s="58"/>
      <c r="I12" s="57"/>
      <c r="J12" s="57"/>
      <c r="K12" s="57"/>
      <c r="L12" s="57"/>
      <c r="M12" s="57"/>
      <c r="N12" s="57"/>
      <c r="O12" s="57"/>
      <c r="P12" s="51"/>
      <c r="Q12" s="51"/>
    </row>
    <row r="13" spans="2:21">
      <c r="B13" s="57"/>
      <c r="C13" s="57"/>
      <c r="D13" s="57"/>
      <c r="E13" s="58"/>
      <c r="F13" s="61"/>
      <c r="G13" s="56" t="str">
        <f>IFERROR(テーブル3[[#This Row],[契約金額]]/テーブル3[[#This Row],[総勤務時間]],"")</f>
        <v/>
      </c>
      <c r="H13" s="58"/>
      <c r="I13" s="57"/>
      <c r="J13" s="57"/>
      <c r="K13" s="57"/>
      <c r="L13" s="57"/>
      <c r="M13" s="57"/>
      <c r="N13" s="57"/>
      <c r="O13" s="57"/>
      <c r="P13" s="51"/>
      <c r="Q13" s="51"/>
    </row>
    <row r="14" spans="2:21">
      <c r="B14" s="57"/>
      <c r="C14" s="57"/>
      <c r="D14" s="57"/>
      <c r="E14" s="58"/>
      <c r="F14" s="61"/>
      <c r="G14" s="56" t="str">
        <f>IFERROR(テーブル3[[#This Row],[契約金額]]/テーブル3[[#This Row],[総勤務時間]],"")</f>
        <v/>
      </c>
      <c r="H14" s="58"/>
      <c r="I14" s="57"/>
      <c r="J14" s="57"/>
      <c r="K14" s="57"/>
      <c r="L14" s="57"/>
      <c r="M14" s="57"/>
      <c r="N14" s="57"/>
      <c r="O14" s="57"/>
      <c r="P14" s="51"/>
      <c r="Q14" s="51"/>
    </row>
    <row r="15" spans="2:21">
      <c r="B15" s="57"/>
      <c r="C15" s="57"/>
      <c r="D15" s="57"/>
      <c r="E15" s="58"/>
      <c r="F15" s="61"/>
      <c r="G15" s="56" t="str">
        <f>IFERROR(テーブル3[[#This Row],[契約金額]]/テーブル3[[#This Row],[総勤務時間]],"")</f>
        <v/>
      </c>
      <c r="H15" s="58"/>
      <c r="I15" s="57"/>
      <c r="J15" s="57"/>
      <c r="K15" s="57"/>
      <c r="L15" s="57"/>
      <c r="M15" s="57"/>
      <c r="N15" s="57"/>
      <c r="O15" s="57"/>
      <c r="P15" s="51"/>
      <c r="Q15" s="54"/>
      <c r="U15" s="53"/>
    </row>
    <row r="16" spans="2:21">
      <c r="B16" s="57"/>
      <c r="C16" s="57"/>
      <c r="D16" s="57"/>
      <c r="E16" s="58"/>
      <c r="F16" s="61"/>
      <c r="G16" s="56" t="str">
        <f>IFERROR(テーブル3[[#This Row],[契約金額]]/テーブル3[[#This Row],[総勤務時間]],"")</f>
        <v/>
      </c>
      <c r="H16" s="58"/>
      <c r="I16" s="57"/>
      <c r="J16" s="57"/>
      <c r="K16" s="57"/>
      <c r="L16" s="57"/>
      <c r="M16" s="57"/>
      <c r="N16" s="57"/>
      <c r="O16" s="57"/>
      <c r="P16" s="51"/>
      <c r="Q16" s="51"/>
    </row>
    <row r="17" spans="2:17">
      <c r="B17" s="57"/>
      <c r="C17" s="57"/>
      <c r="D17" s="57"/>
      <c r="E17" s="58"/>
      <c r="F17" s="61"/>
      <c r="G17" s="56" t="str">
        <f>IFERROR(テーブル3[[#This Row],[契約金額]]/テーブル3[[#This Row],[総勤務時間]],"")</f>
        <v/>
      </c>
      <c r="H17" s="58"/>
      <c r="I17" s="57"/>
      <c r="J17" s="57"/>
      <c r="K17" s="57"/>
      <c r="L17" s="57"/>
      <c r="M17" s="57"/>
      <c r="N17" s="57"/>
      <c r="O17" s="57"/>
      <c r="P17" s="51"/>
      <c r="Q17" s="51"/>
    </row>
    <row r="18" spans="2:17">
      <c r="B18" s="57"/>
      <c r="C18" s="57"/>
      <c r="D18" s="57"/>
      <c r="E18" s="58"/>
      <c r="F18" s="61"/>
      <c r="G18" s="56" t="str">
        <f>IFERROR(テーブル3[[#This Row],[契約金額]]/テーブル3[[#This Row],[総勤務時間]],"")</f>
        <v/>
      </c>
      <c r="H18" s="58"/>
      <c r="I18" s="57"/>
      <c r="J18" s="57"/>
      <c r="K18" s="57"/>
      <c r="L18" s="57"/>
      <c r="M18" s="57"/>
      <c r="N18" s="57"/>
      <c r="O18" s="57"/>
      <c r="P18" s="51"/>
      <c r="Q18" s="51"/>
    </row>
    <row r="19" spans="2:17">
      <c r="B19" s="57"/>
      <c r="C19" s="57"/>
      <c r="D19" s="57"/>
      <c r="E19" s="58"/>
      <c r="F19" s="61"/>
      <c r="G19" s="56" t="str">
        <f>IFERROR(テーブル3[[#This Row],[契約金額]]/テーブル3[[#This Row],[総勤務時間]],"")</f>
        <v/>
      </c>
      <c r="H19" s="58"/>
      <c r="I19" s="57"/>
      <c r="J19" s="57"/>
      <c r="K19" s="57"/>
      <c r="L19" s="57"/>
      <c r="M19" s="57"/>
      <c r="N19" s="57"/>
      <c r="O19" s="57"/>
      <c r="P19" s="51"/>
      <c r="Q19" s="51"/>
    </row>
    <row r="20" spans="2:17">
      <c r="B20" s="57"/>
      <c r="C20" s="57"/>
      <c r="D20" s="57"/>
      <c r="E20" s="58"/>
      <c r="F20" s="61"/>
      <c r="G20" s="56" t="str">
        <f>IFERROR(テーブル3[[#This Row],[契約金額]]/テーブル3[[#This Row],[総勤務時間]],"")</f>
        <v/>
      </c>
      <c r="H20" s="58"/>
      <c r="I20" s="57"/>
      <c r="J20" s="57"/>
      <c r="K20" s="57"/>
      <c r="L20" s="57"/>
      <c r="M20" s="57"/>
      <c r="N20" s="57"/>
      <c r="O20" s="57"/>
      <c r="P20" s="51"/>
      <c r="Q20" s="51"/>
    </row>
    <row r="21" spans="2:17">
      <c r="B21" s="57"/>
      <c r="C21" s="57"/>
      <c r="D21" s="57"/>
      <c r="E21" s="58"/>
      <c r="F21" s="61"/>
      <c r="G21" s="56" t="str">
        <f>IFERROR(テーブル3[[#This Row],[契約金額]]/テーブル3[[#This Row],[総勤務時間]],"")</f>
        <v/>
      </c>
      <c r="H21" s="58"/>
      <c r="I21" s="57"/>
      <c r="J21" s="57"/>
      <c r="K21" s="57"/>
      <c r="L21" s="57"/>
      <c r="M21" s="57"/>
      <c r="N21" s="57"/>
      <c r="O21" s="57"/>
      <c r="P21" s="51"/>
      <c r="Q21" s="51"/>
    </row>
    <row r="22" spans="2:17">
      <c r="B22" s="57"/>
      <c r="C22" s="57"/>
      <c r="D22" s="57"/>
      <c r="E22" s="58"/>
      <c r="F22" s="61"/>
      <c r="G22" s="56" t="str">
        <f>IFERROR(テーブル3[[#This Row],[契約金額]]/テーブル3[[#This Row],[総勤務時間]],"")</f>
        <v/>
      </c>
      <c r="H22" s="58"/>
      <c r="I22" s="57"/>
      <c r="J22" s="57"/>
      <c r="K22" s="57"/>
      <c r="L22" s="57"/>
      <c r="M22" s="57"/>
      <c r="N22" s="57"/>
      <c r="O22" s="57"/>
      <c r="P22" s="51"/>
      <c r="Q22" s="51"/>
    </row>
    <row r="23" spans="2:17">
      <c r="B23" s="57"/>
      <c r="C23" s="57"/>
      <c r="D23" s="57"/>
      <c r="E23" s="58"/>
      <c r="F23" s="61"/>
      <c r="G23" s="56" t="str">
        <f>IFERROR(テーブル3[[#This Row],[契約金額]]/テーブル3[[#This Row],[総勤務時間]],"")</f>
        <v/>
      </c>
      <c r="H23" s="58"/>
      <c r="I23" s="57"/>
      <c r="J23" s="57"/>
      <c r="K23" s="57"/>
      <c r="L23" s="57"/>
      <c r="M23" s="57"/>
      <c r="N23" s="57"/>
      <c r="O23" s="57"/>
      <c r="P23" s="51"/>
      <c r="Q23" s="51"/>
    </row>
    <row r="24" spans="2:17">
      <c r="B24" s="57"/>
      <c r="C24" s="57"/>
      <c r="D24" s="57"/>
      <c r="E24" s="58"/>
      <c r="F24" s="61"/>
      <c r="G24" s="56" t="str">
        <f>IFERROR(テーブル3[[#This Row],[契約金額]]/テーブル3[[#This Row],[総勤務時間]],"")</f>
        <v/>
      </c>
      <c r="H24" s="58"/>
      <c r="I24" s="57"/>
      <c r="J24" s="57"/>
      <c r="K24" s="57"/>
      <c r="L24" s="57"/>
      <c r="M24" s="57"/>
      <c r="N24" s="57"/>
      <c r="O24" s="57"/>
      <c r="P24" s="51"/>
      <c r="Q24" s="51"/>
    </row>
    <row r="25" spans="2:17">
      <c r="B25" s="57"/>
      <c r="C25" s="57"/>
      <c r="D25" s="57"/>
      <c r="E25" s="58"/>
      <c r="F25" s="61"/>
      <c r="G25" s="56" t="str">
        <f>IFERROR(テーブル3[[#This Row],[契約金額]]/テーブル3[[#This Row],[総勤務時間]],"")</f>
        <v/>
      </c>
      <c r="H25" s="58"/>
      <c r="I25" s="57"/>
      <c r="J25" s="57"/>
      <c r="K25" s="57"/>
      <c r="L25" s="57"/>
      <c r="M25" s="57"/>
      <c r="N25" s="57"/>
      <c r="O25" s="57"/>
      <c r="P25" s="51"/>
      <c r="Q25" s="51"/>
    </row>
    <row r="26" spans="2:17">
      <c r="B26" s="57"/>
      <c r="C26" s="57"/>
      <c r="D26" s="57"/>
      <c r="E26" s="58"/>
      <c r="F26" s="61"/>
      <c r="G26" s="56" t="str">
        <f>IFERROR(テーブル3[[#This Row],[契約金額]]/テーブル3[[#This Row],[総勤務時間]],"")</f>
        <v/>
      </c>
      <c r="H26" s="58"/>
      <c r="I26" s="57"/>
      <c r="J26" s="57"/>
      <c r="K26" s="57"/>
      <c r="L26" s="57"/>
      <c r="M26" s="57"/>
      <c r="N26" s="57"/>
      <c r="O26" s="57"/>
      <c r="P26" s="51"/>
      <c r="Q26" s="51"/>
    </row>
    <row r="27" spans="2:17">
      <c r="B27" s="49"/>
      <c r="C27" s="49"/>
      <c r="D27" s="49"/>
      <c r="E27" s="50">
        <f>SUBTOTAL(109,テーブル3[契約金額])</f>
        <v>0</v>
      </c>
      <c r="F27" s="62">
        <f>SUBTOTAL(109,テーブル3[総勤務時間])</f>
        <v>0</v>
      </c>
      <c r="G27" s="50" t="str">
        <f>IFERROR(テーブル3[[#Totals],[契約金額]]/テーブル3[[#Totals],[総勤務時間]],"")</f>
        <v/>
      </c>
      <c r="H27" s="50">
        <f>SUBTOTAL(109,テーブル3[認定特定行為業務従事者の数])</f>
        <v>0</v>
      </c>
      <c r="I27" s="49"/>
      <c r="J27" s="47">
        <f>SUBTOTAL(109,テーブル3[対応する医療的ケア児数])</f>
        <v>0</v>
      </c>
      <c r="K27" s="47">
        <f>SUBTOTAL(109,テーブル3[学校生活])</f>
        <v>0</v>
      </c>
      <c r="L27" s="47">
        <f>SUBTOTAL(109,テーブル3[登下校])</f>
        <v>0</v>
      </c>
      <c r="M27" s="47">
        <f>SUBTOTAL(109,テーブル3[校外学習（泊無し）])</f>
        <v>0</v>
      </c>
      <c r="N27" s="47">
        <f>SUBTOTAL(109,テーブル3[校外学習（泊を伴う）])</f>
        <v>0</v>
      </c>
      <c r="O27" s="47">
        <f>SUBTOTAL(109,テーブル3[その他])</f>
        <v>0</v>
      </c>
    </row>
  </sheetData>
  <sheetProtection selectLockedCells="1"/>
  <mergeCells count="1">
    <mergeCell ref="M3:N3"/>
  </mergeCells>
  <phoneticPr fontId="7"/>
  <dataValidations count="6">
    <dataValidation type="list" allowBlank="1" showInputMessage="1" showErrorMessage="1" sqref="C6:C9" xr:uid="{A30C9F22-83FA-4514-9644-E4815A26C5B0}">
      <formula1>"医療機関,訪問看護ステーション,その他"</formula1>
    </dataValidation>
    <dataValidation type="list" allowBlank="1" showInputMessage="1" showErrorMessage="1" sqref="C10:C26" xr:uid="{BB618E4C-684A-45D1-B595-E556383F8EC3}">
      <formula1>"医療機関,訪問看護ステーション,障害者入所施設,その他"</formula1>
    </dataValidation>
    <dataValidation type="whole" operator="greaterThan" allowBlank="1" showInputMessage="1" showErrorMessage="1" sqref="E6:E26" xr:uid="{C43F6F62-617D-42C1-B284-AFA88FA0096E}">
      <formula1>0</formula1>
    </dataValidation>
    <dataValidation type="decimal" operator="greaterThan" allowBlank="1" showInputMessage="1" showErrorMessage="1" sqref="F6:F26" xr:uid="{891A7CBE-0B96-48E4-8C02-01912922B070}">
      <formula1>0</formula1>
    </dataValidation>
    <dataValidation type="whole" operator="greaterThanOrEqual" allowBlank="1" showInputMessage="1" showErrorMessage="1" sqref="H6:H26 J6:J26" xr:uid="{5013ED4A-CBAA-4556-AD73-3883A42FAEE9}">
      <formula1>1</formula1>
    </dataValidation>
    <dataValidation type="whole" operator="greaterThanOrEqual" allowBlank="1" showInputMessage="1" showErrorMessage="1" sqref="K6:O26" xr:uid="{F59CAEA6-E9D0-400C-8D9A-579C3BD531BC}">
      <formula1>0</formula1>
    </dataValidation>
  </dataValidations>
  <pageMargins left="0.7" right="0.7" top="0.75" bottom="0.75" header="0.3" footer="0.3"/>
  <pageSetup paperSize="8" scale="67" fitToHeight="0" orientation="landscape" r:id="rId1"/>
  <headerFooter>
    <oddHeader>&amp;L【機密性○（取扱制限）】</oddHead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（別記２様式１　事業実施計画書）</vt:lpstr>
      <vt:lpstr>（別記２様式１別紙１　委託契約内容（医療的ケア看護職員 ））</vt:lpstr>
      <vt:lpstr>（別記２様式１別紙２　委託契約内容（介護福祉士））</vt:lpstr>
      <vt:lpstr>（別記２様式１別紙３　委託契約内容（認定特定行為業務従事者））</vt:lpstr>
      <vt:lpstr>'（別記２様式１　事業実施計画書）'!Print_Area</vt:lpstr>
      <vt:lpstr>'（別記２様式１別紙１　委託契約内容（医療的ケア看護職員 ））'!Print_Area</vt:lpstr>
      <vt:lpstr>'（別記２様式１別紙２　委託契約内容（介護福祉士））'!Print_Area</vt:lpstr>
      <vt:lpstr>'（別記２様式１別紙３　委託契約内容（認定特定行為業務従事者））'!Print_Area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2012-08-24T00:51:46Z</dcterms:created>
  <dcterms:modified xsi:type="dcterms:W3CDTF">2026-06-03T04:48:46Z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2022-02-10T05:44:31Z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df0e8031-8b2c-40f2-891e-0d100f8a0427</vt:lpwstr>
  </property>
  <property fmtid="{D5CDD505-2E9C-101B-9397-08002B2CF9AE}" pid="8" name="MSIP_Label_d899a617-f30e-4fb8-b81c-fb6d0b94ac5b_ContentBits">
    <vt:lpwstr>0</vt:lpwstr>
  </property>
</Properties>
</file>