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D8F2A9D-F848-4825-8E70-555D30CCB0AE}" xr6:coauthVersionLast="47" xr6:coauthVersionMax="47" xr10:uidLastSave="{00000000-0000-0000-0000-000000000000}"/>
  <bookViews>
    <workbookView xWindow="-108" yWindow="-108" windowWidth="23256" windowHeight="14160" tabRatio="787" xr2:uid="{00000000-000D-0000-FFFF-FFFF00000000}"/>
  </bookViews>
  <sheets>
    <sheet name="所要額調（別紙1）" sheetId="15" r:id="rId1"/>
    <sheet name="《記入例》所要額調（別紙1）" sheetId="26" r:id="rId2"/>
  </sheets>
  <definedNames>
    <definedName name="_xlnm.Print_Area" localSheetId="1">'《記入例》所要額調（別紙1）'!$A$1:$M$24</definedName>
    <definedName name="_xlnm.Print_Area" localSheetId="0">'所要額調（別紙1）'!$A$1:$M$16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6" l="1"/>
  <c r="H12" i="26"/>
  <c r="G12" i="26"/>
  <c r="F12" i="26"/>
  <c r="E12" i="26"/>
  <c r="D12" i="26"/>
  <c r="C12" i="26"/>
  <c r="F11" i="15"/>
  <c r="F12" i="15" s="1"/>
  <c r="L12" i="26"/>
  <c r="K12" i="26"/>
  <c r="E11" i="26"/>
  <c r="H11" i="26" s="1"/>
  <c r="E10" i="26"/>
  <c r="H10" i="26" s="1"/>
  <c r="D12" i="15"/>
  <c r="C12" i="15"/>
  <c r="E11" i="15"/>
  <c r="H11" i="15" l="1"/>
  <c r="G11" i="26"/>
  <c r="G10" i="26"/>
  <c r="G11" i="15"/>
  <c r="E10" i="15" l="1"/>
  <c r="H10" i="15" l="1"/>
  <c r="H12" i="15" s="1"/>
  <c r="J12" i="15" s="1"/>
  <c r="E12" i="15"/>
  <c r="G10" i="15"/>
  <c r="G12" i="15" s="1"/>
</calcChain>
</file>

<file path=xl/sharedStrings.xml><?xml version="1.0" encoding="utf-8"?>
<sst xmlns="http://schemas.openxmlformats.org/spreadsheetml/2006/main" count="85" uniqueCount="34">
  <si>
    <t>円</t>
    <rPh sb="0" eb="1">
      <t>エン</t>
    </rPh>
    <phoneticPr fontId="1"/>
  </si>
  <si>
    <t>総事業費</t>
    <rPh sb="0" eb="1">
      <t>ソウ</t>
    </rPh>
    <rPh sb="1" eb="4">
      <t>ジギョウヒ</t>
    </rPh>
    <phoneticPr fontId="1"/>
  </si>
  <si>
    <t>差引額</t>
    <rPh sb="0" eb="3">
      <t>サシヒキガク</t>
    </rPh>
    <phoneticPr fontId="1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</si>
  <si>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</si>
  <si>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寄付金その他
の収入額</t>
    <rPh sb="0" eb="3">
      <t>キフキン</t>
    </rPh>
    <rPh sb="5" eb="6">
      <t>タ</t>
    </rPh>
    <rPh sb="8" eb="11">
      <t>シュウニュウガク</t>
    </rPh>
    <phoneticPr fontId="1"/>
  </si>
  <si>
    <t>備　　　考</t>
    <rPh sb="0" eb="1">
      <t>ソナエ</t>
    </rPh>
    <rPh sb="4" eb="5">
      <t>コウ</t>
    </rPh>
    <phoneticPr fontId="1"/>
  </si>
  <si>
    <t>基準額</t>
    <rPh sb="0" eb="2">
      <t>キジュン</t>
    </rPh>
    <rPh sb="2" eb="3">
      <t>ガク</t>
    </rPh>
    <phoneticPr fontId="1"/>
  </si>
  <si>
    <t>交付基本額</t>
    <rPh sb="0" eb="2">
      <t>コウフ</t>
    </rPh>
    <rPh sb="2" eb="5">
      <t>キホンガク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</si>
  <si>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</si>
  <si>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差引追加交付(一部取消)申請額</t>
    <rPh sb="0" eb="2">
      <t>サシヒキ</t>
    </rPh>
    <rPh sb="2" eb="4">
      <t>ツイカ</t>
    </rPh>
    <rPh sb="4" eb="6">
      <t>コウフ</t>
    </rPh>
    <rPh sb="7" eb="9">
      <t>イチブ</t>
    </rPh>
    <rPh sb="9" eb="11">
      <t>トリケシ</t>
    </rPh>
    <rPh sb="12" eb="15">
      <t>シンセイガク</t>
    </rPh>
    <phoneticPr fontId="1"/>
  </si>
  <si>
    <t>Ａ</t>
    <phoneticPr fontId="1"/>
  </si>
  <si>
    <t>Ｂ</t>
    <phoneticPr fontId="1"/>
  </si>
  <si>
    <t>Ｃ（Ａ－Ｂ）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</si>
  <si>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</si>
  <si>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</si>
  <si>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</si>
  <si>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</si>
  <si>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補助金所要額</t>
    <rPh sb="0" eb="3">
      <t>ホジョキン</t>
    </rPh>
    <rPh sb="3" eb="6">
      <t>ショヨウガク</t>
    </rPh>
    <phoneticPr fontId="1"/>
  </si>
  <si>
    <t>（別紙１）</t>
    <rPh sb="1" eb="3">
      <t>ベッシ</t>
    </rPh>
    <phoneticPr fontId="1"/>
  </si>
  <si>
    <t>事業区分</t>
    <rPh sb="0" eb="2">
      <t>ジギョウ</t>
    </rPh>
    <rPh sb="2" eb="4">
      <t>クブン</t>
    </rPh>
    <phoneticPr fontId="1"/>
  </si>
  <si>
    <t>合　　計</t>
    <rPh sb="0" eb="1">
      <t>ア</t>
    </rPh>
    <rPh sb="3" eb="4">
      <t>ケイ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</si>
  <si>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</si>
  <si>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補助率</t>
    <rPh sb="0" eb="3">
      <t>ホジョリツ</t>
    </rPh>
    <phoneticPr fontId="1"/>
  </si>
  <si>
    <t>Ｊ（Ｈ－Ｉ）</t>
    <phoneticPr fontId="1"/>
  </si>
  <si>
    <t>Ｉ</t>
    <phoneticPr fontId="1"/>
  </si>
  <si>
    <t>10/10</t>
    <phoneticPr fontId="1"/>
  </si>
  <si>
    <t>Ｈ（Ｆ×Ｇ）</t>
    <phoneticPr fontId="1"/>
  </si>
  <si>
    <t>申請者名：</t>
    <rPh sb="0" eb="4">
      <t>シンセイシャメイ</t>
    </rPh>
    <phoneticPr fontId="1"/>
  </si>
  <si>
    <t>一般社団法人○○</t>
    <rPh sb="0" eb="6">
      <t>イッパンシャダンホウジン</t>
    </rPh>
    <phoneticPr fontId="1"/>
  </si>
  <si>
    <t>①基本分</t>
    <rPh sb="1" eb="3">
      <t>キホン</t>
    </rPh>
    <rPh sb="3" eb="4">
      <t>ブン</t>
    </rPh>
    <phoneticPr fontId="1"/>
  </si>
  <si>
    <t>②加算分</t>
    <rPh sb="1" eb="4">
      <t>カサンブン</t>
    </rPh>
    <phoneticPr fontId="1"/>
  </si>
  <si>
    <t>・初度物品等の購入</t>
    <rPh sb="1" eb="3">
      <t>ショド</t>
    </rPh>
    <rPh sb="3" eb="5">
      <t>ブッピン</t>
    </rPh>
    <rPh sb="5" eb="6">
      <t>トウ</t>
    </rPh>
    <rPh sb="7" eb="9">
      <t>コウニュウ</t>
    </rPh>
    <phoneticPr fontId="1"/>
  </si>
  <si>
    <t>大阪府社会復帰支援促進事業費補助金 所要額調</t>
  </si>
  <si>
    <t>・社会復帰及び再発防止
　に向けた伴走型支援
・相談機関や医療機関との
　連絡調整及び同行支援</t>
    <rPh sb="1" eb="3">
      <t>シャカイ</t>
    </rPh>
    <rPh sb="3" eb="5">
      <t>フッキ</t>
    </rPh>
    <rPh sb="5" eb="6">
      <t>オヨ</t>
    </rPh>
    <rPh sb="7" eb="9">
      <t>サイハツ</t>
    </rPh>
    <rPh sb="9" eb="11">
      <t>ボウシ</t>
    </rPh>
    <rPh sb="14" eb="15">
      <t>ム</t>
    </rPh>
    <rPh sb="17" eb="19">
      <t>バンソウ</t>
    </rPh>
    <rPh sb="19" eb="20">
      <t>ガタ</t>
    </rPh>
    <rPh sb="20" eb="22">
      <t>シエン</t>
    </rPh>
    <rPh sb="24" eb="28">
      <t>ソウダンキカン</t>
    </rPh>
    <rPh sb="29" eb="33">
      <t>イリョウキカン</t>
    </rPh>
    <rPh sb="37" eb="39">
      <t>レンラク</t>
    </rPh>
    <rPh sb="39" eb="41">
      <t>チョウセイ</t>
    </rPh>
    <rPh sb="41" eb="42">
      <t>オヨ</t>
    </rPh>
    <rPh sb="43" eb="45">
      <t>ドウコウ</t>
    </rPh>
    <rPh sb="45" eb="47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</si>
</sst>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8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明朝 Medium"/>
      <family val="1"/>
      <charset val="128"/>
    </font>
    <font>
      <sz val="12"/>
      <color rgb="FFFF000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83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0" applyFont="1"/>
    <xf numFmtId="0" fontId="3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vertical="center"/>
    </xf>
    <xf numFmtId="177" fontId="3" fillId="0" borderId="8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vertical="center"/>
    </xf>
    <xf numFmtId="177" fontId="3" fillId="0" borderId="15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vertical="center"/>
    </xf>
    <xf numFmtId="177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17" xfId="0" applyNumberFormat="1" applyFont="1" applyFill="1" applyBorder="1" applyAlignment="1" applyProtection="1">
      <alignment vertical="center"/>
    </xf>
    <xf numFmtId="177" fontId="3" fillId="0" borderId="8" xfId="0" applyNumberFormat="1" applyFont="1" applyFill="1" applyBorder="1" applyAlignment="1" applyProtection="1">
      <alignment vertical="center"/>
    </xf>
    <xf numFmtId="177" fontId="3" fillId="0" borderId="13" xfId="0" applyNumberFormat="1" applyFont="1" applyFill="1" applyBorder="1" applyAlignment="1" applyProtection="1">
      <alignment horizontal="right" vertical="center"/>
    </xf>
    <xf numFmtId="177" fontId="3" fillId="0" borderId="14" xfId="0" applyNumberFormat="1" applyFont="1" applyFill="1" applyBorder="1" applyAlignment="1" applyProtection="1">
      <alignment vertical="center"/>
    </xf>
    <xf numFmtId="0" fontId="3" fillId="0" borderId="6" xfId="0" quotePrefix="1" applyNumberFormat="1" applyFont="1" applyFill="1" applyBorder="1" applyAlignment="1" applyProtection="1">
      <alignment horizontal="right" vertical="center"/>
    </xf>
    <xf numFmtId="177" fontId="3" fillId="0" borderId="14" xfId="0" quotePrefix="1" applyNumberFormat="1" applyFont="1" applyFill="1" applyBorder="1" applyAlignment="1" applyProtection="1">
      <alignment horizontal="right" vertical="center"/>
    </xf>
    <xf numFmtId="177" fontId="6" fillId="0" borderId="12" xfId="0" applyNumberFormat="1" applyFont="1" applyFill="1" applyBorder="1" applyAlignment="1" applyProtection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Protection="1"/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/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 vertical="center"/>
    </xf>
    <xf numFmtId="177" fontId="5" fillId="3" borderId="2" xfId="0" applyNumberFormat="1" applyFont="1" applyFill="1" applyBorder="1" applyAlignment="1" applyProtection="1">
      <alignment vertical="center"/>
    </xf>
    <xf numFmtId="177" fontId="5" fillId="3" borderId="2" xfId="0" applyNumberFormat="1" applyFont="1" applyFill="1" applyBorder="1" applyAlignment="1" applyProtection="1">
      <alignment horizontal="right" vertical="center"/>
    </xf>
    <xf numFmtId="177" fontId="5" fillId="3" borderId="13" xfId="0" applyNumberFormat="1" applyFont="1" applyFill="1" applyBorder="1" applyAlignment="1" applyProtection="1">
      <alignment horizontal="right" vertical="center"/>
    </xf>
    <xf numFmtId="177" fontId="5" fillId="3" borderId="13" xfId="0" applyNumberFormat="1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right" vertical="center"/>
    </xf>
    <xf numFmtId="0" fontId="3" fillId="5" borderId="6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right" vertical="center"/>
    </xf>
    <xf numFmtId="0" fontId="3" fillId="5" borderId="11" xfId="0" applyFont="1" applyFill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vertical="center"/>
    </xf>
    <xf numFmtId="177" fontId="3" fillId="6" borderId="7" xfId="0" applyNumberFormat="1" applyFont="1" applyFill="1" applyBorder="1" applyAlignment="1" applyProtection="1">
      <alignment vertical="center"/>
    </xf>
    <xf numFmtId="177" fontId="3" fillId="6" borderId="16" xfId="0" applyNumberFormat="1" applyFont="1" applyFill="1" applyBorder="1" applyAlignment="1" applyProtection="1">
      <alignment vertical="center"/>
    </xf>
    <xf numFmtId="176" fontId="3" fillId="6" borderId="18" xfId="0" applyNumberFormat="1" applyFont="1" applyFill="1" applyBorder="1" applyAlignment="1" applyProtection="1">
      <alignment horizontal="right" vertical="center"/>
    </xf>
    <xf numFmtId="176" fontId="3" fillId="6" borderId="11" xfId="0" applyNumberFormat="1" applyFont="1" applyFill="1" applyBorder="1" applyAlignment="1" applyProtection="1">
      <alignment vertical="center"/>
    </xf>
    <xf numFmtId="176" fontId="3" fillId="6" borderId="2" xfId="0" applyNumberFormat="1" applyFont="1" applyFill="1" applyBorder="1" applyAlignment="1" applyProtection="1">
      <alignment vertical="center"/>
    </xf>
    <xf numFmtId="176" fontId="3" fillId="6" borderId="17" xfId="0" applyNumberFormat="1" applyFont="1" applyFill="1" applyBorder="1" applyAlignment="1" applyProtection="1">
      <alignment vertical="center"/>
    </xf>
    <xf numFmtId="176" fontId="3" fillId="6" borderId="13" xfId="0" applyNumberFormat="1" applyFont="1" applyFill="1" applyBorder="1" applyAlignment="1" applyProtection="1">
      <alignment vertical="center"/>
    </xf>
    <xf numFmtId="177" fontId="3" fillId="6" borderId="8" xfId="0" applyNumberFormat="1" applyFont="1" applyFill="1" applyBorder="1" applyAlignment="1" applyProtection="1">
      <alignment vertical="center"/>
    </xf>
    <xf numFmtId="177" fontId="3" fillId="6" borderId="2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 textRotation="255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</cellXfs>
  <cellStyles count="3"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9" defaultPivotStyle="PivotStyleLight16"/>
  <colors>
    <mruColors>
      <color rgb="FFFFFFCC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8</xdr:row>
      <xdr:rowOff>135465</xdr:rowOff>
    </xdr:from>
    <xdr:to>
      <xdr:col>2</xdr:col>
      <xdr:colOff>787401</xdr:colOff>
      <xdr:row>9</xdr:row>
      <xdr:rowOff>389464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8A8CB5-31C1-44C2-B006-09FD10D3EA30}"/>
            </a:ext>
          </a:extLst>
        </xdr:cNvPr>
        <xdr:cNvSpPr txBox="1"/>
      </xdr:nvSpPr>
      <xdr:spPr>
        <a:xfrm>
          <a:off x="2209800" y="2002365"/>
          <a:ext cx="996951" cy="425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ア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1792816</xdr:colOff>
      <xdr:row>10</xdr:row>
      <xdr:rowOff>2114</xdr:rowOff>
    </xdr:from>
    <xdr:to>
      <xdr:col>2</xdr:col>
      <xdr:colOff>770467</xdr:colOff>
      <xdr:row>10</xdr:row>
      <xdr:rowOff>425447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EAE506-4E9D-4595-ABE6-1038716FD65B}"/>
            </a:ext>
          </a:extLst>
        </xdr:cNvPr>
        <xdr:cNvSpPr txBox="1"/>
      </xdr:nvSpPr>
      <xdr:spPr>
        <a:xfrm>
          <a:off x="2192866" y="3088214"/>
          <a:ext cx="996951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ウ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935568</xdr:colOff>
      <xdr:row>8</xdr:row>
      <xdr:rowOff>139699</xdr:rowOff>
    </xdr:from>
    <xdr:to>
      <xdr:col>3</xdr:col>
      <xdr:colOff>749301</xdr:colOff>
      <xdr:row>9</xdr:row>
      <xdr:rowOff>393698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456913F-8CD1-4CD4-9DF7-575E5DCA240E}"/>
            </a:ext>
          </a:extLst>
        </xdr:cNvPr>
        <xdr:cNvSpPr txBox="1"/>
      </xdr:nvSpPr>
      <xdr:spPr>
        <a:xfrm>
          <a:off x="3354918" y="2006599"/>
          <a:ext cx="994833" cy="425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イ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929219</xdr:colOff>
      <xdr:row>10</xdr:row>
      <xdr:rowOff>6349</xdr:rowOff>
    </xdr:from>
    <xdr:to>
      <xdr:col>3</xdr:col>
      <xdr:colOff>742952</xdr:colOff>
      <xdr:row>10</xdr:row>
      <xdr:rowOff>429682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B816D67-6666-48D1-AB01-1F90BAAB395E}"/>
            </a:ext>
          </a:extLst>
        </xdr:cNvPr>
        <xdr:cNvSpPr txBox="1"/>
      </xdr:nvSpPr>
      <xdr:spPr>
        <a:xfrm>
          <a:off x="3348569" y="3092449"/>
          <a:ext cx="994833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エ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698500</xdr:colOff>
      <xdr:row>0</xdr:row>
      <xdr:rowOff>148165</xdr:rowOff>
    </xdr:from>
    <xdr:to>
      <xdr:col>12</xdr:col>
      <xdr:colOff>836085</xdr:colOff>
      <xdr:row>2</xdr:row>
      <xdr:rowOff>222248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71A898-4B55-4AE2-ADC9-EFB850DEA9DA}"/>
            </a:ext>
          </a:extLst>
        </xdr:cNvPr>
        <xdr:cNvSpPr txBox="1"/>
      </xdr:nvSpPr>
      <xdr:spPr>
        <a:xfrm>
          <a:off x="12604750" y="148165"/>
          <a:ext cx="1322918" cy="423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10</xdr:col>
      <xdr:colOff>52917</xdr:colOff>
      <xdr:row>9</xdr:row>
      <xdr:rowOff>52918</xdr:rowOff>
    </xdr:from>
    <xdr:to>
      <xdr:col>11</xdr:col>
      <xdr:colOff>1153584</xdr:colOff>
      <xdr:row>11</xdr:row>
      <xdr:rowOff>973668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2EE5744-983A-4C22-8E33-AADE38E21FD8}"/>
            </a:ext>
          </a:extLst>
        </xdr:cNvPr>
        <xdr:cNvSpPr/>
      </xdr:nvSpPr>
      <xdr:spPr>
        <a:xfrm>
          <a:off x="11959167" y="2084918"/>
          <a:ext cx="2286000" cy="3016250"/>
        </a:xfrm>
        <a:prstGeom prst="rect">
          <a:avLst/>
        </a:prstGeom>
        <a:solidFill>
          <a:schemeClr val="accent6">
            <a:lumMod val="20000"/>
            <a:lumOff val="80000"/>
            <a:alpha val="50000"/>
          </a:schemeClr>
        </a:solidFill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222250</xdr:colOff>
      <xdr:row>10</xdr:row>
      <xdr:rowOff>529167</xdr:rowOff>
    </xdr:from>
    <xdr:to>
      <xdr:col>11</xdr:col>
      <xdr:colOff>1016000</xdr:colOff>
      <xdr:row>11</xdr:row>
      <xdr:rowOff>423333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264EBD-6876-4BD6-8138-91DD6579E23A}"/>
            </a:ext>
          </a:extLst>
        </xdr:cNvPr>
        <xdr:cNvSpPr txBox="1"/>
      </xdr:nvSpPr>
      <xdr:spPr>
        <a:xfrm>
          <a:off x="12128500" y="3608917"/>
          <a:ext cx="1979083" cy="94191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この欄は、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変更申請を行う場合に記載します</a:t>
          </a: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交付申請時は記載いただく必要はありません。</a:t>
          </a:r>
          <a:endParaRPr lang="ja-JP" altLang="ja-JP" sz="12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321734</xdr:colOff>
      <xdr:row>9</xdr:row>
      <xdr:rowOff>1009648</xdr:rowOff>
    </xdr:from>
    <xdr:to>
      <xdr:col>11</xdr:col>
      <xdr:colOff>878417</xdr:colOff>
      <xdr:row>10</xdr:row>
      <xdr:rowOff>385231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4DAB8D-52FF-45E4-A151-38EEBC9CE6D5}"/>
            </a:ext>
          </a:extLst>
        </xdr:cNvPr>
        <xdr:cNvSpPr txBox="1"/>
      </xdr:nvSpPr>
      <xdr:spPr>
        <a:xfrm>
          <a:off x="11042651" y="2523065"/>
          <a:ext cx="1742016" cy="423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記入不要</a:t>
          </a:r>
        </a:p>
      </xdr:txBody>
    </xdr:sp>
    <xdr:clientData/>
  </xdr:twoCellAnchor>
  <xdr:twoCellAnchor editAs="oneCell">
    <xdr:from>
      <xdr:col>10</xdr:col>
      <xdr:colOff>709085</xdr:colOff>
      <xdr:row>9</xdr:row>
      <xdr:rowOff>74084</xdr:rowOff>
    </xdr:from>
    <xdr:to>
      <xdr:col>11</xdr:col>
      <xdr:colOff>438152</xdr:colOff>
      <xdr:row>9</xdr:row>
      <xdr:rowOff>988484</xdr:rowOff>
    </xdr:to>
    <xdr:pic>
      <xdr:nvPicPr>
        <xdr:cNvPr id="8" name="グラフィックス 7" descr="警告 単色塗りつぶし">
          <a:extLst>
            <a:ext uri="{FF2B5EF4-FFF2-40B4-BE49-F238E27FC236}">
              <a16:creationId xmlns:a16="http://schemas.microsoft.com/office/drawing/2014/main" id="{1B1741D0-228F-41BD-BF3D-12BA7207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15335" y="1587501"/>
          <a:ext cx="91440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95250</xdr:rowOff>
    </xdr:from>
    <xdr:to>
      <xdr:col>7</xdr:col>
      <xdr:colOff>1164167</xdr:colOff>
      <xdr:row>22</xdr:row>
      <xdr:rowOff>74083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A70A0B7-539D-4691-87A2-5AF378A70CF5}"/>
            </a:ext>
          </a:extLst>
        </xdr:cNvPr>
        <xdr:cNvSpPr txBox="1"/>
      </xdr:nvSpPr>
      <xdr:spPr>
        <a:xfrm>
          <a:off x="402167" y="4921250"/>
          <a:ext cx="9112250" cy="15028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■①を実施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・総事業費：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312,500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円　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所要額欄の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ア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・寄付金　：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50,000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円　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所要額欄の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イ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■②を実施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・総事業費：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140,000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円　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所要額欄の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ウ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</a:t>
          </a: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・寄付金　： 　　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円　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所要額欄の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エ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　　</a:t>
          </a:r>
        </a:p>
      </xdr:txBody>
    </xdr:sp>
    <xdr:clientData/>
  </xdr:twoCellAnchor>
  <xdr:twoCellAnchor>
    <xdr:from>
      <xdr:col>1</xdr:col>
      <xdr:colOff>1809750</xdr:colOff>
      <xdr:row>8</xdr:row>
      <xdr:rowOff>135465</xdr:rowOff>
    </xdr:from>
    <xdr:to>
      <xdr:col>2</xdr:col>
      <xdr:colOff>787401</xdr:colOff>
      <xdr:row>9</xdr:row>
      <xdr:rowOff>389464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6419A9D-0335-4AB2-AF10-AE71E0A8388F}"/>
            </a:ext>
          </a:extLst>
        </xdr:cNvPr>
        <xdr:cNvSpPr txBox="1"/>
      </xdr:nvSpPr>
      <xdr:spPr>
        <a:xfrm>
          <a:off x="2211917" y="1479548"/>
          <a:ext cx="999067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ア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935568</xdr:colOff>
      <xdr:row>8</xdr:row>
      <xdr:rowOff>139699</xdr:rowOff>
    </xdr:from>
    <xdr:to>
      <xdr:col>3</xdr:col>
      <xdr:colOff>749301</xdr:colOff>
      <xdr:row>9</xdr:row>
      <xdr:rowOff>393698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CA0E3CD-12FC-4734-A557-FBD674385D52}"/>
            </a:ext>
          </a:extLst>
        </xdr:cNvPr>
        <xdr:cNvSpPr txBox="1"/>
      </xdr:nvSpPr>
      <xdr:spPr>
        <a:xfrm>
          <a:off x="3359151" y="1483782"/>
          <a:ext cx="999067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イ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4234</xdr:colOff>
      <xdr:row>14</xdr:row>
      <xdr:rowOff>25399</xdr:rowOff>
    </xdr:from>
    <xdr:to>
      <xdr:col>8</xdr:col>
      <xdr:colOff>31750</xdr:colOff>
      <xdr:row>21</xdr:row>
      <xdr:rowOff>169332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1AB8526-2264-44BD-A205-1CC9421A2A7F}"/>
            </a:ext>
          </a:extLst>
        </xdr:cNvPr>
        <xdr:cNvSpPr txBox="1"/>
      </xdr:nvSpPr>
      <xdr:spPr>
        <a:xfrm>
          <a:off x="4798484" y="5020732"/>
          <a:ext cx="4768849" cy="1329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備考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・対象経費支出予定額：Ｃの差引額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・交付基本額　　　　：ＣとＤを比べて額の小さい方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・補助金所要額　　　：Ｆ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Ｇ　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※1,000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円未満の端数は切り捨て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 u="sng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黄色塗りつぶし箇所以外は「自動計算」のため記入不要　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1</xdr:col>
      <xdr:colOff>1792816</xdr:colOff>
      <xdr:row>10</xdr:row>
      <xdr:rowOff>2114</xdr:rowOff>
    </xdr:from>
    <xdr:to>
      <xdr:col>2</xdr:col>
      <xdr:colOff>770467</xdr:colOff>
      <xdr:row>10</xdr:row>
      <xdr:rowOff>425447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09E0A36-32BD-4CAA-BF46-C4D5A89E39D6}"/>
            </a:ext>
          </a:extLst>
        </xdr:cNvPr>
        <xdr:cNvSpPr txBox="1"/>
      </xdr:nvSpPr>
      <xdr:spPr>
        <a:xfrm>
          <a:off x="2194983" y="2563281"/>
          <a:ext cx="999067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ウ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929219</xdr:colOff>
      <xdr:row>10</xdr:row>
      <xdr:rowOff>6349</xdr:rowOff>
    </xdr:from>
    <xdr:to>
      <xdr:col>3</xdr:col>
      <xdr:colOff>742952</xdr:colOff>
      <xdr:row>10</xdr:row>
      <xdr:rowOff>429682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C1EA33C-8433-4CAE-88B1-EFB12A98BFD5}"/>
            </a:ext>
          </a:extLst>
        </xdr:cNvPr>
        <xdr:cNvSpPr txBox="1"/>
      </xdr:nvSpPr>
      <xdr:spPr>
        <a:xfrm>
          <a:off x="3352802" y="2567516"/>
          <a:ext cx="999067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エ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1090084</xdr:colOff>
      <xdr:row>11</xdr:row>
      <xdr:rowOff>42333</xdr:rowOff>
    </xdr:from>
    <xdr:to>
      <xdr:col>9</xdr:col>
      <xdr:colOff>1176866</xdr:colOff>
      <xdr:row>11</xdr:row>
      <xdr:rowOff>465666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8F679AA-5E6A-4F82-A212-72D01A1F4383}"/>
            </a:ext>
          </a:extLst>
        </xdr:cNvPr>
        <xdr:cNvSpPr txBox="1"/>
      </xdr:nvSpPr>
      <xdr:spPr>
        <a:xfrm>
          <a:off x="10625667" y="3651250"/>
          <a:ext cx="1272116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391583</xdr:colOff>
      <xdr:row>11</xdr:row>
      <xdr:rowOff>994834</xdr:rowOff>
    </xdr:from>
    <xdr:to>
      <xdr:col>9</xdr:col>
      <xdr:colOff>772583</xdr:colOff>
      <xdr:row>15</xdr:row>
      <xdr:rowOff>95251</xdr:rowOff>
    </xdr:to>
    <xdr:sp macro="" textlink="">
      <xdr:nvSpPr>
        <xdr:cNvPr id="29" name="矢印: 下 28">
          <a:extLst>
            <a:ext uri="{FF2B5EF4-FFF2-40B4-BE49-F238E27FC236}">
              <a16:creationId xmlns:a16="http://schemas.microsoft.com/office/drawing/2014/main" id="{CE204268-8513-43CB-99CE-B63575955997}"/>
            </a:ext>
          </a:extLst>
        </xdr:cNvPr>
        <xdr:cNvSpPr/>
      </xdr:nvSpPr>
      <xdr:spPr>
        <a:xfrm>
          <a:off x="11112500" y="4603751"/>
          <a:ext cx="381000" cy="656167"/>
        </a:xfrm>
        <a:prstGeom prst="downArrow">
          <a:avLst/>
        </a:prstGeom>
        <a:solidFill>
          <a:srgbClr val="0070C0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52916</xdr:colOff>
      <xdr:row>11</xdr:row>
      <xdr:rowOff>63499</xdr:rowOff>
    </xdr:from>
    <xdr:to>
      <xdr:col>9</xdr:col>
      <xdr:colOff>1132916</xdr:colOff>
      <xdr:row>11</xdr:row>
      <xdr:rowOff>999499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B332F21-86DD-4426-94FE-8D657ABC86BB}"/>
            </a:ext>
          </a:extLst>
        </xdr:cNvPr>
        <xdr:cNvSpPr/>
      </xdr:nvSpPr>
      <xdr:spPr>
        <a:xfrm>
          <a:off x="10773833" y="3672416"/>
          <a:ext cx="1080000" cy="936000"/>
        </a:xfrm>
        <a:prstGeom prst="rect">
          <a:avLst/>
        </a:prstGeom>
        <a:solidFill>
          <a:schemeClr val="accent5">
            <a:lumMod val="20000"/>
            <a:lumOff val="80000"/>
            <a:alpha val="30000"/>
          </a:schemeClr>
        </a:solidFill>
        <a:ln w="38100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8</xdr:col>
      <xdr:colOff>495300</xdr:colOff>
      <xdr:row>15</xdr:row>
      <xdr:rowOff>135466</xdr:rowOff>
    </xdr:from>
    <xdr:to>
      <xdr:col>11</xdr:col>
      <xdr:colOff>397933</xdr:colOff>
      <xdr:row>19</xdr:row>
      <xdr:rowOff>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BA29393-4AEF-4EA3-B548-9CB5010DFB13}"/>
            </a:ext>
          </a:extLst>
        </xdr:cNvPr>
        <xdr:cNvSpPr txBox="1"/>
      </xdr:nvSpPr>
      <xdr:spPr>
        <a:xfrm>
          <a:off x="10257367" y="5723466"/>
          <a:ext cx="3534833" cy="508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「大阪府社会復帰支援促進事業補助金交付申請書」（様式第１号）の「５」に記入</a:t>
          </a:r>
        </a:p>
      </xdr:txBody>
    </xdr:sp>
    <xdr:clientData/>
  </xdr:twoCellAnchor>
  <xdr:twoCellAnchor>
    <xdr:from>
      <xdr:col>1</xdr:col>
      <xdr:colOff>1809750</xdr:colOff>
      <xdr:row>8</xdr:row>
      <xdr:rowOff>135465</xdr:rowOff>
    </xdr:from>
    <xdr:to>
      <xdr:col>2</xdr:col>
      <xdr:colOff>787401</xdr:colOff>
      <xdr:row>9</xdr:row>
      <xdr:rowOff>389464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9B174F2-8C6E-467B-9BB2-FCAE7575E06C}"/>
            </a:ext>
          </a:extLst>
        </xdr:cNvPr>
        <xdr:cNvSpPr txBox="1"/>
      </xdr:nvSpPr>
      <xdr:spPr>
        <a:xfrm>
          <a:off x="2209800" y="2002365"/>
          <a:ext cx="996951" cy="425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ア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1792816</xdr:colOff>
      <xdr:row>10</xdr:row>
      <xdr:rowOff>2114</xdr:rowOff>
    </xdr:from>
    <xdr:to>
      <xdr:col>2</xdr:col>
      <xdr:colOff>770467</xdr:colOff>
      <xdr:row>10</xdr:row>
      <xdr:rowOff>425447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4CE361B-904C-420F-8DCA-F9C7DE9B8964}"/>
            </a:ext>
          </a:extLst>
        </xdr:cNvPr>
        <xdr:cNvSpPr txBox="1"/>
      </xdr:nvSpPr>
      <xdr:spPr>
        <a:xfrm>
          <a:off x="2192866" y="3278714"/>
          <a:ext cx="996951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ウ</a:t>
          </a:r>
          <a:r>
            <a:rPr kumimoji="1" lang="en-US" altLang="ja-JP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view="pageBreakPreview" zoomScale="90" zoomScaleNormal="100" zoomScaleSheetLayoutView="90" workbookViewId="0">
      <selection activeCell="B10" sqref="B10"/>
    </sheetView>
  </sheetViews>
  <sheetFormatPr defaultColWidth="9.109375" defaultRowHeight="12.6" x14ac:dyDescent="0.15"/>
  <cols>
    <col min="1" max="1" width="6" style="1" customWidth="1"/>
    <col min="2" max="2" width="30.33203125" style="1" customWidth="1"/>
    <col min="3" max="13" width="17.6640625" style="1" customWidth="1"/>
    <col min="14" max="16384" width="9.109375" style="2"/>
  </cols>
  <sheetData>
    <row r="1" spans="1:14" ht="13.8" x14ac:dyDescent="0.15">
      <c r="A1" s="17" t="s">
        <v>18</v>
      </c>
    </row>
    <row r="2" spans="1:14" x14ac:dyDescent="0.15">
      <c r="L2" s="3"/>
      <c r="M2" s="3"/>
    </row>
    <row r="3" spans="1:14" ht="39" customHeight="1" x14ac:dyDescent="0.15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s="41" customFormat="1" ht="6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s="41" customFormat="1" ht="26.25" customHeight="1" x14ac:dyDescent="0.15">
      <c r="A5" s="42"/>
      <c r="B5" s="42"/>
      <c r="C5" s="42"/>
      <c r="D5" s="42"/>
      <c r="E5" s="42"/>
      <c r="F5" s="42"/>
      <c r="G5" s="42"/>
      <c r="H5" s="43" t="s">
        <v>27</v>
      </c>
      <c r="I5" s="81"/>
      <c r="J5" s="81"/>
      <c r="K5" s="81"/>
      <c r="L5" s="81"/>
      <c r="M5" s="81"/>
    </row>
    <row r="6" spans="1:14" s="41" customFormat="1" ht="7.5" customHeight="1" thickBo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</row>
    <row r="7" spans="1:14" ht="25.2" x14ac:dyDescent="0.15">
      <c r="A7" s="74" t="s">
        <v>19</v>
      </c>
      <c r="B7" s="75"/>
      <c r="C7" s="48" t="s">
        <v>1</v>
      </c>
      <c r="D7" s="48" t="s">
        <v>4</v>
      </c>
      <c r="E7" s="48" t="s">
        <v>2</v>
      </c>
      <c r="F7" s="48" t="s">
        <v>6</v>
      </c>
      <c r="G7" s="48" t="s">
        <v>3</v>
      </c>
      <c r="H7" s="49" t="s">
        <v>7</v>
      </c>
      <c r="I7" s="49" t="s">
        <v>22</v>
      </c>
      <c r="J7" s="50" t="s">
        <v>17</v>
      </c>
      <c r="K7" s="51" t="s">
        <v>8</v>
      </c>
      <c r="L7" s="48" t="s">
        <v>9</v>
      </c>
      <c r="M7" s="52" t="s">
        <v>5</v>
      </c>
    </row>
    <row r="8" spans="1:14" x14ac:dyDescent="0.15">
      <c r="A8" s="76"/>
      <c r="B8" s="77"/>
      <c r="C8" s="53" t="s">
        <v>10</v>
      </c>
      <c r="D8" s="53" t="s">
        <v>11</v>
      </c>
      <c r="E8" s="53" t="s">
        <v>12</v>
      </c>
      <c r="F8" s="53" t="s">
        <v>13</v>
      </c>
      <c r="G8" s="53" t="s">
        <v>14</v>
      </c>
      <c r="H8" s="54" t="s">
        <v>15</v>
      </c>
      <c r="I8" s="54" t="s">
        <v>16</v>
      </c>
      <c r="J8" s="55" t="s">
        <v>26</v>
      </c>
      <c r="K8" s="56" t="s">
        <v>24</v>
      </c>
      <c r="L8" s="53" t="s">
        <v>23</v>
      </c>
      <c r="M8" s="57"/>
    </row>
    <row r="9" spans="1:14" x14ac:dyDescent="0.15">
      <c r="A9" s="4"/>
      <c r="B9" s="69"/>
      <c r="C9" s="5" t="s">
        <v>0</v>
      </c>
      <c r="D9" s="5" t="s">
        <v>0</v>
      </c>
      <c r="E9" s="5" t="s">
        <v>0</v>
      </c>
      <c r="F9" s="5" t="s">
        <v>0</v>
      </c>
      <c r="G9" s="5" t="s">
        <v>0</v>
      </c>
      <c r="H9" s="6" t="s">
        <v>0</v>
      </c>
      <c r="I9" s="6" t="s">
        <v>0</v>
      </c>
      <c r="J9" s="7" t="s">
        <v>0</v>
      </c>
      <c r="K9" s="25" t="s">
        <v>0</v>
      </c>
      <c r="L9" s="5" t="s">
        <v>0</v>
      </c>
      <c r="M9" s="8"/>
    </row>
    <row r="10" spans="1:14" ht="97.5" customHeight="1" x14ac:dyDescent="0.15">
      <c r="A10" s="67" t="s">
        <v>29</v>
      </c>
      <c r="B10" s="70" t="s">
        <v>33</v>
      </c>
      <c r="C10" s="44"/>
      <c r="D10" s="45"/>
      <c r="E10" s="22">
        <f>C10-D10</f>
        <v>0</v>
      </c>
      <c r="F10" s="9">
        <v>200000</v>
      </c>
      <c r="G10" s="22">
        <f>E10</f>
        <v>0</v>
      </c>
      <c r="H10" s="23">
        <f>IF(E10&gt;F10,F10,E10)</f>
        <v>0</v>
      </c>
      <c r="I10" s="31" t="s">
        <v>25</v>
      </c>
      <c r="J10" s="58"/>
      <c r="K10" s="61"/>
      <c r="L10" s="62"/>
      <c r="M10" s="11"/>
    </row>
    <row r="11" spans="1:14" ht="97.5" customHeight="1" thickBot="1" x14ac:dyDescent="0.2">
      <c r="A11" s="68" t="s">
        <v>30</v>
      </c>
      <c r="B11" s="71" t="s">
        <v>31</v>
      </c>
      <c r="C11" s="47"/>
      <c r="D11" s="46"/>
      <c r="E11" s="29">
        <f>C11-D11</f>
        <v>0</v>
      </c>
      <c r="F11" s="18">
        <f>IF(C11&gt;0,150000,0)</f>
        <v>0</v>
      </c>
      <c r="G11" s="29">
        <f>E11</f>
        <v>0</v>
      </c>
      <c r="H11" s="30">
        <f>IF(E11&gt;F11,F11,E11)</f>
        <v>0</v>
      </c>
      <c r="I11" s="32" t="s">
        <v>25</v>
      </c>
      <c r="J11" s="59"/>
      <c r="K11" s="63"/>
      <c r="L11" s="64"/>
      <c r="M11" s="20"/>
    </row>
    <row r="12" spans="1:14" ht="82.5" customHeight="1" thickTop="1" thickBot="1" x14ac:dyDescent="0.2">
      <c r="A12" s="78" t="s">
        <v>20</v>
      </c>
      <c r="B12" s="79"/>
      <c r="C12" s="21">
        <f>SUM(C10:C11)</f>
        <v>0</v>
      </c>
      <c r="D12" s="21">
        <f t="shared" ref="D12:H12" si="0">SUM(D10:D11)</f>
        <v>0</v>
      </c>
      <c r="E12" s="21">
        <f t="shared" si="0"/>
        <v>0</v>
      </c>
      <c r="F12" s="21">
        <f t="shared" si="0"/>
        <v>200000</v>
      </c>
      <c r="G12" s="21">
        <f t="shared" si="0"/>
        <v>0</v>
      </c>
      <c r="H12" s="23">
        <f t="shared" si="0"/>
        <v>0</v>
      </c>
      <c r="I12" s="60"/>
      <c r="J12" s="24">
        <f>ROUNDDOWN(H12,-3)</f>
        <v>0</v>
      </c>
      <c r="K12" s="65"/>
      <c r="L12" s="66"/>
      <c r="M12" s="11"/>
    </row>
    <row r="13" spans="1:14" x14ac:dyDescent="0.1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4" x14ac:dyDescent="0.15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4" x14ac:dyDescent="0.15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4" x14ac:dyDescent="0.15">
      <c r="A16" s="12"/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3" x14ac:dyDescent="0.15">
      <c r="A17" s="15"/>
    </row>
    <row r="18" spans="1:3" x14ac:dyDescent="0.15">
      <c r="A18" s="16"/>
      <c r="B18" s="16"/>
      <c r="C18" s="16"/>
    </row>
  </sheetData>
  <mergeCells count="4">
    <mergeCell ref="A7:B8"/>
    <mergeCell ref="A12:B12"/>
    <mergeCell ref="A3:N3"/>
    <mergeCell ref="I5:M5"/>
  </mergeCells>
  <phoneticPr fontId="1"/>
  <dataValidations count="2">
    <dataValidation imeMode="off" allowBlank="1" showInputMessage="1" showErrorMessage="1" sqref="C12:C16 C10 D10:L16" xr:uid="{00000000-0002-0000-0000-000000000000}"/>
    <dataValidation type="custom" imeMode="off" showInputMessage="1" showErrorMessage="1" errorTitle="未入力があります" error="【ア】に金額が入力されていません。_x000a_【ア】入力する場合は、「キャンセル」を押してください。" sqref="C11" xr:uid="{B42B71B6-B430-4B24-BF7D-A7D2F5ABCB20}">
      <formula1>AND(C10&gt;0,C11&gt;=0)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F9E2-28B2-4961-8840-E85576A0BAB5}">
  <sheetPr>
    <pageSetUpPr fitToPage="1"/>
  </sheetPr>
  <dimension ref="A1:N24"/>
  <sheetViews>
    <sheetView view="pageBreakPreview" zoomScale="90" zoomScaleNormal="100" zoomScaleSheetLayoutView="90" workbookViewId="0">
      <selection activeCell="B10" sqref="B10"/>
    </sheetView>
  </sheetViews>
  <sheetFormatPr defaultColWidth="9.109375" defaultRowHeight="12.6" x14ac:dyDescent="0.15"/>
  <cols>
    <col min="1" max="1" width="6" style="1" customWidth="1"/>
    <col min="2" max="2" width="30.33203125" style="1" customWidth="1"/>
    <col min="3" max="13" width="17.6640625" style="1" customWidth="1"/>
    <col min="14" max="16384" width="9.109375" style="2"/>
  </cols>
  <sheetData>
    <row r="1" spans="1:14" ht="13.8" x14ac:dyDescent="0.15">
      <c r="A1" s="17" t="s">
        <v>18</v>
      </c>
    </row>
    <row r="2" spans="1:14" x14ac:dyDescent="0.15">
      <c r="L2" s="3"/>
      <c r="M2" s="3"/>
    </row>
    <row r="3" spans="1:14" ht="39" customHeight="1" x14ac:dyDescent="0.15">
      <c r="A3" s="80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4" s="41" customFormat="1" ht="6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s="41" customFormat="1" ht="26.25" customHeight="1" x14ac:dyDescent="0.15">
      <c r="A5" s="42"/>
      <c r="B5" s="42"/>
      <c r="C5" s="42"/>
      <c r="D5" s="42"/>
      <c r="E5" s="42"/>
      <c r="F5" s="42"/>
      <c r="G5" s="42"/>
      <c r="H5" s="43" t="s">
        <v>27</v>
      </c>
      <c r="I5" s="82" t="s">
        <v>28</v>
      </c>
      <c r="J5" s="82"/>
      <c r="K5" s="82"/>
      <c r="L5" s="82"/>
      <c r="M5" s="82"/>
    </row>
    <row r="6" spans="1:14" s="41" customFormat="1" ht="7.5" customHeight="1" thickBo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</row>
    <row r="7" spans="1:14" ht="25.2" x14ac:dyDescent="0.15">
      <c r="A7" s="74" t="s">
        <v>19</v>
      </c>
      <c r="B7" s="75"/>
      <c r="C7" s="48" t="s">
        <v>1</v>
      </c>
      <c r="D7" s="48" t="s">
        <v>4</v>
      </c>
      <c r="E7" s="48" t="s">
        <v>2</v>
      </c>
      <c r="F7" s="48" t="s">
        <v>21</v>
      </c>
      <c r="G7" s="48" t="s">
        <v>3</v>
      </c>
      <c r="H7" s="72" t="s">
        <v>7</v>
      </c>
      <c r="I7" s="72" t="s">
        <v>22</v>
      </c>
      <c r="J7" s="50" t="s">
        <v>17</v>
      </c>
      <c r="K7" s="73" t="s">
        <v>8</v>
      </c>
      <c r="L7" s="48" t="s">
        <v>9</v>
      </c>
      <c r="M7" s="52" t="s">
        <v>5</v>
      </c>
    </row>
    <row r="8" spans="1:14" x14ac:dyDescent="0.15">
      <c r="A8" s="76"/>
      <c r="B8" s="77"/>
      <c r="C8" s="53" t="s">
        <v>10</v>
      </c>
      <c r="D8" s="53" t="s">
        <v>11</v>
      </c>
      <c r="E8" s="53" t="s">
        <v>12</v>
      </c>
      <c r="F8" s="53" t="s">
        <v>13</v>
      </c>
      <c r="G8" s="53" t="s">
        <v>14</v>
      </c>
      <c r="H8" s="54" t="s">
        <v>15</v>
      </c>
      <c r="I8" s="54" t="s">
        <v>16</v>
      </c>
      <c r="J8" s="55" t="s">
        <v>26</v>
      </c>
      <c r="K8" s="56" t="s">
        <v>24</v>
      </c>
      <c r="L8" s="53" t="s">
        <v>23</v>
      </c>
      <c r="M8" s="57"/>
    </row>
    <row r="9" spans="1:14" x14ac:dyDescent="0.15">
      <c r="A9" s="4"/>
      <c r="B9" s="69"/>
      <c r="C9" s="5" t="s">
        <v>0</v>
      </c>
      <c r="D9" s="5" t="s">
        <v>0</v>
      </c>
      <c r="E9" s="5" t="s">
        <v>0</v>
      </c>
      <c r="F9" s="5" t="s">
        <v>0</v>
      </c>
      <c r="G9" s="5" t="s">
        <v>0</v>
      </c>
      <c r="H9" s="6" t="s">
        <v>0</v>
      </c>
      <c r="I9" s="6" t="s">
        <v>0</v>
      </c>
      <c r="J9" s="7" t="s">
        <v>0</v>
      </c>
      <c r="K9" s="25" t="s">
        <v>0</v>
      </c>
      <c r="L9" s="5" t="s">
        <v>0</v>
      </c>
      <c r="M9" s="8"/>
    </row>
    <row r="10" spans="1:14" ht="82.5" customHeight="1" x14ac:dyDescent="0.15">
      <c r="A10" s="67" t="s">
        <v>29</v>
      </c>
      <c r="B10" s="70" t="s">
        <v>33</v>
      </c>
      <c r="C10" s="44">
        <v>312500</v>
      </c>
      <c r="D10" s="45">
        <v>50000</v>
      </c>
      <c r="E10" s="22">
        <f>C10-D10</f>
        <v>262500</v>
      </c>
      <c r="F10" s="9">
        <v>200000</v>
      </c>
      <c r="G10" s="22">
        <f>E10</f>
        <v>262500</v>
      </c>
      <c r="H10" s="23">
        <f>IF(E10&gt;F10,F10,E10)</f>
        <v>200000</v>
      </c>
      <c r="I10" s="31" t="s">
        <v>25</v>
      </c>
      <c r="J10" s="58"/>
      <c r="K10" s="26"/>
      <c r="L10" s="10"/>
      <c r="M10" s="11"/>
    </row>
    <row r="11" spans="1:14" ht="82.5" customHeight="1" thickBot="1" x14ac:dyDescent="0.2">
      <c r="A11" s="68" t="s">
        <v>30</v>
      </c>
      <c r="B11" s="71" t="s">
        <v>31</v>
      </c>
      <c r="C11" s="47">
        <v>140000</v>
      </c>
      <c r="D11" s="46">
        <v>0</v>
      </c>
      <c r="E11" s="29">
        <f>C11-D11</f>
        <v>140000</v>
      </c>
      <c r="F11" s="18">
        <v>150000</v>
      </c>
      <c r="G11" s="29">
        <f>E11</f>
        <v>140000</v>
      </c>
      <c r="H11" s="30">
        <f>IF(E11&gt;F11,F11,E11)</f>
        <v>140000</v>
      </c>
      <c r="I11" s="32" t="s">
        <v>25</v>
      </c>
      <c r="J11" s="59"/>
      <c r="K11" s="27"/>
      <c r="L11" s="19"/>
      <c r="M11" s="20"/>
    </row>
    <row r="12" spans="1:14" ht="82.5" customHeight="1" thickTop="1" thickBot="1" x14ac:dyDescent="0.2">
      <c r="A12" s="78" t="s">
        <v>20</v>
      </c>
      <c r="B12" s="79"/>
      <c r="C12" s="21">
        <f>SUM(C10:C11)</f>
        <v>452500</v>
      </c>
      <c r="D12" s="21">
        <f t="shared" ref="D12:H12" si="0">SUM(D10:D11)</f>
        <v>50000</v>
      </c>
      <c r="E12" s="21">
        <f t="shared" si="0"/>
        <v>402500</v>
      </c>
      <c r="F12" s="21">
        <f t="shared" si="0"/>
        <v>350000</v>
      </c>
      <c r="G12" s="21">
        <f t="shared" si="0"/>
        <v>402500</v>
      </c>
      <c r="H12" s="23">
        <f t="shared" si="0"/>
        <v>340000</v>
      </c>
      <c r="I12" s="60"/>
      <c r="J12" s="33">
        <f>ROUNDDOWN(H12,-3)</f>
        <v>340000</v>
      </c>
      <c r="K12" s="28">
        <f t="shared" ref="K12:L12" si="1">SUM(K10:K11)</f>
        <v>0</v>
      </c>
      <c r="L12" s="21">
        <f t="shared" si="1"/>
        <v>0</v>
      </c>
      <c r="M12" s="11"/>
    </row>
    <row r="13" spans="1:14" x14ac:dyDescent="0.15">
      <c r="A13" s="34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4" x14ac:dyDescent="0.15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4" x14ac:dyDescent="0.15">
      <c r="A15" s="34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4" x14ac:dyDescent="0.15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x14ac:dyDescent="0.1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x14ac:dyDescent="0.15">
      <c r="A18" s="39"/>
      <c r="B18" s="39"/>
      <c r="C18" s="39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</sheetData>
  <mergeCells count="4">
    <mergeCell ref="A3:M3"/>
    <mergeCell ref="A7:B8"/>
    <mergeCell ref="A12:B12"/>
    <mergeCell ref="I5:M5"/>
  </mergeCells>
  <phoneticPr fontId="1"/>
  <dataValidations count="1">
    <dataValidation imeMode="off" allowBlank="1" showInputMessage="1" showErrorMessage="1" sqref="C10:L16" xr:uid="{904A1559-7474-4E55-B533-9B89111F2DEA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所要額調（別紙1）</vt:lpstr>
      <vt:lpstr>《記入例》所要額調（別紙1）</vt:lpstr>
      <vt:lpstr>'《記入例》所要額調（別紙1）'!Print_Area</vt:lpstr>
      <vt:lpstr>'所要額調（別紙1）'!Print_Area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2024-09-09T01:42:57Z</dcterms:created>
  <dcterms:modified xsi:type="dcterms:W3CDTF">2024-09-19T05:24:08Z</dcterms:modified>
</cp:coreProperties>
</file>