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私学課】R5.10.18_再実施\No.8\"/>
    </mc:Choice>
  </mc:AlternateContent>
  <xr:revisionPtr revIDLastSave="0" documentId="13_ncr:1_{8416AE77-84C4-422D-9180-B2143F3681AD}"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変更箇所!$A$1:$BC$16</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<sst xmlns="http://schemas.openxmlformats.org/spreadsheetml/2006/main" count="310" uniqueCount="194">
  <si>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</si>
  <si>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</si>
  <si>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</si>
  <si>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</si>
  <si>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</si>
  <si>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</si>
  <si>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</si>
  <si>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</si>
  <si>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</si>
  <si>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</si>
  <si>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</si>
  <si>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</si>
  <si>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</si>
  <si>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</si>
  <si>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</si>
  <si>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</si>
  <si>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</si>
  <si>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</si>
  <si>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</si>
  <si>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</si>
  <si>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</si>
  <si>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</si>
  <si>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</si>
  <si>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</si>
  <si>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</si>
  <si>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</si>
  <si>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</si>
  <si>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</si>
  <si>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</si>
  <si>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</si>
  <si>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</si>
  <si>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</si>
  <si>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</si>
  <si>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</si>
  <si>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</si>
  <si>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</si>
  <si>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</si>
  <si>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</si>
  <si>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</si>
  <si>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</si>
  <si>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</si>
  <si>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</si>
  <si>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</si>
  <si>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</si>
  <si>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</si>
  <si>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</si>
  <si>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</si>
  <si>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</si>
  <si>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</si>
  <si>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</si>
  <si>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</si>
  <si>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</si>
  <si>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</si>
  <si>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</si>
  <si>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</si>
  <si>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</si>
  <si>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</si>
  <si>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</si>
  <si>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</si>
  <si>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</si>
  <si>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</si>
  <si>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</si>
  <si>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</si>
  <si>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</si>
  <si>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</si>
  <si>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</si>
  <si>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</si>
  <si>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</si>
  <si>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</si>
  <si>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</si>
  <si>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</si>
  <si>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</si>
  <si>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</si>
  <si>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</si>
  <si>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</si>
  <si>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</si>
  <si>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</si>
  <si>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</si>
  <si>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</si>
  <si>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</si>
  <si>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</si>
  <si>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</si>
  <si>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</si>
  <si>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</si>
  <si>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</si>
  <si>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</si>
  <si>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</si>
  <si>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</si>
  <si>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</si>
  <si>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</si>
  <si>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</si>
  <si>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</si>
  <si>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</si>
  <si>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</si>
  <si>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</si>
  <si>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</si>
  <si>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</si>
  <si>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</si>
  <si>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</si>
  <si>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</si>
  <si>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</si>
  <si>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</si>
  <si>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</si>
  <si>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</si>
  <si>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</si>
  <si>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</si>
  <si>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</si>
  <si>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</si>
  <si>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</si>
  <si>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</si>
  <si>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</si>
  <si>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</si>
  <si>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</si>
  <si>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</si>
  <si>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</si>
  <si>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</si>
  <si>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</si>
  <si>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</si>
  <si>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</si>
  <si>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</si>
  <si>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</si>
  <si>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</si>
  <si>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</si>
  <si>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</si>
  <si>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</si>
  <si>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</si>
  <si>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</si>
  <si>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</si>
  <si>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</si>
  <si>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</si>
  <si>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</si>
  <si>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</si>
  <si>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</si>
  <si>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</si>
  <si>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</si>
  <si>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</si>
  <si>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</si>
  <si>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</si>
  <si>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</si>
  <si>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</si>
  <si>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</si>
  <si>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</si>
  <si>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</si>
  <si>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</si>
  <si>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</si>
  <si>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　大阪府教育委員会は、私立高等学校等学び直し支援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6" eb="9">
      <t>イインカイ</t>
    </rPh>
    <phoneticPr fontId="1"/>
  </si>
  <si>
    <t>大阪府教育委員会</t>
    <rPh sb="5" eb="8">
      <t>イインカイ</t>
    </rPh>
    <phoneticPr fontId="1"/>
  </si>
  <si>
    <t>学び直し支援金個人情報照会ファイル</t>
    <phoneticPr fontId="1"/>
  </si>
  <si>
    <t>実施する</t>
  </si>
  <si>
    <t>大阪府教育庁私学課</t>
    <phoneticPr fontId="1"/>
  </si>
  <si>
    <t>私学課長</t>
    <rPh sb="0" eb="2">
      <t>シガク</t>
    </rPh>
    <rPh sb="2" eb="4">
      <t>カチョウ</t>
    </rPh>
    <phoneticPr fontId="1"/>
  </si>
  <si>
    <t>－</t>
    <phoneticPr fontId="1"/>
  </si>
  <si>
    <t>1,000人未満（任意実施）</t>
  </si>
  <si>
    <t>500人未満</t>
  </si>
  <si>
    <t>発生なし</t>
  </si>
  <si>
    <t>○</t>
  </si>
  <si>
    <t>ＩＶ　リスク対策</t>
    <rPh sb="6" eb="8">
      <t>タイサク</t>
    </rPh>
    <phoneticPr fontId="1"/>
  </si>
  <si>
    <t>なし</t>
    <phoneticPr fontId="1"/>
  </si>
  <si>
    <t>国の様式の改正に伴い、ＩＶリスク対策の項目を追加</t>
    <rPh sb="0" eb="1">
      <t>クニ</t>
    </rPh>
    <rPh sb="2" eb="4">
      <t>ヨウシキ</t>
    </rPh>
    <rPh sb="5" eb="7">
      <t>カイセイ</t>
    </rPh>
    <rPh sb="8" eb="9">
      <t>トモナ</t>
    </rPh>
    <rPh sb="16" eb="18">
      <t>タイサク</t>
    </rPh>
    <rPh sb="19" eb="21">
      <t>コウモク</t>
    </rPh>
    <rPh sb="22" eb="24">
      <t>ツイカ</t>
    </rPh>
    <phoneticPr fontId="1"/>
  </si>
  <si>
    <t>学び直し支援金事務処理システム、団体内統合宛名システム、中間サーバー</t>
    <rPh sb="0" eb="1">
      <t>マナ</t>
    </rPh>
    <rPh sb="7" eb="9">
      <t>ジム</t>
    </rPh>
    <rPh sb="9" eb="11">
      <t>ショリ</t>
    </rPh>
    <phoneticPr fontId="1"/>
  </si>
  <si>
    <t>大阪府教育庁私学課小中高振興グループ
〒540-8570　大阪市中央区大手前３－１－４３　大阪府庁新別館南館１０階
電話番号：06-6944-6956</t>
    <phoneticPr fontId="1"/>
  </si>
  <si>
    <t>　私立高等学校等に通う生徒の保護者等は、大阪府私立高等学校等学び直し支援金（学び直し支援金）交付要綱に基づき、学び直し支援金の支給を受けることができる。
　学び直し支援金の支給を受けるためには、親権者を含む保護者（以下、「保護者等」という。）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①学び直し支援金の受給を希望する保護者等からの受給申請、マイナンバーカード（通知カードも可。）の写しの提出
②保護者等の個人番号のデータ化
③情報提供ネットワークシステムを利用した、市町村への保護者等の税額情報の照会
④上記③で取得した保護者等の税額情報を基に支給の決定
⑤支給情報を授業料支援補助金等事務処理システムに登録
⑥授業料支援補助金等事務処理システムから保護者等宛の通知文書を出力、保護者等へ通知</t>
    <phoneticPr fontId="1"/>
  </si>
  <si>
    <t>　私立高等学校等に通う生徒は、大阪府私立高等学校等学び直し支援金（学び直し支援金）交付要綱に基づき、学び直し支援金の支給を受けることができる。
　学び直し支援金の支給を受けるためには、保護者等の所得が一定基準以下であることが要件となっているため、保護者等の税額情報を情報提供ネットワークを通じて照会し、支給判定を行う。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①学び直し支援金の受給を希望する生徒からの受給申請、マイナンバーカードの写しの提出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⑤支給情報を学び直し支援金事務処理システムに登録
⑥学び直し支援金事務処理システムから生徒宛の通知文書を出力、生徒へ通知</t>
    <rPh sb="208" eb="210">
      <t>セイト</t>
    </rPh>
    <rPh sb="322" eb="323">
      <t>マナ</t>
    </rPh>
    <rPh sb="342" eb="343">
      <t>マナ</t>
    </rPh>
    <rPh sb="344" eb="345">
      <t>ナオ</t>
    </rPh>
    <rPh sb="346" eb="349">
      <t>シエンキン</t>
    </rPh>
    <rPh sb="349" eb="351">
      <t>ジム</t>
    </rPh>
    <rPh sb="351" eb="353">
      <t>ショリ</t>
    </rPh>
    <rPh sb="359" eb="361">
      <t>セイト</t>
    </rPh>
    <rPh sb="371" eb="373">
      <t>セイト</t>
    </rPh>
    <phoneticPr fontId="1"/>
  </si>
  <si>
    <t>　私立高等学校等に通う生徒は、大阪府私立高等学校等学び直し支援金（学び直し支援金）交付要綱に基づき、学び直し支援金の支給を受けることができる。
　学び直し支援金の支給を受けるためには、保護者等の所得が一定基準以下であることが要件となっているため、保護者等の税額情報を情報提供ネットワークを通じて照会し、支給判定を行う。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①学び直し支援金の受給を希望する生徒からの受給申請、マイナンバーカードの写しの提出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⑤支給情報を学び直し支援金事務処理システムに登録
⑥学び直し支援金事務処理システムから生徒宛の通知文書を出力、生徒へ通知</t>
    <phoneticPr fontId="1"/>
  </si>
  <si>
    <t>重要な変更にあたらない（実態に合わせた修正）</t>
    <rPh sb="0" eb="2">
      <t>ジュウヨウ</t>
    </rPh>
    <rPh sb="3" eb="5">
      <t>ヘンコウ</t>
    </rPh>
    <rPh sb="12" eb="14">
      <t>ジッタイ</t>
    </rPh>
    <rPh sb="15" eb="16">
      <t>ア</t>
    </rPh>
    <rPh sb="19" eb="21">
      <t>シュウセイ</t>
    </rPh>
    <phoneticPr fontId="1"/>
  </si>
  <si>
    <t>授業料支援補助金等事務処理支援システム（仮称）、団体内統合宛名システム、中間サーバー</t>
    <phoneticPr fontId="1"/>
  </si>
  <si>
    <t>Ⅰ　関連情報
１．特定個人情報を取り扱う事務
②事務の概要</t>
    <rPh sb="2" eb="4">
      <t>カンレン</t>
    </rPh>
    <rPh sb="4" eb="6">
      <t>ジョウホウ</t>
    </rPh>
    <rPh sb="9" eb="11">
      <t>トクテイ</t>
    </rPh>
    <rPh sb="11" eb="13">
      <t>コジン</t>
    </rPh>
    <rPh sb="13" eb="15">
      <t>ジョウホウ</t>
    </rPh>
    <rPh sb="16" eb="17">
      <t>ト</t>
    </rPh>
    <rPh sb="18" eb="19">
      <t>アツカ</t>
    </rPh>
    <rPh sb="20" eb="22">
      <t>ジム</t>
    </rPh>
    <rPh sb="24" eb="26">
      <t>ジム</t>
    </rPh>
    <rPh sb="27" eb="29">
      <t>ガイヨウ</t>
    </rPh>
    <phoneticPr fontId="1"/>
  </si>
  <si>
    <t>Ⅰ　関連情報
１．特定個人情報を取り扱う事務
②事務の概要</t>
    <phoneticPr fontId="1"/>
  </si>
  <si>
    <t>学び直し支援金事務処理システム、団体内統合宛名システム、中間サーバー</t>
    <phoneticPr fontId="1"/>
  </si>
  <si>
    <t>Ⅰ　関連情報
７．特定個人情報の開示・訂正・利用停止請求
請求先</t>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</si>
  <si>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t>
    <phoneticPr fontId="1"/>
  </si>
  <si>
    <t>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t>
    <phoneticPr fontId="1"/>
  </si>
  <si>
    <t>重要な変更のあたらない（実態に合わせた修正）</t>
    <phoneticPr fontId="1"/>
  </si>
  <si>
    <t>Ⅰ　関連情報
８．特定個人情報ファイルの取扱いに関する問合せ
連絡先</t>
    <rPh sb="9" eb="11">
      <t>トクテイ</t>
    </rPh>
    <rPh sb="11" eb="13">
      <t>コジン</t>
    </rPh>
    <rPh sb="13" eb="15">
      <t>ジョウホウ</t>
    </rPh>
    <rPh sb="20" eb="22">
      <t>トリアツカ</t>
    </rPh>
    <rPh sb="24" eb="25">
      <t>カン</t>
    </rPh>
    <rPh sb="27" eb="29">
      <t>トイアワ</t>
    </rPh>
    <rPh sb="31" eb="33">
      <t>レンラク</t>
    </rPh>
    <rPh sb="33" eb="34">
      <t>サキ</t>
    </rPh>
    <phoneticPr fontId="1"/>
  </si>
  <si>
    <t>Ⅰ　関連情報
７．特定個人情報の開示・訂正・利用停止請求
請求先</t>
    <rPh sb="2" eb="4">
      <t>カンレン</t>
    </rPh>
    <rPh sb="4" eb="6">
      <t>ジョウホウ</t>
    </rPh>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</si>
  <si>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t>
    <phoneticPr fontId="1"/>
  </si>
  <si>
    <t>重要な変更にあたらない（実態に合わせた変更）</t>
    <rPh sb="0" eb="2">
      <t>ジュウヨウ</t>
    </rPh>
    <rPh sb="3" eb="5">
      <t>ヘンコウ</t>
    </rPh>
    <rPh sb="12" eb="14">
      <t>ジッタイ</t>
    </rPh>
    <rPh sb="15" eb="16">
      <t>ア</t>
    </rPh>
    <rPh sb="19" eb="21">
      <t>ヘンコウ</t>
    </rPh>
    <phoneticPr fontId="1"/>
  </si>
  <si>
    <t>Ⅰ　関連情報
３．個人番号の利用
法令上の根拠</t>
    <rPh sb="2" eb="4">
      <t>カンレン</t>
    </rPh>
    <rPh sb="4" eb="6">
      <t>ジョウホウ</t>
    </rPh>
    <rPh sb="9" eb="13">
      <t>コジンバンゴウ</t>
    </rPh>
    <rPh sb="14" eb="16">
      <t>リヨウ</t>
    </rPh>
    <rPh sb="17" eb="20">
      <t>ホウレイジョウ</t>
    </rPh>
    <rPh sb="21" eb="23">
      <t>コンキョ</t>
    </rPh>
    <phoneticPr fontId="1"/>
  </si>
  <si>
    <t>Ⅰ　関連情報
４．情報提供ネットワークシステムによる情報連携
②法令上の根拠</t>
    <rPh sb="2" eb="4">
      <t>カンレン</t>
    </rPh>
    <rPh sb="4" eb="6">
      <t>ジョウホウ</t>
    </rPh>
    <rPh sb="9" eb="11">
      <t>ジョウホウ</t>
    </rPh>
    <rPh sb="11" eb="13">
      <t>テイキョウ</t>
    </rPh>
    <rPh sb="26" eb="28">
      <t>ジョウホウ</t>
    </rPh>
    <rPh sb="28" eb="30">
      <t>レンケイ</t>
    </rPh>
    <rPh sb="32" eb="35">
      <t>ホウレイジョウ</t>
    </rPh>
    <rPh sb="36" eb="38">
      <t>コンキョ</t>
    </rPh>
    <phoneticPr fontId="1"/>
  </si>
  <si>
    <t>・行政手続における特定の個人を識別するための番号の利用等に関する法律（以下「番号法」という。）第9条第2項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・大阪府行政手続における特定の個人を識別するための番号の利用に関する条例施行規則第2条第2項</t>
    <phoneticPr fontId="1"/>
  </si>
  <si>
    <t>・番号法第19条第8号
・大阪府行政手続における特定の個人を識別するための番号の利用に関する条例第2条別表第1の項
・大阪府行政手続における特定の個人を識別するための番号の利用に関する条例施行規則第2条第2項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</si>
  <si>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・大阪府行政手続における特定の個人を識別するための番号の利用に関する条例施行規則第2条第2項</t>
    <rPh sb="93" eb="94">
      <t>ダイ</t>
    </rPh>
    <rPh sb="95" eb="96">
      <t>コウ</t>
    </rPh>
    <phoneticPr fontId="1"/>
  </si>
  <si>
    <t>・番号法第19条第8号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・大阪府行政手続における特定の個人を識別するための番号の利用に関する条例施行規則第2条第2項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</si>
  <si>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・大阪府行政手続における特定の個人を識別するための番号の利用に関する条例施行規則第2条第2項</t>
    <phoneticPr fontId="1"/>
  </si>
  <si>
    <t>Ⅱ　しきい値判断項目
１．対象人数
いつの時点の計数か</t>
    <rPh sb="5" eb="6">
      <t>チ</t>
    </rPh>
    <rPh sb="6" eb="8">
      <t>ハンダン</t>
    </rPh>
    <rPh sb="8" eb="10">
      <t>コウモク</t>
    </rPh>
    <rPh sb="13" eb="15">
      <t>タイショウ</t>
    </rPh>
    <rPh sb="15" eb="16">
      <t>ニン</t>
    </rPh>
    <rPh sb="16" eb="17">
      <t>スウ</t>
    </rPh>
    <rPh sb="21" eb="23">
      <t>ジテン</t>
    </rPh>
    <rPh sb="24" eb="26">
      <t>ケイスウ</t>
    </rPh>
    <phoneticPr fontId="1"/>
  </si>
  <si>
    <t>Ⅱ　しきい値判断項目
２．取扱者数
いつの時点の計数か</t>
    <rPh sb="5" eb="6">
      <t>チ</t>
    </rPh>
    <rPh sb="6" eb="8">
      <t>ハンダン</t>
    </rPh>
    <rPh sb="8" eb="10">
      <t>コウモク</t>
    </rPh>
    <rPh sb="13" eb="15">
      <t>トリアツカ</t>
    </rPh>
    <rPh sb="15" eb="16">
      <t>シャ</t>
    </rPh>
    <rPh sb="16" eb="17">
      <t>スウ</t>
    </rPh>
    <rPh sb="21" eb="23">
      <t>ジテン</t>
    </rPh>
    <rPh sb="24" eb="26">
      <t>ケイスウ</t>
    </rPh>
    <phoneticPr fontId="1"/>
  </si>
  <si>
    <t>評価書名</t>
    <rPh sb="0" eb="3">
      <t>ヒョウカショ</t>
    </rPh>
    <rPh sb="3" eb="4">
      <t>メイ</t>
    </rPh>
    <phoneticPr fontId="1"/>
  </si>
  <si>
    <t>私立高等学校等学び直し支援金の支給に関する事務（私立高等学校）基礎項目評価書</t>
    <phoneticPr fontId="1"/>
  </si>
  <si>
    <t>Ⅰ　関連情報
１．特定個人情報を取り扱う事務
②事務の名称</t>
    <rPh sb="27" eb="29">
      <t>メイショウ</t>
    </rPh>
    <phoneticPr fontId="1"/>
  </si>
  <si>
    <t>私立高等学校等学び直し支援金の支給に関する事務（私立高等学校）</t>
    <phoneticPr fontId="1"/>
  </si>
  <si>
    <t>私立高等学校等学び直し支援金の支給に関する事務に係る基礎項目評価書</t>
    <rPh sb="24" eb="25">
      <t>カカ</t>
    </rPh>
    <phoneticPr fontId="1"/>
  </si>
  <si>
    <t>私立高等学校等学び直し支援金の支給に関する事務に係る基礎項目評価</t>
    <phoneticPr fontId="1"/>
  </si>
  <si>
    <t>私立高等学校等学び直し支援金の支給に関する事務</t>
    <phoneticPr fontId="1"/>
  </si>
  <si>
    <t>私立高等学校等学び直し支援金の支給に関する事務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</si>
</sst>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8</v>
      </c>
      <c r="B17" s="65"/>
      <c r="C17" s="65"/>
      <c r="D17" s="65"/>
      <c r="E17" s="65"/>
      <c r="F17" s="65"/>
      <c r="G17" s="65"/>
      <c r="H17" s="65"/>
      <c r="I17" s="65"/>
      <c r="J17" s="54" t="s">
        <v>190</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ITEM1=8</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ITEM2=私立高等学校等学び直し支援金の支給に関する事務に係る基礎項目評価書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145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阪府教育委員会は、私立高等学校等学び直し支援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146</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ITEM5=大阪府教育委員会</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45218</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ITEM6=20231019</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9" t="s">
        <v>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BI1" s="12" t="str">
        <f>"FORM=2"</f>
        <v>FORM=2</v>
      </c>
      <c r="CO1" s="3"/>
      <c r="CP1" s="3"/>
      <c r="CQ1" s="47"/>
    </row>
    <row r="2" spans="1:96" ht="9.9499999999999993"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BI2" s="12" t="str">
        <f>"VER=1.10"</f>
        <v>VER=1.10</v>
      </c>
      <c r="CN2" s="12"/>
      <c r="CO2" s="12"/>
      <c r="CP2" s="12"/>
      <c r="CQ2" s="12"/>
      <c r="CR2" s="12"/>
    </row>
    <row r="3" spans="1:96" ht="9.9499999999999993" customHeight="1" x14ac:dyDescent="0.15">
      <c r="A3" s="187" t="s">
        <v>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0"/>
      <c r="B4" s="170"/>
      <c r="C4" s="170"/>
      <c r="D4" s="170"/>
      <c r="E4" s="170"/>
      <c r="F4" s="170"/>
      <c r="G4" s="170"/>
      <c r="H4" s="170"/>
      <c r="I4" s="170"/>
      <c r="J4" s="170"/>
      <c r="K4" s="170"/>
      <c r="L4" s="170"/>
      <c r="M4" s="170"/>
      <c r="N4" s="170"/>
      <c r="O4" s="170"/>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81" t="s">
        <v>192</v>
      </c>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BH5" s="12">
        <v>1</v>
      </c>
      <c r="BI5" s="12" t="str">
        <f>"ITEM"&amp;BH5&amp; BG5&amp;"="&amp;IF(TRIM($J5)="","",$J5)</f>
        <v>ITEM1=私立高等学校等学び直し支援金の支給に関する事務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CB6" s="12" t="s">
        <v>114</v>
      </c>
      <c r="CE6" s="12" t="s">
        <v>115</v>
      </c>
      <c r="CN6" s="12"/>
      <c r="CO6" s="12"/>
      <c r="CP6" s="12"/>
      <c r="CQ6" s="12"/>
      <c r="CR6" s="12"/>
    </row>
    <row r="7" spans="1:96" ht="60" customHeight="1" x14ac:dyDescent="0.15">
      <c r="A7" s="133" t="s">
        <v>24</v>
      </c>
      <c r="B7" s="134"/>
      <c r="C7" s="134"/>
      <c r="D7" s="134"/>
      <c r="E7" s="134"/>
      <c r="F7" s="134"/>
      <c r="G7" s="134"/>
      <c r="H7" s="134"/>
      <c r="I7" s="135"/>
      <c r="J7" s="188" t="s">
        <v>162</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90"/>
      <c r="BH7" s="12" t="s">
        <v>116</v>
      </c>
      <c r="BI7" s="12" t="str">
        <f>"ITEM"&amp;BH7&amp; BG7 &amp;"="&amp;IF(TRIM($J7)="","",$J7)</f>
        <v>ITEM2_1=　私立高等学校等に通う生徒は、大阪府私立高等学校等学び直し支援金（学び直し支援金）交付要綱に基づき、学び直し支援金の支給を受けることができる。
　学び直し支援金の支給を受けるためには、保護者等の所得が一定基準以下であることが要件となっているため、保護者等の税額情報を情報提供ネットワークを通じて照会し、支給判定を行う。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①学び直し支援金の受給を希望する生徒からの受給申請、マイナンバーカードの写しの提出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⑤支給情報を学び直し支援金事務処理システムに登録
⑥学び直し支援金事務処理システムから生徒宛の通知文書を出力、生徒へ通知</v>
      </c>
      <c r="CB7" s="12" t="s">
        <v>51</v>
      </c>
      <c r="CO7" s="3"/>
    </row>
    <row r="8" spans="1:96" ht="60" customHeight="1" x14ac:dyDescent="0.15">
      <c r="A8" s="127"/>
      <c r="B8" s="128"/>
      <c r="C8" s="128"/>
      <c r="D8" s="128"/>
      <c r="E8" s="128"/>
      <c r="F8" s="128"/>
      <c r="G8" s="128"/>
      <c r="H8" s="128"/>
      <c r="I8" s="129"/>
      <c r="J8" s="191"/>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96" ht="60" customHeight="1" x14ac:dyDescent="0.15">
      <c r="A9" s="127"/>
      <c r="B9" s="128"/>
      <c r="C9" s="128"/>
      <c r="D9" s="128"/>
      <c r="E9" s="128"/>
      <c r="F9" s="128"/>
      <c r="G9" s="128"/>
      <c r="H9" s="128"/>
      <c r="I9" s="129"/>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96" ht="9.9499999999999993" customHeight="1" x14ac:dyDescent="0.15">
      <c r="A10" s="127"/>
      <c r="B10" s="128"/>
      <c r="C10" s="128"/>
      <c r="D10" s="128"/>
      <c r="E10" s="128"/>
      <c r="F10" s="128"/>
      <c r="G10" s="128"/>
      <c r="H10" s="128"/>
      <c r="I10" s="129"/>
      <c r="J10" s="191"/>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3"/>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194"/>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c r="BH11" s="12" t="s">
        <v>118</v>
      </c>
      <c r="BI11" s="12" t="str">
        <f>"ITEM"&amp;BH11&amp; BG11 &amp;"="&amp;IF(TRIM($J11)="","",$J11)</f>
        <v>ITEM2_3=</v>
      </c>
    </row>
    <row r="12" spans="1:96" ht="9.9499999999999993" customHeight="1" x14ac:dyDescent="0.15">
      <c r="A12" s="133" t="s">
        <v>25</v>
      </c>
      <c r="B12" s="134"/>
      <c r="C12" s="134"/>
      <c r="D12" s="134"/>
      <c r="E12" s="134"/>
      <c r="F12" s="134"/>
      <c r="G12" s="134"/>
      <c r="H12" s="134"/>
      <c r="I12" s="135"/>
      <c r="J12" s="181" t="s">
        <v>159</v>
      </c>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BH12" s="12">
        <v>3</v>
      </c>
      <c r="BI12" s="12" t="str">
        <f>"ITEM"&amp;BH12&amp; BG12 &amp;"="&amp;IF(TRIM($J12)="","",$J12)</f>
        <v>ITEM3=学び直し支援金事務処理システム、団体内統合宛名システム、中間サーバー</v>
      </c>
    </row>
    <row r="13" spans="1:96" ht="9.9499999999999993" customHeight="1" x14ac:dyDescent="0.15">
      <c r="A13" s="130"/>
      <c r="B13" s="131"/>
      <c r="C13" s="131"/>
      <c r="D13" s="131"/>
      <c r="E13" s="131"/>
      <c r="F13" s="131"/>
      <c r="G13" s="131"/>
      <c r="H13" s="131"/>
      <c r="I13" s="132"/>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row>
    <row r="14" spans="1:96" ht="9.9499999999999993" customHeight="1" x14ac:dyDescent="0.15">
      <c r="A14" s="183" t="s">
        <v>15</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row>
    <row r="15" spans="1:96" ht="9.9499999999999993" customHeight="1" x14ac:dyDescent="0.15">
      <c r="A15" s="183"/>
      <c r="B15" s="184"/>
      <c r="C15" s="184"/>
      <c r="D15" s="184"/>
      <c r="E15" s="184"/>
      <c r="F15" s="184"/>
      <c r="G15" s="184"/>
      <c r="H15" s="184"/>
      <c r="I15" s="184"/>
      <c r="J15" s="184"/>
      <c r="K15" s="184"/>
      <c r="L15" s="184"/>
      <c r="M15" s="186"/>
      <c r="N15" s="184"/>
      <c r="O15" s="184"/>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6"/>
    </row>
    <row r="16" spans="1:96" ht="9.9499999999999993" customHeight="1" x14ac:dyDescent="0.15">
      <c r="A16" s="181" t="s">
        <v>147</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BH16" s="12">
        <v>4</v>
      </c>
      <c r="BI16" s="12" t="str">
        <f>"ITEM"&amp;BH16&amp; BG16 &amp;"="&amp;IF(TRIM($A16)="","",$A16)</f>
        <v>ITEM4=学び直し支援金個人情報照会ファイル</v>
      </c>
    </row>
    <row r="17" spans="1:86" ht="9.9499999999999993" customHeight="1" x14ac:dyDescent="0.15">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86" ht="9.9499999999999993" customHeight="1" x14ac:dyDescent="0.15">
      <c r="A18" s="142" t="s">
        <v>14</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row>
    <row r="19" spans="1:86" ht="9.9499999999999993" customHeight="1" x14ac:dyDescent="0.1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row>
    <row r="20" spans="1:86" ht="24.75" customHeight="1" x14ac:dyDescent="0.15">
      <c r="A20" s="133" t="s">
        <v>10</v>
      </c>
      <c r="B20" s="134"/>
      <c r="C20" s="134"/>
      <c r="D20" s="134"/>
      <c r="E20" s="134"/>
      <c r="F20" s="134"/>
      <c r="G20" s="134"/>
      <c r="H20" s="134"/>
      <c r="I20" s="135"/>
      <c r="J20" s="181" t="s">
        <v>181</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BH20" s="12">
        <v>5</v>
      </c>
      <c r="BI20" s="12" t="str">
        <f>"ITEM"&amp;BH20&amp; BG20 &amp;"="&amp;IF(TRIM($J20)="","",$J20)</f>
        <v>ITEM5=・行政手続における特定の個人を識別するための番号の利用等に関する法律（以下「番号法」という。）第9条第2項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・大阪府行政手続における特定の個人を識別するための番号の利用に関する条例施行規則第2条第2項</v>
      </c>
    </row>
    <row r="21" spans="1:86" ht="34.5" customHeight="1" x14ac:dyDescent="0.15">
      <c r="A21" s="130"/>
      <c r="B21" s="131"/>
      <c r="C21" s="131"/>
      <c r="D21" s="131"/>
      <c r="E21" s="131"/>
      <c r="F21" s="131"/>
      <c r="G21" s="131"/>
      <c r="H21" s="131"/>
      <c r="I21" s="132"/>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row>
    <row r="22" spans="1:86" ht="9.9499999999999993" customHeight="1" x14ac:dyDescent="0.15">
      <c r="A22" s="151" t="s">
        <v>11</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3"/>
    </row>
    <row r="23" spans="1:86" ht="9.9499999999999993"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6"/>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7" t="s">
        <v>31</v>
      </c>
      <c r="AA24" s="147"/>
      <c r="AB24" s="147"/>
      <c r="AC24" s="147"/>
      <c r="AD24" s="147"/>
      <c r="AE24" s="147"/>
      <c r="AF24" s="147"/>
      <c r="AG24" s="147"/>
      <c r="AH24" s="147"/>
      <c r="AI24" s="147"/>
      <c r="AJ24" s="147"/>
      <c r="AK24" s="147"/>
      <c r="AL24" s="147"/>
      <c r="AM24" s="148"/>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4" t="s">
        <v>30</v>
      </c>
      <c r="K25" s="126" t="s">
        <v>148</v>
      </c>
      <c r="L25" s="126"/>
      <c r="M25" s="126"/>
      <c r="N25" s="126"/>
      <c r="O25" s="126"/>
      <c r="P25" s="126"/>
      <c r="Q25" s="77" t="s">
        <v>40</v>
      </c>
      <c r="R25" s="8"/>
      <c r="S25" s="8"/>
      <c r="T25" s="8"/>
      <c r="U25" s="8"/>
      <c r="V25" s="8"/>
      <c r="W25" s="8"/>
      <c r="X25" s="8"/>
      <c r="Y25" s="8"/>
      <c r="Z25" s="147" t="s">
        <v>33</v>
      </c>
      <c r="AA25" s="147"/>
      <c r="AB25" s="147"/>
      <c r="AC25" s="147"/>
      <c r="AD25" s="147"/>
      <c r="AE25" s="147"/>
      <c r="AF25" s="147"/>
      <c r="AG25" s="147"/>
      <c r="AH25" s="147"/>
      <c r="AI25" s="147"/>
      <c r="AJ25" s="147"/>
      <c r="AK25" s="147"/>
      <c r="AL25" s="147"/>
      <c r="AM25" s="148"/>
    </row>
    <row r="26" spans="1:86" ht="9.9499999999999993" customHeight="1" x14ac:dyDescent="0.15">
      <c r="A26" s="127"/>
      <c r="B26" s="128"/>
      <c r="C26" s="128"/>
      <c r="D26" s="128"/>
      <c r="E26" s="128"/>
      <c r="F26" s="128"/>
      <c r="G26" s="128"/>
      <c r="H26" s="128"/>
      <c r="I26" s="129"/>
      <c r="J26" s="144"/>
      <c r="K26" s="126"/>
      <c r="L26" s="126"/>
      <c r="M26" s="126"/>
      <c r="N26" s="126"/>
      <c r="O26" s="126"/>
      <c r="P26" s="126"/>
      <c r="Q26" s="77"/>
      <c r="R26" s="16"/>
      <c r="S26" s="16"/>
      <c r="T26" s="16"/>
      <c r="U26" s="16"/>
      <c r="V26" s="16"/>
      <c r="W26" s="16"/>
      <c r="X26" s="16"/>
      <c r="Y26" s="16"/>
      <c r="Z26" s="147" t="s">
        <v>52</v>
      </c>
      <c r="AA26" s="147"/>
      <c r="AB26" s="147"/>
      <c r="AC26" s="147"/>
      <c r="AD26" s="147"/>
      <c r="AE26" s="147"/>
      <c r="AF26" s="147"/>
      <c r="AG26" s="147"/>
      <c r="AH26" s="19"/>
      <c r="AI26" s="19"/>
      <c r="AJ26" s="19"/>
      <c r="AK26" s="19"/>
      <c r="AL26" s="19"/>
      <c r="AM26" s="20"/>
    </row>
    <row r="27" spans="1:86" ht="9.9499999999999993" customHeight="1" x14ac:dyDescent="0.15">
      <c r="A27" s="127"/>
      <c r="B27" s="128"/>
      <c r="C27" s="128"/>
      <c r="D27" s="128"/>
      <c r="E27" s="128"/>
      <c r="F27" s="128"/>
      <c r="G27" s="128"/>
      <c r="H27" s="128"/>
      <c r="I27" s="129"/>
      <c r="J27" s="173"/>
      <c r="K27" s="174"/>
      <c r="L27" s="174"/>
      <c r="M27" s="174"/>
      <c r="N27" s="174"/>
      <c r="O27" s="174"/>
      <c r="P27" s="174"/>
      <c r="Q27" s="174"/>
      <c r="R27" s="174"/>
      <c r="S27" s="174"/>
      <c r="T27" s="174"/>
      <c r="U27" s="174"/>
      <c r="V27" s="174"/>
      <c r="W27" s="174"/>
      <c r="X27" s="174"/>
      <c r="Y27" s="174"/>
      <c r="Z27" s="175" t="s">
        <v>53</v>
      </c>
      <c r="AA27" s="175"/>
      <c r="AB27" s="175"/>
      <c r="AC27" s="175"/>
      <c r="AD27" s="175"/>
      <c r="AE27" s="175"/>
      <c r="AF27" s="175"/>
      <c r="AG27" s="175"/>
      <c r="AH27" s="175"/>
      <c r="AI27" s="175"/>
      <c r="AJ27" s="175"/>
      <c r="AK27" s="175"/>
      <c r="AL27" s="175"/>
      <c r="AM27" s="176"/>
    </row>
    <row r="28" spans="1:86" ht="24.75" customHeight="1" x14ac:dyDescent="0.15">
      <c r="A28" s="133" t="s">
        <v>27</v>
      </c>
      <c r="B28" s="134"/>
      <c r="C28" s="134"/>
      <c r="D28" s="134"/>
      <c r="E28" s="134"/>
      <c r="F28" s="134"/>
      <c r="G28" s="134"/>
      <c r="H28" s="134"/>
      <c r="I28" s="135"/>
      <c r="J28" s="181" t="s">
        <v>182</v>
      </c>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BH28" s="12">
        <v>7</v>
      </c>
      <c r="BI28" s="12" t="str">
        <f>"ITEM"&amp;BH28&amp; BG28 &amp;"="&amp;IF(TRIM($J28)="","",$J28)</f>
        <v>ITEM7=・番号法第19条第8号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・大阪府行政手続における特定の個人を識別するための番号の利用に関する条例施行規則第2条第2項</v>
      </c>
    </row>
    <row r="29" spans="1:86" ht="24.75" customHeight="1" x14ac:dyDescent="0.15">
      <c r="A29" s="130"/>
      <c r="B29" s="131"/>
      <c r="C29" s="131"/>
      <c r="D29" s="131"/>
      <c r="E29" s="131"/>
      <c r="F29" s="131"/>
      <c r="G29" s="131"/>
      <c r="H29" s="131"/>
      <c r="I29" s="132"/>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row>
    <row r="30" spans="1:86" ht="9.9499999999999993" customHeight="1" x14ac:dyDescent="0.15">
      <c r="A30" s="151" t="s">
        <v>12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3"/>
    </row>
    <row r="31" spans="1:86" ht="9.9499999999999993" customHeight="1" x14ac:dyDescent="0.1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row>
    <row r="32" spans="1:86" ht="9.9499999999999993" customHeight="1" x14ac:dyDescent="0.15">
      <c r="A32" s="133" t="s">
        <v>28</v>
      </c>
      <c r="B32" s="134"/>
      <c r="C32" s="134"/>
      <c r="D32" s="134"/>
      <c r="E32" s="134"/>
      <c r="F32" s="134"/>
      <c r="G32" s="134"/>
      <c r="H32" s="134"/>
      <c r="I32" s="134"/>
      <c r="J32" s="181" t="s">
        <v>149</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BH32" s="12">
        <v>8</v>
      </c>
      <c r="BI32" s="12" t="str">
        <f>"ITEM"&amp;BH32&amp; BG32 &amp; "="&amp;IF(TRIM($J32)="","",$J32)</f>
        <v>ITEM8=大阪府教育庁私学課</v>
      </c>
    </row>
    <row r="33" spans="1:113" ht="9.9499999999999993" customHeight="1" x14ac:dyDescent="0.15">
      <c r="A33" s="130"/>
      <c r="B33" s="131"/>
      <c r="C33" s="131"/>
      <c r="D33" s="131"/>
      <c r="E33" s="131"/>
      <c r="F33" s="131"/>
      <c r="G33" s="131"/>
      <c r="H33" s="131"/>
      <c r="I33" s="13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row>
    <row r="34" spans="1:113" ht="9.9499999999999993" customHeight="1" x14ac:dyDescent="0.15">
      <c r="A34" s="133" t="s">
        <v>67</v>
      </c>
      <c r="B34" s="134"/>
      <c r="C34" s="134"/>
      <c r="D34" s="134"/>
      <c r="E34" s="134"/>
      <c r="F34" s="134"/>
      <c r="G34" s="134"/>
      <c r="H34" s="134"/>
      <c r="I34" s="134"/>
      <c r="J34" s="181" t="s">
        <v>150</v>
      </c>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BH34" s="12">
        <v>9</v>
      </c>
      <c r="BI34" s="12" t="str">
        <f>"ITEM"&amp;BH34&amp; BG34 &amp;"="&amp;IF(TRIM($J34)="","",$J34)</f>
        <v>ITEM9=私学課長</v>
      </c>
    </row>
    <row r="35" spans="1:113" ht="9.9499999999999993" customHeight="1" x14ac:dyDescent="0.15">
      <c r="A35" s="130"/>
      <c r="B35" s="131"/>
      <c r="C35" s="131"/>
      <c r="D35" s="131"/>
      <c r="E35" s="131"/>
      <c r="F35" s="131"/>
      <c r="G35" s="131"/>
      <c r="H35" s="131"/>
      <c r="I35" s="13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1" t="s">
        <v>13</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t="s">
        <v>151</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2" t="s">
        <v>39</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79.5" customHeight="1" x14ac:dyDescent="0.15">
      <c r="A42" s="180" t="s">
        <v>41</v>
      </c>
      <c r="B42" s="180"/>
      <c r="C42" s="180"/>
      <c r="D42" s="180"/>
      <c r="E42" s="180"/>
      <c r="F42" s="180"/>
      <c r="G42" s="180"/>
      <c r="H42" s="180"/>
      <c r="I42" s="180"/>
      <c r="J42" s="181" t="s">
        <v>175</v>
      </c>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27" customHeight="1" x14ac:dyDescent="0.15">
      <c r="A43" s="180"/>
      <c r="B43" s="180"/>
      <c r="C43" s="180"/>
      <c r="D43" s="180"/>
      <c r="E43" s="180"/>
      <c r="F43" s="180"/>
      <c r="G43" s="180"/>
      <c r="H43" s="180"/>
      <c r="I43" s="180"/>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2" t="s">
        <v>43</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row>
    <row r="46" spans="1:113" s="4" customFormat="1" ht="36.75" customHeight="1" x14ac:dyDescent="0.15">
      <c r="A46" s="180" t="s">
        <v>42</v>
      </c>
      <c r="B46" s="180"/>
      <c r="C46" s="180"/>
      <c r="D46" s="180"/>
      <c r="E46" s="180"/>
      <c r="F46" s="180"/>
      <c r="G46" s="180"/>
      <c r="H46" s="180"/>
      <c r="I46" s="180"/>
      <c r="J46" s="181" t="s">
        <v>160</v>
      </c>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ITEM12=大阪府教育庁私学課小中高振興グループ
〒540-8570　大阪市中央区大手前３－１－４３　大阪府庁新別館南館１０階
電話番号：06-6944-6956</v>
      </c>
      <c r="BJ46" s="12"/>
      <c r="BK46" s="12"/>
      <c r="BL46" s="12"/>
      <c r="BM46" s="12"/>
      <c r="BN46" s="12"/>
      <c r="BO46" s="12"/>
      <c r="BP46" s="12"/>
      <c r="BQ46" s="12"/>
      <c r="BR46" s="12"/>
      <c r="BS46" s="12"/>
      <c r="BT46" s="12"/>
      <c r="BU46" s="12"/>
      <c r="BV46" s="12"/>
      <c r="BW46" s="12"/>
      <c r="BX46" s="12"/>
      <c r="BY46" s="12"/>
      <c r="BZ46" s="12"/>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row>
    <row r="47" spans="1:113" s="4" customFormat="1" ht="24.75" customHeight="1" x14ac:dyDescent="0.15">
      <c r="A47" s="180"/>
      <c r="B47" s="180"/>
      <c r="C47" s="180"/>
      <c r="D47" s="180"/>
      <c r="E47" s="180"/>
      <c r="F47" s="180"/>
      <c r="G47" s="180"/>
      <c r="H47" s="180"/>
      <c r="I47" s="180"/>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row>
    <row r="49" spans="1:61" ht="9.9499999999999993" customHeight="1" x14ac:dyDescent="0.15">
      <c r="A49" s="149" t="s">
        <v>1</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61" ht="9.9499999999999993" customHeight="1" x14ac:dyDescent="0.15">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61" ht="9.9499999999999993" customHeight="1" x14ac:dyDescent="0.15">
      <c r="A51" s="142" t="s">
        <v>16</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1:61" ht="9.9499999999999993" customHeight="1" x14ac:dyDescent="0.15">
      <c r="A52" s="170"/>
      <c r="B52" s="170"/>
      <c r="C52" s="170"/>
      <c r="D52" s="170"/>
      <c r="E52" s="170"/>
      <c r="F52" s="170"/>
      <c r="G52" s="170"/>
      <c r="H52" s="170"/>
      <c r="I52" s="170"/>
      <c r="J52" s="170"/>
      <c r="K52" s="170"/>
      <c r="L52" s="170"/>
      <c r="M52" s="170"/>
      <c r="N52" s="170"/>
      <c r="O52" s="170"/>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1:61" ht="9.9499999999999993" customHeight="1" x14ac:dyDescent="0.15">
      <c r="A53" s="133" t="s">
        <v>19</v>
      </c>
      <c r="B53" s="134"/>
      <c r="C53" s="134"/>
      <c r="D53" s="134"/>
      <c r="E53" s="134"/>
      <c r="F53" s="134"/>
      <c r="G53" s="134"/>
      <c r="H53" s="134"/>
      <c r="I53" s="134"/>
      <c r="J53" s="134"/>
      <c r="K53" s="134"/>
      <c r="L53" s="134"/>
      <c r="M53" s="134"/>
      <c r="N53" s="134"/>
      <c r="O53" s="135"/>
      <c r="P53" s="177"/>
      <c r="Q53" s="66"/>
      <c r="R53" s="66"/>
      <c r="S53" s="66"/>
      <c r="T53" s="66"/>
      <c r="U53" s="66"/>
      <c r="V53" s="66"/>
      <c r="W53" s="66"/>
      <c r="X53" s="66"/>
      <c r="Y53" s="66"/>
      <c r="Z53" s="83" t="s">
        <v>31</v>
      </c>
      <c r="AA53" s="83"/>
      <c r="AB53" s="83"/>
      <c r="AC53" s="83"/>
      <c r="AD53" s="83"/>
      <c r="AE53" s="83"/>
      <c r="AF53" s="83"/>
      <c r="AG53" s="83"/>
      <c r="AH53" s="83"/>
      <c r="AI53" s="83"/>
      <c r="AJ53" s="83"/>
      <c r="AK53" s="83"/>
      <c r="AL53" s="83"/>
      <c r="AM53" s="143"/>
      <c r="BE53" s="12" t="s">
        <v>120</v>
      </c>
      <c r="BF53" s="12">
        <f>IF(TRIM($Q55)="","",IF(ISERROR(MATCH($Q55,$CB$3:$CB$7,0)),"INPUT_ERROR",MATCH($Q55,$CB$3:$CB$7,0)))</f>
        <v>1</v>
      </c>
      <c r="BH53" s="12">
        <v>13</v>
      </c>
      <c r="BI53" s="12" t="str">
        <f>"ITEM" &amp; BH53 &amp; BG53 &amp; "=" &amp;BF53</f>
        <v>ITEM13=1</v>
      </c>
    </row>
    <row r="54" spans="1:61" ht="9.9499999999999993" customHeight="1" x14ac:dyDescent="0.15">
      <c r="A54" s="127"/>
      <c r="B54" s="128"/>
      <c r="C54" s="128"/>
      <c r="D54" s="128"/>
      <c r="E54" s="128"/>
      <c r="F54" s="128"/>
      <c r="G54" s="128"/>
      <c r="H54" s="128"/>
      <c r="I54" s="128"/>
      <c r="J54" s="128"/>
      <c r="K54" s="128"/>
      <c r="L54" s="128"/>
      <c r="M54" s="128"/>
      <c r="N54" s="128"/>
      <c r="O54" s="129"/>
      <c r="P54" s="172"/>
      <c r="Q54" s="77"/>
      <c r="R54" s="77"/>
      <c r="S54" s="77"/>
      <c r="T54" s="77"/>
      <c r="U54" s="77"/>
      <c r="V54" s="77"/>
      <c r="W54" s="77"/>
      <c r="X54" s="77"/>
      <c r="Y54" s="77"/>
      <c r="Z54" s="147" t="s">
        <v>35</v>
      </c>
      <c r="AA54" s="147"/>
      <c r="AB54" s="147"/>
      <c r="AC54" s="147"/>
      <c r="AD54" s="147"/>
      <c r="AE54" s="147"/>
      <c r="AF54" s="147"/>
      <c r="AG54" s="147"/>
      <c r="AH54" s="147"/>
      <c r="AI54" s="147"/>
      <c r="AJ54" s="147"/>
      <c r="AK54" s="147"/>
      <c r="AL54" s="147"/>
      <c r="AM54" s="148"/>
    </row>
    <row r="55" spans="1:61" ht="9.9499999999999993" customHeight="1" x14ac:dyDescent="0.15">
      <c r="A55" s="127"/>
      <c r="B55" s="128"/>
      <c r="C55" s="128"/>
      <c r="D55" s="128"/>
      <c r="E55" s="128"/>
      <c r="F55" s="128"/>
      <c r="G55" s="128"/>
      <c r="H55" s="128"/>
      <c r="I55" s="128"/>
      <c r="J55" s="128"/>
      <c r="K55" s="128"/>
      <c r="L55" s="128"/>
      <c r="M55" s="128"/>
      <c r="N55" s="128"/>
      <c r="O55" s="129"/>
      <c r="P55" s="178" t="s">
        <v>30</v>
      </c>
      <c r="Q55" s="171" t="s">
        <v>152</v>
      </c>
      <c r="R55" s="171"/>
      <c r="S55" s="171"/>
      <c r="T55" s="171"/>
      <c r="U55" s="171"/>
      <c r="V55" s="171"/>
      <c r="W55" s="171"/>
      <c r="X55" s="171"/>
      <c r="Y55" s="77" t="s">
        <v>40</v>
      </c>
      <c r="Z55" s="147" t="s">
        <v>54</v>
      </c>
      <c r="AA55" s="147"/>
      <c r="AB55" s="147"/>
      <c r="AC55" s="147"/>
      <c r="AD55" s="147"/>
      <c r="AE55" s="147"/>
      <c r="AF55" s="147"/>
      <c r="AG55" s="147"/>
      <c r="AH55" s="147"/>
      <c r="AI55" s="147"/>
      <c r="AJ55" s="147"/>
      <c r="AK55" s="147"/>
      <c r="AL55" s="147"/>
      <c r="AM55" s="148"/>
    </row>
    <row r="56" spans="1:61" ht="9.9499999999999993" customHeight="1" x14ac:dyDescent="0.15">
      <c r="A56" s="127"/>
      <c r="B56" s="128"/>
      <c r="C56" s="128"/>
      <c r="D56" s="128"/>
      <c r="E56" s="128"/>
      <c r="F56" s="128"/>
      <c r="G56" s="128"/>
      <c r="H56" s="128"/>
      <c r="I56" s="128"/>
      <c r="J56" s="128"/>
      <c r="K56" s="128"/>
      <c r="L56" s="128"/>
      <c r="M56" s="128"/>
      <c r="N56" s="128"/>
      <c r="O56" s="129"/>
      <c r="P56" s="178"/>
      <c r="Q56" s="171"/>
      <c r="R56" s="171"/>
      <c r="S56" s="171"/>
      <c r="T56" s="171"/>
      <c r="U56" s="171"/>
      <c r="V56" s="171"/>
      <c r="W56" s="171"/>
      <c r="X56" s="171"/>
      <c r="Y56" s="77"/>
      <c r="Z56" s="147" t="s">
        <v>55</v>
      </c>
      <c r="AA56" s="147"/>
      <c r="AB56" s="147"/>
      <c r="AC56" s="147"/>
      <c r="AD56" s="147"/>
      <c r="AE56" s="147"/>
      <c r="AF56" s="147"/>
      <c r="AG56" s="147"/>
      <c r="AH56" s="147"/>
      <c r="AI56" s="147"/>
      <c r="AJ56" s="147"/>
      <c r="AK56" s="147"/>
      <c r="AL56" s="147"/>
      <c r="AM56" s="148"/>
    </row>
    <row r="57" spans="1:61" ht="9.9499999999999993" customHeight="1" x14ac:dyDescent="0.15">
      <c r="A57" s="127"/>
      <c r="B57" s="128"/>
      <c r="C57" s="128"/>
      <c r="D57" s="128"/>
      <c r="E57" s="128"/>
      <c r="F57" s="128"/>
      <c r="G57" s="128"/>
      <c r="H57" s="128"/>
      <c r="I57" s="128"/>
      <c r="J57" s="128"/>
      <c r="K57" s="128"/>
      <c r="L57" s="128"/>
      <c r="M57" s="128"/>
      <c r="N57" s="128"/>
      <c r="O57" s="129"/>
      <c r="P57" s="172"/>
      <c r="Q57" s="77"/>
      <c r="R57" s="77"/>
      <c r="S57" s="77"/>
      <c r="T57" s="77"/>
      <c r="U57" s="77"/>
      <c r="V57" s="77"/>
      <c r="W57" s="77"/>
      <c r="X57" s="77"/>
      <c r="Y57" s="77"/>
      <c r="Z57" s="147" t="s">
        <v>56</v>
      </c>
      <c r="AA57" s="147"/>
      <c r="AB57" s="147"/>
      <c r="AC57" s="147"/>
      <c r="AD57" s="147"/>
      <c r="AE57" s="147"/>
      <c r="AF57" s="147"/>
      <c r="AG57" s="147"/>
      <c r="AH57" s="147"/>
      <c r="AI57" s="147"/>
      <c r="AJ57" s="147"/>
      <c r="AK57" s="147"/>
      <c r="AL57" s="147"/>
      <c r="AM57" s="148"/>
    </row>
    <row r="58" spans="1:61" ht="9.9499999999999993" customHeight="1" x14ac:dyDescent="0.15">
      <c r="A58" s="127"/>
      <c r="B58" s="128"/>
      <c r="C58" s="128"/>
      <c r="D58" s="128"/>
      <c r="E58" s="128"/>
      <c r="F58" s="128"/>
      <c r="G58" s="128"/>
      <c r="H58" s="128"/>
      <c r="I58" s="128"/>
      <c r="J58" s="128"/>
      <c r="K58" s="128"/>
      <c r="L58" s="128"/>
      <c r="M58" s="128"/>
      <c r="N58" s="128"/>
      <c r="O58" s="129"/>
      <c r="P58" s="173"/>
      <c r="Q58" s="174"/>
      <c r="R58" s="174"/>
      <c r="S58" s="174"/>
      <c r="T58" s="174"/>
      <c r="U58" s="174"/>
      <c r="V58" s="174"/>
      <c r="W58" s="174"/>
      <c r="X58" s="174"/>
      <c r="Y58" s="174"/>
      <c r="Z58" s="175" t="s">
        <v>57</v>
      </c>
      <c r="AA58" s="175"/>
      <c r="AB58" s="175"/>
      <c r="AC58" s="175"/>
      <c r="AD58" s="175"/>
      <c r="AE58" s="175"/>
      <c r="AF58" s="175"/>
      <c r="AG58" s="175"/>
      <c r="AH58" s="175"/>
      <c r="AI58" s="175"/>
      <c r="AJ58" s="175"/>
      <c r="AK58" s="175"/>
      <c r="AL58" s="175"/>
      <c r="AM58" s="176"/>
    </row>
    <row r="59" spans="1:61" ht="9.9499999999999993" customHeight="1" x14ac:dyDescent="0.15">
      <c r="A59" s="127"/>
      <c r="B59" s="128"/>
      <c r="C59" s="128"/>
      <c r="D59" s="129"/>
      <c r="E59" s="133" t="s">
        <v>20</v>
      </c>
      <c r="F59" s="134"/>
      <c r="G59" s="134"/>
      <c r="H59" s="134"/>
      <c r="I59" s="134"/>
      <c r="J59" s="134"/>
      <c r="K59" s="134"/>
      <c r="L59" s="134"/>
      <c r="M59" s="134"/>
      <c r="N59" s="134"/>
      <c r="O59" s="135"/>
      <c r="P59" s="136">
        <v>45017</v>
      </c>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8"/>
      <c r="BH59" s="12">
        <v>14</v>
      </c>
      <c r="BI59" s="12" t="str">
        <f>"ITEM"&amp;BH59&amp; BG59 &amp;"="&amp;IF(TRIM($P59)="","",TEXT($P59,"yyyymmdd"))</f>
        <v>ITEM14=20230401</v>
      </c>
    </row>
    <row r="60" spans="1:61" ht="9.9499999999999993" customHeight="1" x14ac:dyDescent="0.15">
      <c r="A60" s="130"/>
      <c r="B60" s="131"/>
      <c r="C60" s="131"/>
      <c r="D60" s="132"/>
      <c r="E60" s="130"/>
      <c r="F60" s="131"/>
      <c r="G60" s="131"/>
      <c r="H60" s="131"/>
      <c r="I60" s="131"/>
      <c r="J60" s="131"/>
      <c r="K60" s="131"/>
      <c r="L60" s="131"/>
      <c r="M60" s="131"/>
      <c r="N60" s="131"/>
      <c r="O60" s="132"/>
      <c r="P60" s="139"/>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1"/>
    </row>
    <row r="61" spans="1:61" ht="9.9499999999999993" customHeight="1" x14ac:dyDescent="0.15">
      <c r="A61" s="142" t="s">
        <v>17</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row>
    <row r="62" spans="1:61" ht="9.9499999999999993" customHeight="1" x14ac:dyDescent="0.15">
      <c r="A62" s="142"/>
      <c r="B62" s="142"/>
      <c r="C62" s="142"/>
      <c r="D62" s="142"/>
      <c r="E62" s="142"/>
      <c r="F62" s="142"/>
      <c r="G62" s="142"/>
      <c r="H62" s="142"/>
      <c r="I62" s="142"/>
      <c r="J62" s="142"/>
      <c r="K62" s="142"/>
      <c r="L62" s="142"/>
      <c r="M62" s="142"/>
      <c r="N62" s="142"/>
      <c r="O62" s="142"/>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3"/>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4" t="s">
        <v>30</v>
      </c>
      <c r="Q64" s="126" t="s">
        <v>153</v>
      </c>
      <c r="R64" s="126"/>
      <c r="S64" s="126"/>
      <c r="T64" s="126"/>
      <c r="U64" s="126"/>
      <c r="V64" s="126"/>
      <c r="W64" s="126"/>
      <c r="X64" s="77" t="s">
        <v>40</v>
      </c>
      <c r="Y64" s="8"/>
      <c r="Z64" s="147" t="s">
        <v>31</v>
      </c>
      <c r="AA64" s="147"/>
      <c r="AB64" s="147"/>
      <c r="AC64" s="147"/>
      <c r="AD64" s="147"/>
      <c r="AE64" s="147"/>
      <c r="AF64" s="147"/>
      <c r="AG64" s="147"/>
      <c r="AH64" s="147"/>
      <c r="AI64" s="147"/>
      <c r="AJ64" s="147"/>
      <c r="AK64" s="147"/>
      <c r="AL64" s="147"/>
      <c r="AM64" s="148"/>
    </row>
    <row r="65" spans="1:61" ht="9.9499999999999993" customHeight="1" x14ac:dyDescent="0.15">
      <c r="A65" s="127"/>
      <c r="B65" s="128"/>
      <c r="C65" s="128"/>
      <c r="D65" s="128"/>
      <c r="E65" s="128"/>
      <c r="F65" s="128"/>
      <c r="G65" s="128"/>
      <c r="H65" s="128"/>
      <c r="I65" s="128"/>
      <c r="J65" s="128"/>
      <c r="K65" s="128"/>
      <c r="L65" s="128"/>
      <c r="M65" s="128"/>
      <c r="N65" s="128"/>
      <c r="O65" s="129"/>
      <c r="P65" s="144"/>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45017</v>
      </c>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c r="BH67" s="12">
        <v>16</v>
      </c>
      <c r="BI67" s="12" t="str">
        <f>"ITEM"&amp;BH67&amp; BG67 &amp;"="&amp;IF(TRIM($P67)="","",TEXT($P67,"yyyymmdd"))</f>
        <v>ITEM16=20230401</v>
      </c>
    </row>
    <row r="68" spans="1:61" ht="9.9499999999999993" customHeight="1" x14ac:dyDescent="0.15">
      <c r="A68" s="130"/>
      <c r="B68" s="131"/>
      <c r="C68" s="131"/>
      <c r="D68" s="132"/>
      <c r="E68" s="130"/>
      <c r="F68" s="131"/>
      <c r="G68" s="131"/>
      <c r="H68" s="131"/>
      <c r="I68" s="131"/>
      <c r="J68" s="131"/>
      <c r="K68" s="131"/>
      <c r="L68" s="131"/>
      <c r="M68" s="131"/>
      <c r="N68" s="131"/>
      <c r="O68" s="132"/>
      <c r="P68" s="139"/>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1"/>
    </row>
    <row r="69" spans="1:61" ht="9.9499999999999993" customHeight="1" x14ac:dyDescent="0.15">
      <c r="A69" s="142" t="s">
        <v>18</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row>
    <row r="70" spans="1:61" ht="9.9499999999999993" customHeight="1" x14ac:dyDescent="0.1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3"/>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4" t="s">
        <v>30</v>
      </c>
      <c r="Q72" s="126" t="s">
        <v>154</v>
      </c>
      <c r="R72" s="126"/>
      <c r="S72" s="126"/>
      <c r="T72" s="126"/>
      <c r="U72" s="126"/>
      <c r="V72" s="126"/>
      <c r="W72" s="126"/>
      <c r="X72" s="77" t="s">
        <v>40</v>
      </c>
      <c r="Y72" s="8"/>
      <c r="Z72" s="147" t="s">
        <v>31</v>
      </c>
      <c r="AA72" s="147"/>
      <c r="AB72" s="147"/>
      <c r="AC72" s="147"/>
      <c r="AD72" s="147"/>
      <c r="AE72" s="147"/>
      <c r="AF72" s="147"/>
      <c r="AG72" s="147"/>
      <c r="AH72" s="147"/>
      <c r="AI72" s="147"/>
      <c r="AJ72" s="147"/>
      <c r="AK72" s="147"/>
      <c r="AL72" s="147"/>
      <c r="AM72" s="148"/>
    </row>
    <row r="73" spans="1:61" ht="9.9499999999999993" customHeight="1" x14ac:dyDescent="0.15">
      <c r="A73" s="127"/>
      <c r="B73" s="128"/>
      <c r="C73" s="128"/>
      <c r="D73" s="128"/>
      <c r="E73" s="128"/>
      <c r="F73" s="128"/>
      <c r="G73" s="128"/>
      <c r="H73" s="128"/>
      <c r="I73" s="128"/>
      <c r="J73" s="128"/>
      <c r="K73" s="128"/>
      <c r="L73" s="128"/>
      <c r="M73" s="128"/>
      <c r="N73" s="128"/>
      <c r="O73" s="129"/>
      <c r="P73" s="144"/>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9" t="s">
        <v>0</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61" ht="9.9499999999999993" customHeight="1" x14ac:dyDescent="0.15">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row>
    <row r="78" spans="1:61" ht="9.9499999999999993" customHeight="1" x14ac:dyDescent="0.15">
      <c r="A78" s="151" t="s">
        <v>22</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3"/>
    </row>
    <row r="79" spans="1:61" ht="9.9499999999999993" customHeight="1" x14ac:dyDescent="0.15">
      <c r="A79" s="15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6"/>
    </row>
    <row r="80" spans="1:61" ht="9.9499999999999993" customHeight="1" x14ac:dyDescent="0.15">
      <c r="A80" s="157" t="str">
        <f>IF(BF53=1,$CE$3,IF(OR(BF53=2,AND(BF53=3,BF63=2,BF71=2)),$CE$4,IF(OR(AND(BF53=3,BF71=1),AND(BF53=3,BF63=1),AND(BF53=4,BF63=2,BF71=2)),$CE$5,IF(OR(AND(BF53=4,BF63=1),AND(BF53=4,BF71=1),BF53=5),$CE$6,""))))</f>
        <v>特定個人情報保護評価の実施が義務付けられない</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9"/>
      <c r="BE80" s="12" t="s">
        <v>123</v>
      </c>
      <c r="BF80" s="12">
        <f>IF(TRIM(A80)="","",IF(ISERROR(MATCH(A80,CE3:CE6,0)),"INPUT_ERROR",MATCH(A80,CE3:CE6,0)))</f>
        <v>1</v>
      </c>
      <c r="BH80" s="12">
        <v>18</v>
      </c>
      <c r="BI80" s="12" t="str">
        <f>"ITEM" &amp; BH80 &amp; BG80 &amp; "=" &amp; BF80</f>
        <v>ITEM18=1</v>
      </c>
    </row>
    <row r="81" spans="1:61" ht="9.9499999999999993" customHeight="1" x14ac:dyDescent="0.15">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2"/>
    </row>
    <row r="82" spans="1:61" ht="9.9499999999999993" customHeight="1" x14ac:dyDescent="0.15">
      <c r="A82" s="163"/>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5"/>
    </row>
    <row r="83" spans="1:61" ht="9.9499999999999993" customHeight="1" x14ac:dyDescent="0.15">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row>
    <row r="84" spans="1:61" ht="9.9499999999999993" customHeight="1" x14ac:dyDescent="0.15">
      <c r="A84" s="200" t="s">
        <v>65</v>
      </c>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row>
    <row r="85" spans="1:61" ht="9.9499999999999993" customHeight="1" x14ac:dyDescent="0.15">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row>
    <row r="86" spans="1:61" ht="9.9499999999999993" customHeight="1" x14ac:dyDescent="0.15">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67" t="s">
        <v>30</v>
      </c>
      <c r="E90" s="199" t="s">
        <v>84</v>
      </c>
      <c r="F90" s="199"/>
      <c r="G90" s="199"/>
      <c r="H90" s="199"/>
      <c r="I90" s="199"/>
      <c r="J90" s="199"/>
      <c r="K90" s="199"/>
      <c r="L90" s="199"/>
      <c r="M90" s="199"/>
      <c r="N90" s="199"/>
      <c r="O90" s="199"/>
      <c r="P90" s="199"/>
      <c r="Q90" s="168" t="s">
        <v>40</v>
      </c>
      <c r="R90" s="27"/>
      <c r="S90" s="27"/>
      <c r="T90" s="27"/>
      <c r="U90" s="27"/>
      <c r="V90" s="27"/>
      <c r="W90" s="27"/>
      <c r="X90" s="27"/>
      <c r="Y90" s="27"/>
      <c r="Z90" s="168" t="s">
        <v>62</v>
      </c>
      <c r="AA90" s="168"/>
      <c r="AB90" s="168"/>
      <c r="AC90" s="168"/>
      <c r="AD90" s="168"/>
      <c r="AE90" s="168"/>
      <c r="AF90" s="168"/>
      <c r="AG90" s="168"/>
      <c r="AH90" s="168"/>
      <c r="AI90" s="168"/>
      <c r="AJ90" s="168"/>
      <c r="AK90" s="168"/>
      <c r="AL90" s="168"/>
      <c r="AM90" s="169"/>
    </row>
    <row r="91" spans="1:61" ht="9.9499999999999993" customHeight="1" x14ac:dyDescent="0.15">
      <c r="A91" s="25"/>
      <c r="B91" s="26"/>
      <c r="C91" s="26"/>
      <c r="D91" s="167"/>
      <c r="E91" s="199"/>
      <c r="F91" s="199"/>
      <c r="G91" s="199"/>
      <c r="H91" s="199"/>
      <c r="I91" s="199"/>
      <c r="J91" s="199"/>
      <c r="K91" s="199"/>
      <c r="L91" s="199"/>
      <c r="M91" s="199"/>
      <c r="N91" s="199"/>
      <c r="O91" s="199"/>
      <c r="P91" s="199"/>
      <c r="Q91" s="168"/>
      <c r="R91" s="27"/>
      <c r="S91" s="27"/>
      <c r="T91" s="27"/>
      <c r="U91" s="27"/>
      <c r="V91" s="27"/>
      <c r="W91" s="27"/>
      <c r="X91" s="27"/>
      <c r="Y91" s="27"/>
      <c r="Z91" s="168" t="s">
        <v>143</v>
      </c>
      <c r="AA91" s="168"/>
      <c r="AB91" s="168"/>
      <c r="AC91" s="168"/>
      <c r="AD91" s="168"/>
      <c r="AE91" s="168"/>
      <c r="AF91" s="168"/>
      <c r="AG91" s="168"/>
      <c r="AH91" s="168"/>
      <c r="AI91" s="168"/>
      <c r="AJ91" s="168"/>
      <c r="AK91" s="168"/>
      <c r="AL91" s="168"/>
      <c r="AM91" s="169"/>
    </row>
    <row r="92" spans="1:61" ht="9.9499999999999993" customHeight="1" x14ac:dyDescent="0.15">
      <c r="A92" s="25"/>
      <c r="B92" s="26"/>
      <c r="C92" s="26"/>
      <c r="D92" s="167"/>
      <c r="E92" s="199"/>
      <c r="F92" s="199"/>
      <c r="G92" s="199"/>
      <c r="H92" s="199"/>
      <c r="I92" s="199"/>
      <c r="J92" s="199"/>
      <c r="K92" s="199"/>
      <c r="L92" s="199"/>
      <c r="M92" s="199"/>
      <c r="N92" s="199"/>
      <c r="O92" s="199"/>
      <c r="P92" s="199"/>
      <c r="Q92" s="168"/>
      <c r="R92" s="27"/>
      <c r="S92" s="27"/>
      <c r="T92" s="27"/>
      <c r="U92" s="27"/>
      <c r="V92" s="27"/>
      <c r="W92" s="27"/>
      <c r="X92" s="27"/>
      <c r="Y92" s="27"/>
      <c r="Z92" s="168" t="s">
        <v>144</v>
      </c>
      <c r="AA92" s="168"/>
      <c r="AB92" s="168"/>
      <c r="AC92" s="168"/>
      <c r="AD92" s="168"/>
      <c r="AE92" s="168"/>
      <c r="AF92" s="168"/>
      <c r="AG92" s="168"/>
      <c r="AH92" s="168"/>
      <c r="AI92" s="168"/>
      <c r="AJ92" s="168"/>
      <c r="AK92" s="168"/>
      <c r="AL92" s="168"/>
      <c r="AM92" s="169"/>
    </row>
    <row r="93" spans="1:61" ht="9.9499999999999993" customHeight="1" x14ac:dyDescent="0.15">
      <c r="A93" s="25"/>
      <c r="B93" s="168" t="s">
        <v>69</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28"/>
    </row>
    <row r="94" spans="1:61" ht="9.9499999999999993" customHeight="1" x14ac:dyDescent="0.15">
      <c r="A94" s="25"/>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6" t="s">
        <v>92</v>
      </c>
      <c r="L99" s="146"/>
      <c r="M99" s="146"/>
      <c r="N99" s="146"/>
      <c r="O99" s="146"/>
      <c r="P99" s="146"/>
      <c r="Q99" s="146"/>
      <c r="R99" s="146"/>
      <c r="S99" s="146"/>
      <c r="T99" s="14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6"/>
      <c r="L100" s="146"/>
      <c r="M100" s="146"/>
      <c r="N100" s="146"/>
      <c r="O100" s="146"/>
      <c r="P100" s="146"/>
      <c r="Q100" s="146"/>
      <c r="R100" s="146"/>
      <c r="S100" s="146"/>
      <c r="T100" s="14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6" t="s">
        <v>92</v>
      </c>
      <c r="L105" s="146"/>
      <c r="M105" s="146"/>
      <c r="N105" s="146"/>
      <c r="O105" s="146"/>
      <c r="P105" s="146"/>
      <c r="Q105" s="146"/>
      <c r="R105" s="146"/>
      <c r="S105" s="146"/>
      <c r="T105" s="14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6"/>
      <c r="L106" s="146"/>
      <c r="M106" s="146"/>
      <c r="N106" s="146"/>
      <c r="O106" s="146"/>
      <c r="P106" s="146"/>
      <c r="Q106" s="146"/>
      <c r="R106" s="146"/>
      <c r="S106" s="146"/>
      <c r="T106" s="14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6" t="s">
        <v>92</v>
      </c>
      <c r="L110" s="146"/>
      <c r="M110" s="146"/>
      <c r="N110" s="146"/>
      <c r="O110" s="146"/>
      <c r="P110" s="146"/>
      <c r="Q110" s="146"/>
      <c r="R110" s="146"/>
      <c r="S110" s="146"/>
      <c r="T110" s="14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6"/>
      <c r="L111" s="146"/>
      <c r="M111" s="146"/>
      <c r="N111" s="146"/>
      <c r="O111" s="146"/>
      <c r="P111" s="146"/>
      <c r="Q111" s="146"/>
      <c r="R111" s="146"/>
      <c r="S111" s="146"/>
      <c r="T111" s="14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6" t="s">
        <v>92</v>
      </c>
      <c r="L117" s="146"/>
      <c r="M117" s="146"/>
      <c r="N117" s="146"/>
      <c r="O117" s="146"/>
      <c r="P117" s="146"/>
      <c r="Q117" s="146"/>
      <c r="R117" s="146"/>
      <c r="S117" s="146"/>
      <c r="T117" s="14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6"/>
      <c r="L118" s="146"/>
      <c r="M118" s="146"/>
      <c r="N118" s="146"/>
      <c r="O118" s="146"/>
      <c r="P118" s="146"/>
      <c r="Q118" s="146"/>
      <c r="R118" s="146"/>
      <c r="S118" s="146"/>
      <c r="T118" s="14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t="s">
        <v>155</v>
      </c>
      <c r="AG120" s="102" t="s">
        <v>132</v>
      </c>
      <c r="AH120" s="102"/>
      <c r="AI120" s="102"/>
      <c r="AJ120" s="102"/>
      <c r="AK120" s="102"/>
      <c r="AL120" s="102"/>
      <c r="AM120" s="103"/>
      <c r="BE120" s="12" t="s">
        <v>127</v>
      </c>
      <c r="BF120" s="12" t="b">
        <f>IF($AF120="○",TRUE,IF($AF120="",FALSE,"INPUT_ERROR"))</f>
        <v>1</v>
      </c>
      <c r="BH120" s="12">
        <v>25</v>
      </c>
      <c r="BI120" s="12" t="str">
        <f>"ITEM" &amp; BH120 &amp;BG120 &amp; "=" &amp;BF120</f>
        <v>ITEM25=TRUE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9"/>
      <c r="B123" s="110"/>
      <c r="C123" s="110"/>
      <c r="D123" s="110"/>
      <c r="E123" s="110"/>
      <c r="F123" s="110"/>
      <c r="G123" s="110"/>
      <c r="H123" s="110"/>
      <c r="I123" s="111"/>
      <c r="J123" s="97" t="s">
        <v>30</v>
      </c>
      <c r="K123" s="146"/>
      <c r="L123" s="146"/>
      <c r="M123" s="146"/>
      <c r="N123" s="146"/>
      <c r="O123" s="146"/>
      <c r="P123" s="146"/>
      <c r="Q123" s="146"/>
      <c r="R123" s="146"/>
      <c r="S123" s="146"/>
      <c r="T123" s="14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6"/>
      <c r="L124" s="146"/>
      <c r="M124" s="146"/>
      <c r="N124" s="146"/>
      <c r="O124" s="146"/>
      <c r="P124" s="146"/>
      <c r="Q124" s="146"/>
      <c r="R124" s="146"/>
      <c r="S124" s="146"/>
      <c r="T124" s="14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t="s">
        <v>155</v>
      </c>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1</v>
      </c>
      <c r="BH127" s="12">
        <v>28</v>
      </c>
      <c r="BI127" s="12" t="str">
        <f>"ITEM" &amp; BH127 &amp;BG127 &amp; "=" &amp;BF127</f>
        <v>ITEM28=TRUE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6" t="s">
        <v>92</v>
      </c>
      <c r="L129" s="146"/>
      <c r="M129" s="146"/>
      <c r="N129" s="146"/>
      <c r="O129" s="146"/>
      <c r="P129" s="146"/>
      <c r="Q129" s="146"/>
      <c r="R129" s="146"/>
      <c r="S129" s="146"/>
      <c r="T129" s="14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6"/>
      <c r="L130" s="146"/>
      <c r="M130" s="146"/>
      <c r="N130" s="146"/>
      <c r="O130" s="146"/>
      <c r="P130" s="146"/>
      <c r="Q130" s="146"/>
      <c r="R130" s="146"/>
      <c r="S130" s="146"/>
      <c r="T130" s="14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9"/>
      <c r="B133" s="110"/>
      <c r="C133" s="110"/>
      <c r="D133" s="110"/>
      <c r="E133" s="110"/>
      <c r="F133" s="110"/>
      <c r="G133" s="110"/>
      <c r="H133" s="110"/>
      <c r="I133" s="111"/>
      <c r="J133" s="97" t="s">
        <v>68</v>
      </c>
      <c r="K133" s="146"/>
      <c r="L133" s="146"/>
      <c r="M133" s="146"/>
      <c r="N133" s="146"/>
      <c r="O133" s="146"/>
      <c r="P133" s="146"/>
      <c r="Q133" s="146"/>
      <c r="R133" s="146"/>
      <c r="S133" s="146"/>
      <c r="T133" s="14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6"/>
      <c r="L134" s="146"/>
      <c r="M134" s="146"/>
      <c r="N134" s="146"/>
      <c r="O134" s="146"/>
      <c r="P134" s="146"/>
      <c r="Q134" s="146"/>
      <c r="R134" s="146"/>
      <c r="S134" s="146"/>
      <c r="T134" s="14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6" t="s">
        <v>92</v>
      </c>
      <c r="L139" s="146"/>
      <c r="M139" s="146"/>
      <c r="N139" s="146"/>
      <c r="O139" s="146"/>
      <c r="P139" s="146"/>
      <c r="Q139" s="146"/>
      <c r="R139" s="146"/>
      <c r="S139" s="146"/>
      <c r="T139" s="14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6"/>
      <c r="L140" s="146"/>
      <c r="M140" s="146"/>
      <c r="N140" s="146"/>
      <c r="O140" s="146"/>
      <c r="P140" s="146"/>
      <c r="Q140" s="146"/>
      <c r="R140" s="146"/>
      <c r="S140" s="146"/>
      <c r="T140" s="14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t="s">
        <v>155</v>
      </c>
      <c r="L144" s="100" t="s">
        <v>87</v>
      </c>
      <c r="M144" s="100"/>
      <c r="N144" s="100"/>
      <c r="O144" s="100"/>
      <c r="P144" s="93"/>
      <c r="Q144" s="100"/>
      <c r="R144" s="44"/>
      <c r="S144" s="93" t="s">
        <v>88</v>
      </c>
      <c r="T144" s="95" t="s">
        <v>155</v>
      </c>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9" orientation="portrait" r:id="rId1"/>
  <headerFooter scaleWithDoc="0"/>
  <rowBreaks count="2" manualBreakCount="2">
    <brk id="47" max="38"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3" zoomScaleNormal="100" zoomScaleSheetLayoutView="100" zoomScalePageLayoutView="40" workbookViewId="0">
      <selection activeCell="A17" sqref="A17:D1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5" t="s">
        <v>2</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I1" s="12" t="str">
        <f>"FORM=2"</f>
        <v>FORM=2</v>
      </c>
    </row>
    <row r="2" spans="1:79" ht="9.9499999999999993"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I2" s="12" t="str">
        <f>"VER=1.10"</f>
        <v>VER=1.10</v>
      </c>
    </row>
    <row r="3" spans="1:79" ht="9.9499999999999993" customHeight="1" x14ac:dyDescent="0.15">
      <c r="A3" s="217" t="s">
        <v>29</v>
      </c>
      <c r="B3" s="218"/>
      <c r="C3" s="218"/>
      <c r="D3" s="219"/>
      <c r="E3" s="223" t="s">
        <v>3</v>
      </c>
      <c r="F3" s="223"/>
      <c r="G3" s="223"/>
      <c r="H3" s="223"/>
      <c r="I3" s="223"/>
      <c r="J3" s="223"/>
      <c r="K3" s="223"/>
      <c r="L3" s="223"/>
      <c r="M3" s="223"/>
      <c r="N3" s="223" t="s">
        <v>4</v>
      </c>
      <c r="O3" s="223"/>
      <c r="P3" s="223"/>
      <c r="Q3" s="223"/>
      <c r="R3" s="223"/>
      <c r="S3" s="223"/>
      <c r="T3" s="223"/>
      <c r="U3" s="223"/>
      <c r="V3" s="223"/>
      <c r="W3" s="223"/>
      <c r="X3" s="223"/>
      <c r="Y3" s="223"/>
      <c r="Z3" s="223"/>
      <c r="AA3" s="223"/>
      <c r="AB3" s="223" t="s">
        <v>5</v>
      </c>
      <c r="AC3" s="223"/>
      <c r="AD3" s="223"/>
      <c r="AE3" s="223"/>
      <c r="AF3" s="223"/>
      <c r="AG3" s="223"/>
      <c r="AH3" s="223"/>
      <c r="AI3" s="223"/>
      <c r="AJ3" s="223"/>
      <c r="AK3" s="223"/>
      <c r="AL3" s="223"/>
      <c r="AM3" s="223"/>
      <c r="AN3" s="223"/>
      <c r="AO3" s="223"/>
      <c r="AP3" s="223" t="s">
        <v>6</v>
      </c>
      <c r="AQ3" s="223"/>
      <c r="AR3" s="223"/>
      <c r="AS3" s="223"/>
      <c r="AT3" s="223"/>
      <c r="AU3" s="224" t="s">
        <v>7</v>
      </c>
      <c r="AV3" s="225"/>
      <c r="AW3" s="225"/>
      <c r="AX3" s="225"/>
      <c r="AY3" s="225"/>
      <c r="AZ3" s="225"/>
      <c r="BA3" s="225"/>
      <c r="BB3" s="225"/>
      <c r="BC3" s="225"/>
      <c r="BI3" s="12" t="str">
        <f>"SHEET=3"</f>
        <v>SHEET=3</v>
      </c>
      <c r="CA3" s="12" t="s">
        <v>137</v>
      </c>
    </row>
    <row r="4" spans="1:79" ht="9.9499999999999993" customHeight="1" x14ac:dyDescent="0.15">
      <c r="A4" s="220"/>
      <c r="B4" s="221"/>
      <c r="C4" s="221"/>
      <c r="D4" s="222"/>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6"/>
      <c r="AV4" s="227"/>
      <c r="AW4" s="227"/>
      <c r="AX4" s="227"/>
      <c r="AY4" s="227"/>
      <c r="AZ4" s="227"/>
      <c r="BA4" s="227"/>
      <c r="BB4" s="227"/>
      <c r="BC4" s="227"/>
      <c r="BI4" s="12">
        <v>1</v>
      </c>
      <c r="BJ4" s="12">
        <v>2</v>
      </c>
      <c r="BK4" s="12">
        <v>3</v>
      </c>
      <c r="BL4" s="12">
        <v>4</v>
      </c>
      <c r="BM4" s="12">
        <v>5</v>
      </c>
      <c r="BN4" s="12">
        <v>6</v>
      </c>
      <c r="CA4" s="12" t="s">
        <v>138</v>
      </c>
    </row>
    <row r="5" spans="1:79" ht="21" customHeight="1" x14ac:dyDescent="0.15">
      <c r="A5" s="202">
        <v>43524</v>
      </c>
      <c r="B5" s="203"/>
      <c r="C5" s="203"/>
      <c r="D5" s="204"/>
      <c r="E5" s="205" t="s">
        <v>156</v>
      </c>
      <c r="F5" s="206"/>
      <c r="G5" s="206"/>
      <c r="H5" s="206"/>
      <c r="I5" s="206"/>
      <c r="J5" s="206"/>
      <c r="K5" s="206"/>
      <c r="L5" s="206"/>
      <c r="M5" s="207"/>
      <c r="N5" s="205" t="s">
        <v>157</v>
      </c>
      <c r="O5" s="206"/>
      <c r="P5" s="206"/>
      <c r="Q5" s="206"/>
      <c r="R5" s="206"/>
      <c r="S5" s="206"/>
      <c r="T5" s="206"/>
      <c r="U5" s="206"/>
      <c r="V5" s="206"/>
      <c r="W5" s="206"/>
      <c r="X5" s="206"/>
      <c r="Y5" s="206"/>
      <c r="Z5" s="206"/>
      <c r="AA5" s="207"/>
      <c r="AB5" s="205" t="s">
        <v>158</v>
      </c>
      <c r="AC5" s="206"/>
      <c r="AD5" s="206"/>
      <c r="AE5" s="206"/>
      <c r="AF5" s="206"/>
      <c r="AG5" s="206"/>
      <c r="AH5" s="206"/>
      <c r="AI5" s="206"/>
      <c r="AJ5" s="206"/>
      <c r="AK5" s="206"/>
      <c r="AL5" s="206"/>
      <c r="AM5" s="206"/>
      <c r="AN5" s="206"/>
      <c r="AO5" s="207"/>
      <c r="AP5" s="208" t="s">
        <v>138</v>
      </c>
      <c r="AQ5" s="209"/>
      <c r="AR5" s="209"/>
      <c r="AS5" s="209"/>
      <c r="AT5" s="210"/>
      <c r="AU5" s="205"/>
      <c r="AV5" s="206"/>
      <c r="AW5" s="206"/>
      <c r="AX5" s="206"/>
      <c r="AY5" s="206"/>
      <c r="AZ5" s="206"/>
      <c r="BA5" s="206"/>
      <c r="BB5" s="206"/>
      <c r="BC5" s="207"/>
      <c r="BI5" s="12" t="str">
        <f>"ITEM" &amp; $BI$4 &amp; "=" &amp; IF(TRIM($A5)="","",TEXT($A5,"yyyymmdd"))</f>
        <v>ITEM1=20190228</v>
      </c>
      <c r="BJ5" s="12" t="str">
        <f>"ITEM"&amp;$BJ$4&amp;"="&amp;IF(TRIM($E5)="","",$E5)</f>
        <v>ITEM2=ＩＶ　リスク対策</v>
      </c>
      <c r="BK5" s="12" t="str">
        <f>"ITEM"&amp;$BK$4&amp;"="&amp;IF(TRIM($N5)="","",$N5)</f>
        <v>ITEM3=なし</v>
      </c>
      <c r="BL5" s="12" t="str">
        <f>"ITEM"&amp;$BL$4&amp;"="&amp;IF(TRIM($AB5)="","",$AB5)</f>
        <v>ITEM4=国の様式の改正に伴い、ＩＶリスク対策の項目を追加</v>
      </c>
      <c r="BM5" s="12" t="str">
        <f>"ITEM"&amp;$BM$4&amp;"="&amp;IF(TRIM($AP5)="","",IF(ISERROR(MATCH($AP5,$CA$3:$CA$4,0)),"INPUT_ERROR",MATCH($AP5,$CA$3:$CA$4,0)))</f>
        <v>ITEM5=2</v>
      </c>
      <c r="BN5" s="12" t="str">
        <f>"ITEM"&amp;$BN$4&amp;"="&amp;IF(TRIM($AU5)="","",$AU5)</f>
        <v>ITEM6=</v>
      </c>
    </row>
    <row r="6" spans="1:79" ht="292.5" customHeight="1" x14ac:dyDescent="0.15">
      <c r="A6" s="202">
        <v>44132</v>
      </c>
      <c r="B6" s="203"/>
      <c r="C6" s="203"/>
      <c r="D6" s="204"/>
      <c r="E6" s="205" t="s">
        <v>166</v>
      </c>
      <c r="F6" s="206"/>
      <c r="G6" s="206"/>
      <c r="H6" s="206"/>
      <c r="I6" s="206"/>
      <c r="J6" s="206"/>
      <c r="K6" s="206"/>
      <c r="L6" s="206"/>
      <c r="M6" s="207"/>
      <c r="N6" s="205" t="s">
        <v>161</v>
      </c>
      <c r="O6" s="206"/>
      <c r="P6" s="206"/>
      <c r="Q6" s="206"/>
      <c r="R6" s="206"/>
      <c r="S6" s="206"/>
      <c r="T6" s="206"/>
      <c r="U6" s="206"/>
      <c r="V6" s="206"/>
      <c r="W6" s="206"/>
      <c r="X6" s="206"/>
      <c r="Y6" s="206"/>
      <c r="Z6" s="206"/>
      <c r="AA6" s="207"/>
      <c r="AB6" s="205" t="s">
        <v>163</v>
      </c>
      <c r="AC6" s="206"/>
      <c r="AD6" s="206"/>
      <c r="AE6" s="206"/>
      <c r="AF6" s="206"/>
      <c r="AG6" s="206"/>
      <c r="AH6" s="206"/>
      <c r="AI6" s="206"/>
      <c r="AJ6" s="206"/>
      <c r="AK6" s="206"/>
      <c r="AL6" s="206"/>
      <c r="AM6" s="206"/>
      <c r="AN6" s="206"/>
      <c r="AO6" s="207"/>
      <c r="AP6" s="208" t="s">
        <v>138</v>
      </c>
      <c r="AQ6" s="209"/>
      <c r="AR6" s="209"/>
      <c r="AS6" s="209"/>
      <c r="AT6" s="210"/>
      <c r="AU6" s="205" t="s">
        <v>164</v>
      </c>
      <c r="AV6" s="206"/>
      <c r="AW6" s="206"/>
      <c r="AX6" s="206"/>
      <c r="AY6" s="206"/>
      <c r="AZ6" s="206"/>
      <c r="BA6" s="206"/>
      <c r="BB6" s="206"/>
      <c r="BC6" s="207"/>
      <c r="BI6" s="12" t="str">
        <f t="shared" ref="BI6:BI69" si="0">"ITEM" &amp; $BI$4 &amp; "=" &amp; IF(TRIM($A6)="","",TEXT($A6,"yyyymmdd"))</f>
        <v>ITEM1=20201028</v>
      </c>
      <c r="BJ6" s="12" t="str">
        <f t="shared" ref="BJ6:BJ69" si="1">"ITEM"&amp;$BJ$4&amp;"="&amp;IF(TRIM($E6)="","",$E6)</f>
        <v>ITEM2=Ⅰ　関連情報
１．特定個人情報を取り扱う事務
②事務の概要</v>
      </c>
      <c r="BK6" s="12" t="str">
        <f t="shared" ref="BK6:BK69" si="2">"ITEM"&amp;$BK$4&amp;"="&amp;IF(TRIM($N6)="","",$N6)</f>
        <v>ITEM3=　私立高等学校等に通う生徒の保護者等は、大阪府私立高等学校等学び直し支援金（学び直し支援金）交付要綱に基づき、学び直し支援金の支給を受けることができる。
　学び直し支援金の支給を受けるためには、親権者を含む保護者（以下、「保護者等」という。）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①学び直し支援金の受給を希望する保護者等からの受給申請、マイナンバーカード（通知カードも可。）の写しの提出
②保護者等の個人番号のデータ化
③情報提供ネットワークシステムを利用した、市町村への保護者等の税額情報の照会
④上記③で取得した保護者等の税額情報を基に支給の決定
⑤支給情報を授業料支援補助金等事務処理システムに登録
⑥授業料支援補助金等事務処理システムから保護者等宛の通知文書を出力、保護者等へ通知</v>
      </c>
      <c r="BL6" s="12" t="str">
        <f t="shared" ref="BL6:BL69" si="3">"ITEM"&amp;$BL$4&amp;"="&amp;IF(TRIM($AB6)="","",$AB6)</f>
        <v>ITEM4=　私立高等学校等に通う生徒は、大阪府私立高等学校等学び直し支援金（学び直し支援金）交付要綱に基づき、学び直し支援金の支給を受けることができる。
　学び直し支援金の支給を受けるためには、保護者等の所得が一定基準以下であることが要件となっているため、保護者等の税額情報を情報提供ネットワークを通じて照会し、支給判定を行う。
　具体的には、以下の手順に従い、特定個人情報の取扱いを行う。
①学び直し支援金の受給を希望する生徒からの受給申請、マイナンバーカードの写しの提出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⑤支給情報を学び直し支援金事務処理システムに登録
⑥学び直し支援金事務処理システムから生徒宛の通知文書を出力、生徒へ通知</v>
      </c>
      <c r="BM6" s="12" t="str">
        <f t="shared" ref="BM6:BM69" si="4">"ITEM"&amp;$BM$4&amp;"="&amp;IF(TRIM($AP6)="","",IF(ISERROR(MATCH($AP6,$CA$3:$CA$4,0)),"INPUT_ERROR",MATCH($AP6,$CA$3:$CA$4,0)))</f>
        <v>ITEM5=2</v>
      </c>
      <c r="BN6" s="12" t="str">
        <f t="shared" ref="BN6:BN69" si="5">"ITEM"&amp;$BN$4&amp;"="&amp;IF(TRIM($AU6)="","",$AU6)</f>
        <v>ITEM6=重要な変更にあたらない（実態に合わせた修正）</v>
      </c>
    </row>
    <row r="7" spans="1:79" ht="50.25" customHeight="1" x14ac:dyDescent="0.15">
      <c r="A7" s="202">
        <v>44132</v>
      </c>
      <c r="B7" s="203"/>
      <c r="C7" s="203"/>
      <c r="D7" s="204"/>
      <c r="E7" s="205" t="s">
        <v>167</v>
      </c>
      <c r="F7" s="206"/>
      <c r="G7" s="206"/>
      <c r="H7" s="206"/>
      <c r="I7" s="206"/>
      <c r="J7" s="206"/>
      <c r="K7" s="206"/>
      <c r="L7" s="206"/>
      <c r="M7" s="207"/>
      <c r="N7" s="205" t="s">
        <v>165</v>
      </c>
      <c r="O7" s="206"/>
      <c r="P7" s="206"/>
      <c r="Q7" s="206"/>
      <c r="R7" s="206"/>
      <c r="S7" s="206"/>
      <c r="T7" s="206"/>
      <c r="U7" s="206"/>
      <c r="V7" s="206"/>
      <c r="W7" s="206"/>
      <c r="X7" s="206"/>
      <c r="Y7" s="206"/>
      <c r="Z7" s="206"/>
      <c r="AA7" s="207"/>
      <c r="AB7" s="205" t="s">
        <v>168</v>
      </c>
      <c r="AC7" s="206"/>
      <c r="AD7" s="206"/>
      <c r="AE7" s="206"/>
      <c r="AF7" s="206"/>
      <c r="AG7" s="206"/>
      <c r="AH7" s="206"/>
      <c r="AI7" s="206"/>
      <c r="AJ7" s="206"/>
      <c r="AK7" s="206"/>
      <c r="AL7" s="206"/>
      <c r="AM7" s="206"/>
      <c r="AN7" s="206"/>
      <c r="AO7" s="207"/>
      <c r="AP7" s="208" t="s">
        <v>138</v>
      </c>
      <c r="AQ7" s="209"/>
      <c r="AR7" s="209"/>
      <c r="AS7" s="209"/>
      <c r="AT7" s="210"/>
      <c r="AU7" s="205" t="s">
        <v>164</v>
      </c>
      <c r="AV7" s="206"/>
      <c r="AW7" s="206"/>
      <c r="AX7" s="206"/>
      <c r="AY7" s="206"/>
      <c r="AZ7" s="206"/>
      <c r="BA7" s="206"/>
      <c r="BB7" s="206"/>
      <c r="BC7" s="207"/>
      <c r="BI7" s="12" t="str">
        <f t="shared" si="0"/>
        <v>ITEM1=20201028</v>
      </c>
      <c r="BJ7" s="12" t="str">
        <f t="shared" si="1"/>
        <v>ITEM2=Ⅰ　関連情報
１．特定個人情報を取り扱う事務
②事務の概要</v>
      </c>
      <c r="BK7" s="12" t="str">
        <f t="shared" si="2"/>
        <v>ITEM3=授業料支援補助金等事務処理支援システム（仮称）、団体内統合宛名システム、中間サーバー</v>
      </c>
      <c r="BL7" s="12" t="str">
        <f t="shared" si="3"/>
        <v>ITEM4=学び直し支援金事務処理システム、団体内統合宛名システム、中間サーバー</v>
      </c>
      <c r="BM7" s="12" t="str">
        <f t="shared" si="4"/>
        <v>ITEM5=2</v>
      </c>
      <c r="BN7" s="12" t="str">
        <f t="shared" si="5"/>
        <v>ITEM6=重要な変更にあたらない（実態に合わせた修正）</v>
      </c>
    </row>
    <row r="8" spans="1:79" ht="127.5" customHeight="1" x14ac:dyDescent="0.15">
      <c r="A8" s="202">
        <v>44132</v>
      </c>
      <c r="B8" s="203"/>
      <c r="C8" s="203"/>
      <c r="D8" s="204"/>
      <c r="E8" s="205" t="s">
        <v>169</v>
      </c>
      <c r="F8" s="206"/>
      <c r="G8" s="206"/>
      <c r="H8" s="206"/>
      <c r="I8" s="206"/>
      <c r="J8" s="206"/>
      <c r="K8" s="206"/>
      <c r="L8" s="206"/>
      <c r="M8" s="207"/>
      <c r="N8" s="205" t="s">
        <v>170</v>
      </c>
      <c r="O8" s="206"/>
      <c r="P8" s="206"/>
      <c r="Q8" s="206"/>
      <c r="R8" s="206"/>
      <c r="S8" s="206"/>
      <c r="T8" s="206"/>
      <c r="U8" s="206"/>
      <c r="V8" s="206"/>
      <c r="W8" s="206"/>
      <c r="X8" s="206"/>
      <c r="Y8" s="206"/>
      <c r="Z8" s="206"/>
      <c r="AA8" s="207"/>
      <c r="AB8" s="205" t="s">
        <v>171</v>
      </c>
      <c r="AC8" s="206"/>
      <c r="AD8" s="206"/>
      <c r="AE8" s="206"/>
      <c r="AF8" s="206"/>
      <c r="AG8" s="206"/>
      <c r="AH8" s="206"/>
      <c r="AI8" s="206"/>
      <c r="AJ8" s="206"/>
      <c r="AK8" s="206"/>
      <c r="AL8" s="206"/>
      <c r="AM8" s="206"/>
      <c r="AN8" s="206"/>
      <c r="AO8" s="207"/>
      <c r="AP8" s="208" t="s">
        <v>138</v>
      </c>
      <c r="AQ8" s="209"/>
      <c r="AR8" s="209"/>
      <c r="AS8" s="209"/>
      <c r="AT8" s="210"/>
      <c r="AU8" s="205" t="s">
        <v>172</v>
      </c>
      <c r="AV8" s="206"/>
      <c r="AW8" s="206"/>
      <c r="AX8" s="206"/>
      <c r="AY8" s="206"/>
      <c r="AZ8" s="206"/>
      <c r="BA8" s="206"/>
      <c r="BB8" s="206"/>
      <c r="BC8" s="207"/>
      <c r="BI8" s="12" t="str">
        <f t="shared" si="0"/>
        <v>ITEM1=20201028</v>
      </c>
      <c r="BJ8" s="12" t="str">
        <f t="shared" si="1"/>
        <v>ITEM2=Ⅰ　関連情報
７．特定個人情報の開示・訂正・利用停止請求
請求先</v>
      </c>
      <c r="BK8" s="12" t="str">
        <f t="shared" si="2"/>
        <v>ITEM3=大阪府府民文化部府政情報室情報公開課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8" s="12" t="str">
        <f t="shared" si="3"/>
        <v>ITEM4=大阪府府民文化部府政情報室情報公開課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M8" s="12" t="str">
        <f t="shared" si="4"/>
        <v>ITEM5=2</v>
      </c>
      <c r="BN8" s="12" t="str">
        <f t="shared" si="5"/>
        <v>ITEM6=重要な変更のあたらない（実態に合わせた修正）</v>
      </c>
    </row>
    <row r="9" spans="1:79" ht="227.25" customHeight="1" x14ac:dyDescent="0.15">
      <c r="A9" s="202">
        <v>44132</v>
      </c>
      <c r="B9" s="203"/>
      <c r="C9" s="203"/>
      <c r="D9" s="204"/>
      <c r="E9" s="205" t="s">
        <v>173</v>
      </c>
      <c r="F9" s="206"/>
      <c r="G9" s="206"/>
      <c r="H9" s="206"/>
      <c r="I9" s="206"/>
      <c r="J9" s="206"/>
      <c r="K9" s="206"/>
      <c r="L9" s="206"/>
      <c r="M9" s="207"/>
      <c r="N9" s="205" t="s">
        <v>170</v>
      </c>
      <c r="O9" s="206"/>
      <c r="P9" s="206"/>
      <c r="Q9" s="206"/>
      <c r="R9" s="206"/>
      <c r="S9" s="206"/>
      <c r="T9" s="206"/>
      <c r="U9" s="206"/>
      <c r="V9" s="206"/>
      <c r="W9" s="206"/>
      <c r="X9" s="206"/>
      <c r="Y9" s="206"/>
      <c r="Z9" s="206"/>
      <c r="AA9" s="207"/>
      <c r="AB9" s="205" t="s">
        <v>171</v>
      </c>
      <c r="AC9" s="206"/>
      <c r="AD9" s="206"/>
      <c r="AE9" s="206"/>
      <c r="AF9" s="206"/>
      <c r="AG9" s="206"/>
      <c r="AH9" s="206"/>
      <c r="AI9" s="206"/>
      <c r="AJ9" s="206"/>
      <c r="AK9" s="206"/>
      <c r="AL9" s="206"/>
      <c r="AM9" s="206"/>
      <c r="AN9" s="206"/>
      <c r="AO9" s="207"/>
      <c r="AP9" s="208" t="s">
        <v>138</v>
      </c>
      <c r="AQ9" s="209"/>
      <c r="AR9" s="209"/>
      <c r="AS9" s="209"/>
      <c r="AT9" s="210"/>
      <c r="AU9" s="205" t="s">
        <v>172</v>
      </c>
      <c r="AV9" s="206"/>
      <c r="AW9" s="206"/>
      <c r="AX9" s="206"/>
      <c r="AY9" s="206"/>
      <c r="AZ9" s="206"/>
      <c r="BA9" s="206"/>
      <c r="BB9" s="206"/>
      <c r="BC9" s="207"/>
      <c r="BI9" s="12" t="str">
        <f t="shared" si="0"/>
        <v>ITEM1=20201028</v>
      </c>
      <c r="BJ9" s="12" t="str">
        <f t="shared" si="1"/>
        <v>ITEM2=Ⅰ　関連情報
８．特定個人情報ファイルの取扱いに関する問合せ
連絡先</v>
      </c>
      <c r="BK9" s="12" t="str">
        <f t="shared" si="2"/>
        <v>ITEM3=大阪府府民文化部府政情報室情報公開課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9" s="12" t="str">
        <f t="shared" si="3"/>
        <v>ITEM4=大阪府府民文化部府政情報室情報公開課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M9" s="12" t="str">
        <f t="shared" si="4"/>
        <v>ITEM5=2</v>
      </c>
      <c r="BN9" s="12" t="str">
        <f t="shared" si="5"/>
        <v>ITEM6=重要な変更のあたらない（実態に合わせた修正）</v>
      </c>
    </row>
    <row r="10" spans="1:79" ht="138.75" customHeight="1" x14ac:dyDescent="0.15">
      <c r="A10" s="202">
        <v>45135</v>
      </c>
      <c r="B10" s="203"/>
      <c r="C10" s="203"/>
      <c r="D10" s="204"/>
      <c r="E10" s="205" t="s">
        <v>174</v>
      </c>
      <c r="F10" s="206"/>
      <c r="G10" s="206"/>
      <c r="H10" s="206"/>
      <c r="I10" s="206"/>
      <c r="J10" s="206"/>
      <c r="K10" s="206"/>
      <c r="L10" s="206"/>
      <c r="M10" s="207"/>
      <c r="N10" s="205" t="s">
        <v>171</v>
      </c>
      <c r="O10" s="206"/>
      <c r="P10" s="206"/>
      <c r="Q10" s="206"/>
      <c r="R10" s="206"/>
      <c r="S10" s="206"/>
      <c r="T10" s="206"/>
      <c r="U10" s="206"/>
      <c r="V10" s="206"/>
      <c r="W10" s="206"/>
      <c r="X10" s="206"/>
      <c r="Y10" s="206"/>
      <c r="Z10" s="206"/>
      <c r="AA10" s="207"/>
      <c r="AB10" s="205" t="s">
        <v>175</v>
      </c>
      <c r="AC10" s="206"/>
      <c r="AD10" s="206"/>
      <c r="AE10" s="206"/>
      <c r="AF10" s="206"/>
      <c r="AG10" s="206"/>
      <c r="AH10" s="206"/>
      <c r="AI10" s="206"/>
      <c r="AJ10" s="206"/>
      <c r="AK10" s="206"/>
      <c r="AL10" s="206"/>
      <c r="AM10" s="206"/>
      <c r="AN10" s="206"/>
      <c r="AO10" s="207"/>
      <c r="AP10" s="208" t="s">
        <v>138</v>
      </c>
      <c r="AQ10" s="209"/>
      <c r="AR10" s="209"/>
      <c r="AS10" s="209"/>
      <c r="AT10" s="210"/>
      <c r="AU10" s="205" t="s">
        <v>176</v>
      </c>
      <c r="AV10" s="206"/>
      <c r="AW10" s="206"/>
      <c r="AX10" s="206"/>
      <c r="AY10" s="206"/>
      <c r="AZ10" s="206"/>
      <c r="BA10" s="206"/>
      <c r="BB10" s="206"/>
      <c r="BC10" s="207"/>
      <c r="BI10" s="12" t="str">
        <f t="shared" si="0"/>
        <v>ITEM1=20230728</v>
      </c>
      <c r="BJ10" s="12" t="str">
        <f t="shared" si="1"/>
        <v>ITEM2=Ⅰ　関連情報
７．特定個人情報の開示・訂正・利用停止請求
請求先</v>
      </c>
      <c r="BK10" s="12" t="str">
        <f t="shared" si="2"/>
        <v>ITEM3=大阪府府民文化部府政情報室情報公開課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L10" s="12" t="str">
        <f t="shared" si="3"/>
        <v>ITEM4=大阪府府民文化部府政情報室情報公開課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M10" s="12" t="str">
        <f t="shared" si="4"/>
        <v>ITEM5=2</v>
      </c>
      <c r="BN10" s="12" t="str">
        <f t="shared" si="5"/>
        <v>ITEM6=重要な変更にあたらない（実態に合わせた変更）</v>
      </c>
    </row>
    <row r="11" spans="1:79" ht="114.75" customHeight="1" x14ac:dyDescent="0.15">
      <c r="A11" s="202">
        <v>45218</v>
      </c>
      <c r="B11" s="203"/>
      <c r="C11" s="203"/>
      <c r="D11" s="204"/>
      <c r="E11" s="205" t="s">
        <v>186</v>
      </c>
      <c r="F11" s="206"/>
      <c r="G11" s="206"/>
      <c r="H11" s="206"/>
      <c r="I11" s="206"/>
      <c r="J11" s="206"/>
      <c r="K11" s="206"/>
      <c r="L11" s="206"/>
      <c r="M11" s="207"/>
      <c r="N11" s="205" t="s">
        <v>187</v>
      </c>
      <c r="O11" s="206"/>
      <c r="P11" s="206"/>
      <c r="Q11" s="206"/>
      <c r="R11" s="206"/>
      <c r="S11" s="206"/>
      <c r="T11" s="206"/>
      <c r="U11" s="206"/>
      <c r="V11" s="206"/>
      <c r="W11" s="206"/>
      <c r="X11" s="206"/>
      <c r="Y11" s="206"/>
      <c r="Z11" s="206"/>
      <c r="AA11" s="207"/>
      <c r="AB11" s="205" t="s">
        <v>191</v>
      </c>
      <c r="AC11" s="206"/>
      <c r="AD11" s="206"/>
      <c r="AE11" s="206"/>
      <c r="AF11" s="206"/>
      <c r="AG11" s="206"/>
      <c r="AH11" s="206"/>
      <c r="AI11" s="206"/>
      <c r="AJ11" s="206"/>
      <c r="AK11" s="206"/>
      <c r="AL11" s="206"/>
      <c r="AM11" s="206"/>
      <c r="AN11" s="206"/>
      <c r="AO11" s="207"/>
      <c r="AP11" s="208" t="s">
        <v>138</v>
      </c>
      <c r="AQ11" s="209"/>
      <c r="AR11" s="209"/>
      <c r="AS11" s="209"/>
      <c r="AT11" s="210"/>
      <c r="AU11" s="205" t="s">
        <v>176</v>
      </c>
      <c r="AV11" s="206"/>
      <c r="AW11" s="206"/>
      <c r="AX11" s="206"/>
      <c r="AY11" s="206"/>
      <c r="AZ11" s="206"/>
      <c r="BA11" s="206"/>
      <c r="BB11" s="206"/>
      <c r="BC11" s="207"/>
      <c r="BI11" s="12" t="str">
        <f t="shared" si="0"/>
        <v>ITEM1=20231019</v>
      </c>
      <c r="BJ11" s="12" t="str">
        <f t="shared" si="1"/>
        <v>ITEM2=評価書名</v>
      </c>
      <c r="BK11" s="12" t="str">
        <f t="shared" si="2"/>
        <v>ITEM3=私立高等学校等学び直し支援金の支給に関する事務（私立高等学校）基礎項目評価書</v>
      </c>
      <c r="BL11" s="12" t="str">
        <f t="shared" si="3"/>
        <v>ITEM4=私立高等学校等学び直し支援金の支給に関する事務に係る基礎項目評価</v>
      </c>
      <c r="BM11" s="12" t="str">
        <f t="shared" si="4"/>
        <v>ITEM5=2</v>
      </c>
      <c r="BN11" s="12" t="str">
        <f t="shared" si="5"/>
        <v>ITEM6=重要な変更にあたらない（実態に合わせた変更）</v>
      </c>
    </row>
    <row r="12" spans="1:79" ht="111" customHeight="1" x14ac:dyDescent="0.15">
      <c r="A12" s="202">
        <v>45218</v>
      </c>
      <c r="B12" s="203"/>
      <c r="C12" s="203"/>
      <c r="D12" s="204"/>
      <c r="E12" s="205" t="s">
        <v>188</v>
      </c>
      <c r="F12" s="206"/>
      <c r="G12" s="206"/>
      <c r="H12" s="206"/>
      <c r="I12" s="206"/>
      <c r="J12" s="206"/>
      <c r="K12" s="206"/>
      <c r="L12" s="206"/>
      <c r="M12" s="207"/>
      <c r="N12" s="205" t="s">
        <v>189</v>
      </c>
      <c r="O12" s="206"/>
      <c r="P12" s="206"/>
      <c r="Q12" s="206"/>
      <c r="R12" s="206"/>
      <c r="S12" s="206"/>
      <c r="T12" s="206"/>
      <c r="U12" s="206"/>
      <c r="V12" s="206"/>
      <c r="W12" s="206"/>
      <c r="X12" s="206"/>
      <c r="Y12" s="206"/>
      <c r="Z12" s="206"/>
      <c r="AA12" s="207"/>
      <c r="AB12" s="205" t="s">
        <v>193</v>
      </c>
      <c r="AC12" s="206"/>
      <c r="AD12" s="206"/>
      <c r="AE12" s="206"/>
      <c r="AF12" s="206"/>
      <c r="AG12" s="206"/>
      <c r="AH12" s="206"/>
      <c r="AI12" s="206"/>
      <c r="AJ12" s="206"/>
      <c r="AK12" s="206"/>
      <c r="AL12" s="206"/>
      <c r="AM12" s="206"/>
      <c r="AN12" s="206"/>
      <c r="AO12" s="207"/>
      <c r="AP12" s="208" t="s">
        <v>138</v>
      </c>
      <c r="AQ12" s="209"/>
      <c r="AR12" s="209"/>
      <c r="AS12" s="209"/>
      <c r="AT12" s="210"/>
      <c r="AU12" s="205" t="s">
        <v>176</v>
      </c>
      <c r="AV12" s="206"/>
      <c r="AW12" s="206"/>
      <c r="AX12" s="206"/>
      <c r="AY12" s="206"/>
      <c r="AZ12" s="206"/>
      <c r="BA12" s="206"/>
      <c r="BB12" s="206"/>
      <c r="BC12" s="207"/>
      <c r="BI12" s="12" t="str">
        <f t="shared" si="0"/>
        <v>ITEM1=20231019</v>
      </c>
      <c r="BJ12" s="12" t="str">
        <f t="shared" si="1"/>
        <v>ITEM2=Ⅰ　関連情報
１．特定個人情報を取り扱う事務
②事務の名称</v>
      </c>
      <c r="BK12" s="12" t="str">
        <f t="shared" si="2"/>
        <v>ITEM3=私立高等学校等学び直し支援金の支給に関する事務（私立高等学校）</v>
      </c>
      <c r="BL12" s="12" t="str">
        <f t="shared" si="3"/>
        <v>ITEM4=私立高等学校等学び直し支援金の支給に関する事務</v>
      </c>
      <c r="BM12" s="12" t="str">
        <f t="shared" si="4"/>
        <v>ITEM5=2</v>
      </c>
      <c r="BN12" s="12" t="str">
        <f t="shared" si="5"/>
        <v>ITEM6=重要な変更にあたらない（実態に合わせた変更）</v>
      </c>
    </row>
    <row r="13" spans="1:79" ht="102" customHeight="1" x14ac:dyDescent="0.15">
      <c r="A13" s="202">
        <v>45218</v>
      </c>
      <c r="B13" s="203"/>
      <c r="C13" s="203"/>
      <c r="D13" s="204"/>
      <c r="E13" s="205" t="s">
        <v>177</v>
      </c>
      <c r="F13" s="206"/>
      <c r="G13" s="206"/>
      <c r="H13" s="206"/>
      <c r="I13" s="206"/>
      <c r="J13" s="206"/>
      <c r="K13" s="206"/>
      <c r="L13" s="206"/>
      <c r="M13" s="207"/>
      <c r="N13" s="205" t="s">
        <v>179</v>
      </c>
      <c r="O13" s="206"/>
      <c r="P13" s="206"/>
      <c r="Q13" s="206"/>
      <c r="R13" s="206"/>
      <c r="S13" s="206"/>
      <c r="T13" s="206"/>
      <c r="U13" s="206"/>
      <c r="V13" s="206"/>
      <c r="W13" s="206"/>
      <c r="X13" s="206"/>
      <c r="Y13" s="206"/>
      <c r="Z13" s="206"/>
      <c r="AA13" s="207"/>
      <c r="AB13" s="205" t="s">
        <v>183</v>
      </c>
      <c r="AC13" s="206"/>
      <c r="AD13" s="206"/>
      <c r="AE13" s="206"/>
      <c r="AF13" s="206"/>
      <c r="AG13" s="206"/>
      <c r="AH13" s="206"/>
      <c r="AI13" s="206"/>
      <c r="AJ13" s="206"/>
      <c r="AK13" s="206"/>
      <c r="AL13" s="206"/>
      <c r="AM13" s="206"/>
      <c r="AN13" s="206"/>
      <c r="AO13" s="207"/>
      <c r="AP13" s="208" t="s">
        <v>138</v>
      </c>
      <c r="AQ13" s="209"/>
      <c r="AR13" s="209"/>
      <c r="AS13" s="209"/>
      <c r="AT13" s="210"/>
      <c r="AU13" s="205" t="s">
        <v>176</v>
      </c>
      <c r="AV13" s="206"/>
      <c r="AW13" s="206"/>
      <c r="AX13" s="206"/>
      <c r="AY13" s="206"/>
      <c r="AZ13" s="206"/>
      <c r="BA13" s="206"/>
      <c r="BB13" s="206"/>
      <c r="BC13" s="207"/>
      <c r="BI13" s="12" t="str">
        <f t="shared" si="0"/>
        <v>ITEM1=20231019</v>
      </c>
      <c r="BJ13" s="12" t="str">
        <f t="shared" si="1"/>
        <v>ITEM2=Ⅰ　関連情報
３．個人番号の利用
法令上の根拠</v>
      </c>
      <c r="BK13" s="12" t="str">
        <f t="shared" si="2"/>
        <v>ITEM3=・行政手続における特定の個人を識別するための番号の利用等に関する法律（以下「番号法」という。）第9条第2項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・大阪府行政手続における特定の個人を識別するための番号の利用に関する条例施行規則第2条第2項</v>
      </c>
      <c r="BL13" s="12" t="str">
        <f t="shared" si="3"/>
        <v>ITEM4=・行政手続における特定の個人を識別するための番号の利用等に関する法律（以下「番号法」という。）第9条第2項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・大阪府行政手続における特定の個人を識別するための番号の利用に関する条例施行規則第2条第2項</v>
      </c>
      <c r="BM13" s="12" t="str">
        <f t="shared" si="4"/>
        <v>ITEM5=2</v>
      </c>
      <c r="BN13" s="12" t="str">
        <f t="shared" si="5"/>
        <v>ITEM6=重要な変更にあたらない（実態に合わせた変更）</v>
      </c>
    </row>
    <row r="14" spans="1:79" ht="90.75" customHeight="1" x14ac:dyDescent="0.15">
      <c r="A14" s="202">
        <v>45218</v>
      </c>
      <c r="B14" s="203"/>
      <c r="C14" s="203"/>
      <c r="D14" s="204"/>
      <c r="E14" s="205" t="s">
        <v>178</v>
      </c>
      <c r="F14" s="206"/>
      <c r="G14" s="206"/>
      <c r="H14" s="206"/>
      <c r="I14" s="206"/>
      <c r="J14" s="206"/>
      <c r="K14" s="206"/>
      <c r="L14" s="206"/>
      <c r="M14" s="207"/>
      <c r="N14" s="205" t="s">
        <v>180</v>
      </c>
      <c r="O14" s="206"/>
      <c r="P14" s="206"/>
      <c r="Q14" s="206"/>
      <c r="R14" s="206"/>
      <c r="S14" s="206"/>
      <c r="T14" s="206"/>
      <c r="U14" s="206"/>
      <c r="V14" s="206"/>
      <c r="W14" s="206"/>
      <c r="X14" s="206"/>
      <c r="Y14" s="206"/>
      <c r="Z14" s="206"/>
      <c r="AA14" s="207"/>
      <c r="AB14" s="205" t="s">
        <v>182</v>
      </c>
      <c r="AC14" s="206"/>
      <c r="AD14" s="206"/>
      <c r="AE14" s="206"/>
      <c r="AF14" s="206"/>
      <c r="AG14" s="206"/>
      <c r="AH14" s="206"/>
      <c r="AI14" s="206"/>
      <c r="AJ14" s="206"/>
      <c r="AK14" s="206"/>
      <c r="AL14" s="206"/>
      <c r="AM14" s="206"/>
      <c r="AN14" s="206"/>
      <c r="AO14" s="207"/>
      <c r="AP14" s="208" t="s">
        <v>138</v>
      </c>
      <c r="AQ14" s="209"/>
      <c r="AR14" s="209"/>
      <c r="AS14" s="209"/>
      <c r="AT14" s="210"/>
      <c r="AU14" s="205" t="s">
        <v>176</v>
      </c>
      <c r="AV14" s="206"/>
      <c r="AW14" s="206"/>
      <c r="AX14" s="206"/>
      <c r="AY14" s="206"/>
      <c r="AZ14" s="206"/>
      <c r="BA14" s="206"/>
      <c r="BB14" s="206"/>
      <c r="BC14" s="207"/>
      <c r="BI14" s="12" t="str">
        <f t="shared" si="0"/>
        <v>ITEM1=20231019</v>
      </c>
      <c r="BJ14" s="12" t="str">
        <f t="shared" si="1"/>
        <v>ITEM2=Ⅰ　関連情報
４．情報提供ネットワークシステムによる情報連携
②法令上の根拠</v>
      </c>
      <c r="BK14" s="12" t="str">
        <f t="shared" si="2"/>
        <v>ITEM3=・番号法第19条第8号
・大阪府行政手続における特定の個人を識別するための番号の利用に関する条例第2条別表第1の項
・大阪府行政手続における特定の個人を識別するための番号の利用に関する条例施行規則第2条第2項</v>
      </c>
      <c r="BL14" s="12" t="str">
        <f t="shared" si="3"/>
        <v>ITEM4=・番号法第19条第8号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・大阪府行政手続における特定の個人を識別するための番号の利用に関する条例施行規則第2条第2項</v>
      </c>
      <c r="BM14" s="12" t="str">
        <f t="shared" si="4"/>
        <v>ITEM5=2</v>
      </c>
      <c r="BN14" s="12" t="str">
        <f t="shared" si="5"/>
        <v>ITEM6=重要な変更にあたらない（実態に合わせた変更）</v>
      </c>
    </row>
    <row r="15" spans="1:79" ht="46.5" customHeight="1" x14ac:dyDescent="0.15">
      <c r="A15" s="202">
        <v>45218</v>
      </c>
      <c r="B15" s="203"/>
      <c r="C15" s="203"/>
      <c r="D15" s="204"/>
      <c r="E15" s="205" t="s">
        <v>184</v>
      </c>
      <c r="F15" s="206"/>
      <c r="G15" s="206"/>
      <c r="H15" s="206"/>
      <c r="I15" s="206"/>
      <c r="J15" s="206"/>
      <c r="K15" s="206"/>
      <c r="L15" s="206"/>
      <c r="M15" s="207"/>
      <c r="N15" s="211">
        <v>43168</v>
      </c>
      <c r="O15" s="206"/>
      <c r="P15" s="206"/>
      <c r="Q15" s="206"/>
      <c r="R15" s="206"/>
      <c r="S15" s="206"/>
      <c r="T15" s="206"/>
      <c r="U15" s="206"/>
      <c r="V15" s="206"/>
      <c r="W15" s="206"/>
      <c r="X15" s="206"/>
      <c r="Y15" s="206"/>
      <c r="Z15" s="206"/>
      <c r="AA15" s="207"/>
      <c r="AB15" s="211">
        <v>45017</v>
      </c>
      <c r="AC15" s="206"/>
      <c r="AD15" s="206"/>
      <c r="AE15" s="206"/>
      <c r="AF15" s="206"/>
      <c r="AG15" s="206"/>
      <c r="AH15" s="206"/>
      <c r="AI15" s="206"/>
      <c r="AJ15" s="206"/>
      <c r="AK15" s="206"/>
      <c r="AL15" s="206"/>
      <c r="AM15" s="206"/>
      <c r="AN15" s="206"/>
      <c r="AO15" s="207"/>
      <c r="AP15" s="208" t="s">
        <v>138</v>
      </c>
      <c r="AQ15" s="209"/>
      <c r="AR15" s="209"/>
      <c r="AS15" s="209"/>
      <c r="AT15" s="210"/>
      <c r="AU15" s="205" t="s">
        <v>176</v>
      </c>
      <c r="AV15" s="206"/>
      <c r="AW15" s="206"/>
      <c r="AX15" s="206"/>
      <c r="AY15" s="206"/>
      <c r="AZ15" s="206"/>
      <c r="BA15" s="206"/>
      <c r="BB15" s="206"/>
      <c r="BC15" s="207"/>
      <c r="BI15" s="12" t="str">
        <f t="shared" si="0"/>
        <v>ITEM1=20231019</v>
      </c>
      <c r="BJ15" s="12" t="str">
        <f t="shared" si="1"/>
        <v>ITEM2=Ⅱ　しきい値判断項目
１．対象人数
いつの時点の計数か</v>
      </c>
      <c r="BK15" s="12" t="str">
        <f t="shared" si="2"/>
        <v>ITEM3=43168</v>
      </c>
      <c r="BL15" s="12" t="str">
        <f t="shared" si="3"/>
        <v>ITEM4=45017</v>
      </c>
      <c r="BM15" s="12" t="str">
        <f t="shared" si="4"/>
        <v>ITEM5=2</v>
      </c>
      <c r="BN15" s="12" t="str">
        <f t="shared" si="5"/>
        <v>ITEM6=重要な変更にあたらない（実態に合わせた変更）</v>
      </c>
    </row>
    <row r="16" spans="1:79" ht="56.25" customHeight="1" x14ac:dyDescent="0.15">
      <c r="A16" s="202">
        <v>45218</v>
      </c>
      <c r="B16" s="203"/>
      <c r="C16" s="203"/>
      <c r="D16" s="204"/>
      <c r="E16" s="205" t="s">
        <v>185</v>
      </c>
      <c r="F16" s="206"/>
      <c r="G16" s="206"/>
      <c r="H16" s="206"/>
      <c r="I16" s="206"/>
      <c r="J16" s="206"/>
      <c r="K16" s="206"/>
      <c r="L16" s="206"/>
      <c r="M16" s="207"/>
      <c r="N16" s="211">
        <v>43168</v>
      </c>
      <c r="O16" s="206"/>
      <c r="P16" s="206"/>
      <c r="Q16" s="206"/>
      <c r="R16" s="206"/>
      <c r="S16" s="206"/>
      <c r="T16" s="206"/>
      <c r="U16" s="206"/>
      <c r="V16" s="206"/>
      <c r="W16" s="206"/>
      <c r="X16" s="206"/>
      <c r="Y16" s="206"/>
      <c r="Z16" s="206"/>
      <c r="AA16" s="207"/>
      <c r="AB16" s="211">
        <v>45017</v>
      </c>
      <c r="AC16" s="206"/>
      <c r="AD16" s="206"/>
      <c r="AE16" s="206"/>
      <c r="AF16" s="206"/>
      <c r="AG16" s="206"/>
      <c r="AH16" s="206"/>
      <c r="AI16" s="206"/>
      <c r="AJ16" s="206"/>
      <c r="AK16" s="206"/>
      <c r="AL16" s="206"/>
      <c r="AM16" s="206"/>
      <c r="AN16" s="206"/>
      <c r="AO16" s="207"/>
      <c r="AP16" s="208" t="s">
        <v>138</v>
      </c>
      <c r="AQ16" s="209"/>
      <c r="AR16" s="209"/>
      <c r="AS16" s="209"/>
      <c r="AT16" s="210"/>
      <c r="AU16" s="205" t="s">
        <v>176</v>
      </c>
      <c r="AV16" s="206"/>
      <c r="AW16" s="206"/>
      <c r="AX16" s="206"/>
      <c r="AY16" s="206"/>
      <c r="AZ16" s="206"/>
      <c r="BA16" s="206"/>
      <c r="BB16" s="206"/>
      <c r="BC16" s="207"/>
      <c r="BI16" s="12" t="str">
        <f t="shared" si="0"/>
        <v>ITEM1=20231019</v>
      </c>
      <c r="BJ16" s="12" t="str">
        <f t="shared" si="1"/>
        <v>ITEM2=Ⅱ　しきい値判断項目
２．取扱者数
いつの時点の計数か</v>
      </c>
      <c r="BK16" s="12" t="str">
        <f t="shared" si="2"/>
        <v>ITEM3=43168</v>
      </c>
      <c r="BL16" s="12" t="str">
        <f t="shared" si="3"/>
        <v>ITEM4=45017</v>
      </c>
      <c r="BM16" s="12" t="str">
        <f t="shared" si="4"/>
        <v>ITEM5=2</v>
      </c>
      <c r="BN16" s="12" t="str">
        <f t="shared" si="5"/>
        <v>ITEM6=重要な変更にあたらない（実態に合わせた変更）</v>
      </c>
    </row>
    <row r="17" spans="1:66" ht="21" customHeight="1" x14ac:dyDescent="0.15">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2"/>
      <c r="B104" s="213"/>
      <c r="C104" s="213"/>
      <c r="D104" s="213"/>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56"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2022-09-16T02:54:12Z</cp:lastPrinted>
  <dcterms:created xsi:type="dcterms:W3CDTF">2010-08-24T08:00:05Z</dcterms:created>
  <dcterms:modified xsi:type="dcterms:W3CDTF">2023-10-18T10:14:06Z</dcterms:modified>
</cp:coreProperties>
</file>