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47.101.21\02 水質チーム\■2公共用水域\6.ウェブページ更新\R7起案作業\02_ウェブページ調査速報・結果\R7.0421_速報値、PFOS・PFOA関連ページ更新\③修正後_R7.4.22\"/>
    </mc:Choice>
  </mc:AlternateContent>
  <xr:revisionPtr revIDLastSave="0" documentId="13_ncr:1_{12F9E15B-4338-4B5A-BE53-7FAAC76E18C7}" xr6:coauthVersionLast="47" xr6:coauthVersionMax="47" xr10:uidLastSave="{00000000-0000-0000-0000-000000000000}"/>
  <bookViews>
    <workbookView xWindow="-110" yWindow="-110" windowWidth="19420" windowHeight="11020" tabRatio="678" xr2:uid="{1A82AA12-4447-46C3-814E-6B8C834875CD}"/>
  </bookViews>
  <sheets>
    <sheet name="恩智川" sheetId="11" r:id="rId1"/>
    <sheet name="玉串川" sheetId="124" r:id="rId2"/>
    <sheet name="楠根川" sheetId="125" r:id="rId3"/>
    <sheet name="平野川" sheetId="123" r:id="rId4"/>
    <sheet name="大正川" sheetId="12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a">[1]手入力画面!#REF!</definedName>
    <definedName name="_xlnm.Print_Area" localSheetId="0">恩智川!$B$1:$Z$137</definedName>
    <definedName name="_xlnm.Print_Area" localSheetId="1">玉串川!$A$1:$Z$137</definedName>
    <definedName name="_xlnm.Print_Area" localSheetId="4">大正川!$A$1:$Z$137</definedName>
    <definedName name="_xlnm.Print_Area" localSheetId="2">楠根川!$A$1:$Z$137</definedName>
    <definedName name="_xlnm.Print_Area" localSheetId="3">平野川!$A$1:$Z$137</definedName>
    <definedName name="コメントコード" localSheetId="1">[2]コード表_Dxn!$A$2:$A$3</definedName>
    <definedName name="コメントコード" localSheetId="4">[3]コード表_Dxn!$A$2:$A$3</definedName>
    <definedName name="コメントコード" localSheetId="2">[4]コード表_Dxn!$A$2:$A$3</definedName>
    <definedName name="コメントコード" localSheetId="3">[5]コード表_Dxn!$A$2:$A$3</definedName>
    <definedName name="コメントコード">[6]コード表_Dxn!$A$2:$A$3</definedName>
    <definedName name="コメントリスト">[7]コード表!$AB$2:$AB$5</definedName>
    <definedName name="県ｺｰﾄﾞ">[7]コード表!$A$2:$A$48</definedName>
    <definedName name="項目名">#REF!</definedName>
    <definedName name="採取位置ｺｰﾄﾞ">[7]コード表!$M$2:$M$13</definedName>
    <definedName name="取込" localSheetId="1">[8]手入力画面!#REF!</definedName>
    <definedName name="取込" localSheetId="4">[9]手入力画面!#REF!</definedName>
    <definedName name="取込" localSheetId="2">[10]手入力画面!#REF!</definedName>
    <definedName name="取込" localSheetId="3">[11]手入力画面!#REF!</definedName>
    <definedName name="取込">[12]手入力画面!#REF!</definedName>
    <definedName name="臭気ｺｰﾄﾞ">[7]コード表!$V$2:$V$122</definedName>
    <definedName name="色相ｺｰﾄﾞ">[7]コード表!$Y$2:$Y$101</definedName>
    <definedName name="水域ｺｰﾄﾞ">[7]コード表!$D$2:$D$995</definedName>
    <definedName name="地点ｺｰﾄﾞ">[7]コード表!$G$2:$G$99</definedName>
    <definedName name="調査区分">[7]コード表!$J$2:$J$7</definedName>
    <definedName name="天候ｺｰﾄﾞ">[7]コード表!$P$2:$P$22</definedName>
    <definedName name="流況ｺｰﾄﾞ">[7]コード表!$S$2:$S$15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0" i="126" l="1"/>
  <c r="W121" i="126"/>
  <c r="Y124" i="126"/>
  <c r="Z100" i="126"/>
  <c r="Z108" i="126"/>
  <c r="Z116" i="126"/>
  <c r="Z118" i="126"/>
  <c r="Z94" i="126"/>
  <c r="Z48" i="126"/>
  <c r="Y48" i="126"/>
  <c r="W48" i="126"/>
  <c r="Z48" i="125"/>
  <c r="Y48" i="125"/>
  <c r="W48" i="125"/>
  <c r="Z124" i="126"/>
  <c r="W124" i="126"/>
  <c r="Z123" i="126"/>
  <c r="Y123" i="126"/>
  <c r="W123" i="126"/>
  <c r="Z122" i="126"/>
  <c r="Y122" i="126"/>
  <c r="W122" i="126"/>
  <c r="Y121" i="126"/>
  <c r="Z120" i="126"/>
  <c r="Z119" i="126"/>
  <c r="Y119" i="126"/>
  <c r="W119" i="126"/>
  <c r="Z117" i="126"/>
  <c r="Y117" i="126"/>
  <c r="W117" i="126"/>
  <c r="Z115" i="126"/>
  <c r="Y115" i="126"/>
  <c r="W115" i="126"/>
  <c r="Z114" i="126"/>
  <c r="Y114" i="126"/>
  <c r="W114" i="126"/>
  <c r="Z113" i="126"/>
  <c r="Y113" i="126"/>
  <c r="W113" i="126"/>
  <c r="Z112" i="126"/>
  <c r="Y112" i="126"/>
  <c r="W112" i="126"/>
  <c r="Z111" i="126"/>
  <c r="Y111" i="126"/>
  <c r="W111" i="126"/>
  <c r="Z110" i="126"/>
  <c r="Y110" i="126"/>
  <c r="W110" i="126"/>
  <c r="Z109" i="126"/>
  <c r="Y109" i="126"/>
  <c r="W109" i="126"/>
  <c r="Z107" i="126"/>
  <c r="Y107" i="126"/>
  <c r="W107" i="126"/>
  <c r="Z106" i="126"/>
  <c r="Y106" i="126"/>
  <c r="W106" i="126"/>
  <c r="Z105" i="126"/>
  <c r="Y105" i="126"/>
  <c r="W105" i="126"/>
  <c r="Z104" i="126"/>
  <c r="Y104" i="126"/>
  <c r="W104" i="126"/>
  <c r="Z103" i="126"/>
  <c r="Y103" i="126"/>
  <c r="W103" i="126"/>
  <c r="Z102" i="126"/>
  <c r="Y102" i="126"/>
  <c r="W102" i="126"/>
  <c r="Z101" i="126"/>
  <c r="Y101" i="126"/>
  <c r="W101" i="126"/>
  <c r="Z99" i="126"/>
  <c r="Y99" i="126"/>
  <c r="W99" i="126"/>
  <c r="Z98" i="126"/>
  <c r="Y98" i="126"/>
  <c r="W98" i="126"/>
  <c r="Z97" i="126"/>
  <c r="Y97" i="126"/>
  <c r="W97" i="126"/>
  <c r="Z96" i="126"/>
  <c r="Y96" i="126"/>
  <c r="W96" i="126"/>
  <c r="Z95" i="126"/>
  <c r="Y95" i="126"/>
  <c r="W95" i="126"/>
  <c r="Z88" i="126"/>
  <c r="Y88" i="126"/>
  <c r="W88" i="126"/>
  <c r="Z87" i="126"/>
  <c r="Y87" i="126"/>
  <c r="W87" i="126"/>
  <c r="Z86" i="126"/>
  <c r="Y86" i="126"/>
  <c r="W86" i="126"/>
  <c r="Z85" i="126"/>
  <c r="Y85" i="126"/>
  <c r="W85" i="126"/>
  <c r="Z84" i="126"/>
  <c r="Y84" i="126"/>
  <c r="W84" i="126"/>
  <c r="Z83" i="126"/>
  <c r="Y83" i="126"/>
  <c r="W83" i="126"/>
  <c r="Z82" i="126"/>
  <c r="Y82" i="126"/>
  <c r="W82" i="126"/>
  <c r="Z81" i="126"/>
  <c r="Y81" i="126"/>
  <c r="W81" i="126"/>
  <c r="Z80" i="126"/>
  <c r="Y80" i="126"/>
  <c r="W80" i="126"/>
  <c r="Z79" i="126"/>
  <c r="Y79" i="126"/>
  <c r="W79" i="126"/>
  <c r="Z78" i="126"/>
  <c r="Y78" i="126"/>
  <c r="W78" i="126"/>
  <c r="Z77" i="126"/>
  <c r="Y77" i="126"/>
  <c r="W77" i="126"/>
  <c r="Z76" i="126"/>
  <c r="Y76" i="126"/>
  <c r="W76" i="126"/>
  <c r="Z75" i="126"/>
  <c r="Y75" i="126"/>
  <c r="W75" i="126"/>
  <c r="Z74" i="126"/>
  <c r="Y74" i="126"/>
  <c r="W74" i="126"/>
  <c r="Z73" i="126"/>
  <c r="Y73" i="126"/>
  <c r="W73" i="126"/>
  <c r="Z72" i="126"/>
  <c r="Y72" i="126"/>
  <c r="W72" i="126"/>
  <c r="Z71" i="126"/>
  <c r="Y71" i="126"/>
  <c r="W71" i="126"/>
  <c r="Z70" i="126"/>
  <c r="Y70" i="126"/>
  <c r="W70" i="126"/>
  <c r="Z69" i="126"/>
  <c r="Y69" i="126"/>
  <c r="W69" i="126"/>
  <c r="Z68" i="126"/>
  <c r="Y68" i="126"/>
  <c r="W68" i="126"/>
  <c r="Z67" i="126"/>
  <c r="Y67" i="126"/>
  <c r="W67" i="126"/>
  <c r="Z66" i="126"/>
  <c r="Y66" i="126"/>
  <c r="W66" i="126"/>
  <c r="Z65" i="126"/>
  <c r="Y65" i="126"/>
  <c r="W65" i="126"/>
  <c r="Z64" i="126"/>
  <c r="Y64" i="126"/>
  <c r="W64" i="126"/>
  <c r="Z63" i="126"/>
  <c r="Y63" i="126"/>
  <c r="W63" i="126"/>
  <c r="Z62" i="126"/>
  <c r="Y62" i="126"/>
  <c r="W62" i="126"/>
  <c r="Z61" i="126"/>
  <c r="Y61" i="126"/>
  <c r="W61" i="126"/>
  <c r="Z60" i="126"/>
  <c r="Y60" i="126"/>
  <c r="W60" i="126"/>
  <c r="Z59" i="126"/>
  <c r="Y59" i="126"/>
  <c r="W59" i="126"/>
  <c r="Z58" i="126"/>
  <c r="Y58" i="126"/>
  <c r="W58" i="126"/>
  <c r="Z56" i="126"/>
  <c r="Y56" i="126"/>
  <c r="W56" i="126"/>
  <c r="Z55" i="126"/>
  <c r="Y55" i="126"/>
  <c r="W55" i="126"/>
  <c r="Z54" i="126"/>
  <c r="Y54" i="126"/>
  <c r="W54" i="126"/>
  <c r="Z53" i="126"/>
  <c r="Y53" i="126"/>
  <c r="W53" i="126"/>
  <c r="Z52" i="126"/>
  <c r="Y52" i="126"/>
  <c r="W52" i="126"/>
  <c r="Z51" i="126"/>
  <c r="Y51" i="126"/>
  <c r="W51" i="126"/>
  <c r="Z124" i="123"/>
  <c r="Y124" i="123"/>
  <c r="W124" i="123"/>
  <c r="Z123" i="123"/>
  <c r="Y123" i="123"/>
  <c r="W123" i="123"/>
  <c r="Z122" i="123"/>
  <c r="Y122" i="123"/>
  <c r="W122" i="123"/>
  <c r="Z121" i="123"/>
  <c r="Y121" i="123"/>
  <c r="W121" i="123"/>
  <c r="Z120" i="123"/>
  <c r="Y120" i="123"/>
  <c r="W120" i="123"/>
  <c r="Z119" i="123"/>
  <c r="Y119" i="123"/>
  <c r="W119" i="123"/>
  <c r="Z118" i="123"/>
  <c r="Y118" i="123"/>
  <c r="W118" i="123"/>
  <c r="Z117" i="123"/>
  <c r="Y117" i="123"/>
  <c r="W117" i="123"/>
  <c r="Z116" i="123"/>
  <c r="Y116" i="123"/>
  <c r="W116" i="123"/>
  <c r="Z115" i="123"/>
  <c r="Y115" i="123"/>
  <c r="W115" i="123"/>
  <c r="Z114" i="123"/>
  <c r="Y114" i="123"/>
  <c r="W114" i="123"/>
  <c r="Z113" i="123"/>
  <c r="Y113" i="123"/>
  <c r="W113" i="123"/>
  <c r="Z112" i="123"/>
  <c r="Y112" i="123"/>
  <c r="W112" i="123"/>
  <c r="Z111" i="123"/>
  <c r="Y111" i="123"/>
  <c r="W111" i="123"/>
  <c r="Z110" i="123"/>
  <c r="Y110" i="123"/>
  <c r="W110" i="123"/>
  <c r="Z109" i="123"/>
  <c r="Y109" i="123"/>
  <c r="W109" i="123"/>
  <c r="Z108" i="123"/>
  <c r="Y108" i="123"/>
  <c r="W108" i="123"/>
  <c r="Z107" i="123"/>
  <c r="Y107" i="123"/>
  <c r="W107" i="123"/>
  <c r="Z106" i="123"/>
  <c r="Y106" i="123"/>
  <c r="W106" i="123"/>
  <c r="Z105" i="123"/>
  <c r="Y105" i="123"/>
  <c r="W105" i="123"/>
  <c r="Z104" i="123"/>
  <c r="Y104" i="123"/>
  <c r="W104" i="123"/>
  <c r="Z103" i="123"/>
  <c r="Y103" i="123"/>
  <c r="W103" i="123"/>
  <c r="Z102" i="123"/>
  <c r="Y102" i="123"/>
  <c r="W102" i="123"/>
  <c r="Z101" i="123"/>
  <c r="Y101" i="123"/>
  <c r="W101" i="123"/>
  <c r="Z100" i="123"/>
  <c r="Y100" i="123"/>
  <c r="W100" i="123"/>
  <c r="Z99" i="123"/>
  <c r="Y99" i="123"/>
  <c r="W99" i="123"/>
  <c r="Z98" i="123"/>
  <c r="Y98" i="123"/>
  <c r="W98" i="123"/>
  <c r="Z97" i="123"/>
  <c r="Y97" i="123"/>
  <c r="W97" i="123"/>
  <c r="Z96" i="123"/>
  <c r="Y96" i="123"/>
  <c r="W96" i="123"/>
  <c r="Z95" i="123"/>
  <c r="Y95" i="123"/>
  <c r="W95" i="123"/>
  <c r="Z94" i="123"/>
  <c r="Y94" i="123"/>
  <c r="W94" i="123"/>
  <c r="Z88" i="123"/>
  <c r="Y88" i="123"/>
  <c r="W88" i="123"/>
  <c r="Z87" i="123"/>
  <c r="Y87" i="123"/>
  <c r="W87" i="123"/>
  <c r="Z86" i="123"/>
  <c r="Y86" i="123"/>
  <c r="W86" i="123"/>
  <c r="Z85" i="123"/>
  <c r="Y85" i="123"/>
  <c r="W85" i="123"/>
  <c r="Z84" i="123"/>
  <c r="Y84" i="123"/>
  <c r="W84" i="123"/>
  <c r="Z83" i="123"/>
  <c r="Y83" i="123"/>
  <c r="W83" i="123"/>
  <c r="Z82" i="123"/>
  <c r="Y82" i="123"/>
  <c r="W82" i="123"/>
  <c r="Z81" i="123"/>
  <c r="Y81" i="123"/>
  <c r="W81" i="123"/>
  <c r="Z80" i="123"/>
  <c r="Y80" i="123"/>
  <c r="W80" i="123"/>
  <c r="Z79" i="123"/>
  <c r="Y79" i="123"/>
  <c r="W79" i="123"/>
  <c r="Z78" i="123"/>
  <c r="Y78" i="123"/>
  <c r="W78" i="123"/>
  <c r="Z77" i="123"/>
  <c r="Y77" i="123"/>
  <c r="W77" i="123"/>
  <c r="Z76" i="123"/>
  <c r="Y76" i="123"/>
  <c r="W76" i="123"/>
  <c r="Z75" i="123"/>
  <c r="Y75" i="123"/>
  <c r="W75" i="123"/>
  <c r="Z74" i="123"/>
  <c r="Y74" i="123"/>
  <c r="W74" i="123"/>
  <c r="Z73" i="123"/>
  <c r="Y73" i="123"/>
  <c r="W73" i="123"/>
  <c r="Z72" i="123"/>
  <c r="Y72" i="123"/>
  <c r="W72" i="123"/>
  <c r="Z71" i="123"/>
  <c r="Y71" i="123"/>
  <c r="W71" i="123"/>
  <c r="Z70" i="123"/>
  <c r="Y70" i="123"/>
  <c r="W70" i="123"/>
  <c r="Z69" i="123"/>
  <c r="Y69" i="123"/>
  <c r="W69" i="123"/>
  <c r="Z68" i="123"/>
  <c r="Y68" i="123"/>
  <c r="W68" i="123"/>
  <c r="Z67" i="123"/>
  <c r="Y67" i="123"/>
  <c r="W67" i="123"/>
  <c r="Z66" i="123"/>
  <c r="Y66" i="123"/>
  <c r="W66" i="123"/>
  <c r="Z65" i="123"/>
  <c r="Y65" i="123"/>
  <c r="W65" i="123"/>
  <c r="Z64" i="123"/>
  <c r="Y64" i="123"/>
  <c r="W64" i="123"/>
  <c r="Z63" i="123"/>
  <c r="Y63" i="123"/>
  <c r="W63" i="123"/>
  <c r="Z62" i="123"/>
  <c r="Y62" i="123"/>
  <c r="W62" i="123"/>
  <c r="Z61" i="123"/>
  <c r="Y61" i="123"/>
  <c r="W61" i="123"/>
  <c r="Z60" i="123"/>
  <c r="Y60" i="123"/>
  <c r="W60" i="123"/>
  <c r="Z59" i="123"/>
  <c r="Y59" i="123"/>
  <c r="W59" i="123"/>
  <c r="Z58" i="123"/>
  <c r="Y58" i="123"/>
  <c r="W58" i="123"/>
  <c r="Z56" i="123"/>
  <c r="Y56" i="123"/>
  <c r="W56" i="123"/>
  <c r="Z55" i="123"/>
  <c r="Y55" i="123"/>
  <c r="W55" i="123"/>
  <c r="Z54" i="123"/>
  <c r="Y54" i="123"/>
  <c r="W54" i="123"/>
  <c r="Z53" i="123"/>
  <c r="Y53" i="123"/>
  <c r="W53" i="123"/>
  <c r="Z52" i="123"/>
  <c r="Y52" i="123"/>
  <c r="W52" i="123"/>
  <c r="Z51" i="123"/>
  <c r="Y51" i="123"/>
  <c r="W51" i="123"/>
  <c r="Z124" i="125"/>
  <c r="Y124" i="125"/>
  <c r="W124" i="125"/>
  <c r="Z123" i="125"/>
  <c r="Y123" i="125"/>
  <c r="W123" i="125"/>
  <c r="Z122" i="125"/>
  <c r="Y122" i="125"/>
  <c r="W122" i="125"/>
  <c r="Z121" i="125"/>
  <c r="Y121" i="125"/>
  <c r="W121" i="125"/>
  <c r="Z120" i="125"/>
  <c r="Y120" i="125"/>
  <c r="W120" i="125"/>
  <c r="Z119" i="125"/>
  <c r="Y119" i="125"/>
  <c r="W119" i="125"/>
  <c r="Z118" i="125"/>
  <c r="Y118" i="125"/>
  <c r="W118" i="125"/>
  <c r="Z117" i="125"/>
  <c r="Y117" i="125"/>
  <c r="W117" i="125"/>
  <c r="Z116" i="125"/>
  <c r="Y116" i="125"/>
  <c r="W116" i="125"/>
  <c r="Z115" i="125"/>
  <c r="Y115" i="125"/>
  <c r="W115" i="125"/>
  <c r="Z114" i="125"/>
  <c r="Y114" i="125"/>
  <c r="W114" i="125"/>
  <c r="Z113" i="125"/>
  <c r="Y113" i="125"/>
  <c r="W113" i="125"/>
  <c r="Z112" i="125"/>
  <c r="Y112" i="125"/>
  <c r="W112" i="125"/>
  <c r="Z111" i="125"/>
  <c r="Y111" i="125"/>
  <c r="W111" i="125"/>
  <c r="Z110" i="125"/>
  <c r="Y110" i="125"/>
  <c r="W110" i="125"/>
  <c r="Z109" i="125"/>
  <c r="Y109" i="125"/>
  <c r="W109" i="125"/>
  <c r="Z108" i="125"/>
  <c r="Y108" i="125"/>
  <c r="W108" i="125"/>
  <c r="Z107" i="125"/>
  <c r="Y107" i="125"/>
  <c r="W107" i="125"/>
  <c r="Z106" i="125"/>
  <c r="Y106" i="125"/>
  <c r="W106" i="125"/>
  <c r="Z105" i="125"/>
  <c r="Y105" i="125"/>
  <c r="W105" i="125"/>
  <c r="Z104" i="125"/>
  <c r="Y104" i="125"/>
  <c r="W104" i="125"/>
  <c r="Z103" i="125"/>
  <c r="Y103" i="125"/>
  <c r="W103" i="125"/>
  <c r="Z102" i="125"/>
  <c r="Y102" i="125"/>
  <c r="W102" i="125"/>
  <c r="Z101" i="125"/>
  <c r="Y101" i="125"/>
  <c r="W101" i="125"/>
  <c r="Z100" i="125"/>
  <c r="Y100" i="125"/>
  <c r="W100" i="125"/>
  <c r="Z99" i="125"/>
  <c r="Y99" i="125"/>
  <c r="W99" i="125"/>
  <c r="Z98" i="125"/>
  <c r="Y98" i="125"/>
  <c r="W98" i="125"/>
  <c r="Z97" i="125"/>
  <c r="Y97" i="125"/>
  <c r="W97" i="125"/>
  <c r="Z96" i="125"/>
  <c r="Y96" i="125"/>
  <c r="W96" i="125"/>
  <c r="Z95" i="125"/>
  <c r="Y95" i="125"/>
  <c r="W95" i="125"/>
  <c r="Z94" i="125"/>
  <c r="Y94" i="125"/>
  <c r="W94" i="125"/>
  <c r="Z88" i="125"/>
  <c r="Y88" i="125"/>
  <c r="W88" i="125"/>
  <c r="Z87" i="125"/>
  <c r="Y87" i="125"/>
  <c r="W87" i="125"/>
  <c r="Z86" i="125"/>
  <c r="Y86" i="125"/>
  <c r="W86" i="125"/>
  <c r="Z85" i="125"/>
  <c r="Y85" i="125"/>
  <c r="W85" i="125"/>
  <c r="Z84" i="125"/>
  <c r="Y84" i="125"/>
  <c r="W84" i="125"/>
  <c r="Z83" i="125"/>
  <c r="Y83" i="125"/>
  <c r="W83" i="125"/>
  <c r="Z82" i="125"/>
  <c r="Y82" i="125"/>
  <c r="W82" i="125"/>
  <c r="Z81" i="125"/>
  <c r="Y81" i="125"/>
  <c r="W81" i="125"/>
  <c r="Z80" i="125"/>
  <c r="Y80" i="125"/>
  <c r="W80" i="125"/>
  <c r="Z79" i="125"/>
  <c r="Y79" i="125"/>
  <c r="W79" i="125"/>
  <c r="Z78" i="125"/>
  <c r="Y78" i="125"/>
  <c r="W78" i="125"/>
  <c r="Z77" i="125"/>
  <c r="Y77" i="125"/>
  <c r="W77" i="125"/>
  <c r="Z76" i="125"/>
  <c r="Y76" i="125"/>
  <c r="W76" i="125"/>
  <c r="Z75" i="125"/>
  <c r="Y75" i="125"/>
  <c r="W75" i="125"/>
  <c r="Z74" i="125"/>
  <c r="Y74" i="125"/>
  <c r="W74" i="125"/>
  <c r="Z73" i="125"/>
  <c r="Y73" i="125"/>
  <c r="W73" i="125"/>
  <c r="Z72" i="125"/>
  <c r="Y72" i="125"/>
  <c r="W72" i="125"/>
  <c r="Z71" i="125"/>
  <c r="Y71" i="125"/>
  <c r="W71" i="125"/>
  <c r="Z70" i="125"/>
  <c r="Y70" i="125"/>
  <c r="W70" i="125"/>
  <c r="Z69" i="125"/>
  <c r="Y69" i="125"/>
  <c r="W69" i="125"/>
  <c r="Z68" i="125"/>
  <c r="Y68" i="125"/>
  <c r="W68" i="125"/>
  <c r="Z67" i="125"/>
  <c r="Y67" i="125"/>
  <c r="W67" i="125"/>
  <c r="Z66" i="125"/>
  <c r="Y66" i="125"/>
  <c r="W66" i="125"/>
  <c r="Z65" i="125"/>
  <c r="Y65" i="125"/>
  <c r="W65" i="125"/>
  <c r="Z64" i="125"/>
  <c r="Y64" i="125"/>
  <c r="W64" i="125"/>
  <c r="Z63" i="125"/>
  <c r="Y63" i="125"/>
  <c r="W63" i="125"/>
  <c r="Z62" i="125"/>
  <c r="Y62" i="125"/>
  <c r="W62" i="125"/>
  <c r="Z61" i="125"/>
  <c r="Y61" i="125"/>
  <c r="W61" i="125"/>
  <c r="Z60" i="125"/>
  <c r="Y60" i="125"/>
  <c r="W60" i="125"/>
  <c r="Z59" i="125"/>
  <c r="Y59" i="125"/>
  <c r="W59" i="125"/>
  <c r="Z58" i="125"/>
  <c r="Y58" i="125"/>
  <c r="W58" i="125"/>
  <c r="Z56" i="125"/>
  <c r="Y56" i="125"/>
  <c r="W56" i="125"/>
  <c r="Z55" i="125"/>
  <c r="Y55" i="125"/>
  <c r="W55" i="125"/>
  <c r="Z54" i="125"/>
  <c r="Y54" i="125"/>
  <c r="W54" i="125"/>
  <c r="Z53" i="125"/>
  <c r="Y53" i="125"/>
  <c r="W53" i="125"/>
  <c r="Z52" i="125"/>
  <c r="Y52" i="125"/>
  <c r="W52" i="125"/>
  <c r="Z51" i="125"/>
  <c r="Y51" i="125"/>
  <c r="W51" i="125"/>
  <c r="Z124" i="124"/>
  <c r="Y124" i="124"/>
  <c r="W124" i="124"/>
  <c r="Z123" i="124"/>
  <c r="Y123" i="124"/>
  <c r="W123" i="124"/>
  <c r="Z122" i="124"/>
  <c r="Y122" i="124"/>
  <c r="W122" i="124"/>
  <c r="Z121" i="124"/>
  <c r="Y121" i="124"/>
  <c r="W121" i="124"/>
  <c r="Z120" i="124"/>
  <c r="Y120" i="124"/>
  <c r="W120" i="124"/>
  <c r="Z119" i="124"/>
  <c r="Y119" i="124"/>
  <c r="W119" i="124"/>
  <c r="Z118" i="124"/>
  <c r="Y118" i="124"/>
  <c r="W118" i="124"/>
  <c r="Z117" i="124"/>
  <c r="Y117" i="124"/>
  <c r="W117" i="124"/>
  <c r="Z116" i="124"/>
  <c r="Y116" i="124"/>
  <c r="W116" i="124"/>
  <c r="Z115" i="124"/>
  <c r="Y115" i="124"/>
  <c r="W115" i="124"/>
  <c r="Z114" i="124"/>
  <c r="Y114" i="124"/>
  <c r="W114" i="124"/>
  <c r="Z113" i="124"/>
  <c r="Y113" i="124"/>
  <c r="W113" i="124"/>
  <c r="Z112" i="124"/>
  <c r="Y112" i="124"/>
  <c r="W112" i="124"/>
  <c r="Z111" i="124"/>
  <c r="Y111" i="124"/>
  <c r="W111" i="124"/>
  <c r="Z110" i="124"/>
  <c r="Y110" i="124"/>
  <c r="W110" i="124"/>
  <c r="Z109" i="124"/>
  <c r="Y109" i="124"/>
  <c r="W109" i="124"/>
  <c r="Z108" i="124"/>
  <c r="Y108" i="124"/>
  <c r="W108" i="124"/>
  <c r="Z107" i="124"/>
  <c r="Y107" i="124"/>
  <c r="W107" i="124"/>
  <c r="Z106" i="124"/>
  <c r="Y106" i="124"/>
  <c r="W106" i="124"/>
  <c r="Z105" i="124"/>
  <c r="Y105" i="124"/>
  <c r="W105" i="124"/>
  <c r="Z104" i="124"/>
  <c r="Y104" i="124"/>
  <c r="W104" i="124"/>
  <c r="Z103" i="124"/>
  <c r="Y103" i="124"/>
  <c r="W103" i="124"/>
  <c r="Z102" i="124"/>
  <c r="Y102" i="124"/>
  <c r="W102" i="124"/>
  <c r="Z101" i="124"/>
  <c r="Y101" i="124"/>
  <c r="W101" i="124"/>
  <c r="Z100" i="124"/>
  <c r="Y100" i="124"/>
  <c r="W100" i="124"/>
  <c r="Z99" i="124"/>
  <c r="Y99" i="124"/>
  <c r="W99" i="124"/>
  <c r="Z98" i="124"/>
  <c r="Y98" i="124"/>
  <c r="W98" i="124"/>
  <c r="Z97" i="124"/>
  <c r="Y97" i="124"/>
  <c r="W97" i="124"/>
  <c r="Z96" i="124"/>
  <c r="Y96" i="124"/>
  <c r="W96" i="124"/>
  <c r="Z95" i="124"/>
  <c r="Y95" i="124"/>
  <c r="W95" i="124"/>
  <c r="Z94" i="124"/>
  <c r="Y94" i="124"/>
  <c r="W94" i="124"/>
  <c r="Z88" i="124"/>
  <c r="Y88" i="124"/>
  <c r="W88" i="124"/>
  <c r="Z87" i="124"/>
  <c r="Y87" i="124"/>
  <c r="W87" i="124"/>
  <c r="Z86" i="124"/>
  <c r="Y86" i="124"/>
  <c r="W86" i="124"/>
  <c r="Z85" i="124"/>
  <c r="Y85" i="124"/>
  <c r="W85" i="124"/>
  <c r="Z84" i="124"/>
  <c r="Y84" i="124"/>
  <c r="W84" i="124"/>
  <c r="Z83" i="124"/>
  <c r="Y83" i="124"/>
  <c r="W83" i="124"/>
  <c r="Z82" i="124"/>
  <c r="Y82" i="124"/>
  <c r="W82" i="124"/>
  <c r="Z81" i="124"/>
  <c r="Y81" i="124"/>
  <c r="W81" i="124"/>
  <c r="Z80" i="124"/>
  <c r="Y80" i="124"/>
  <c r="W80" i="124"/>
  <c r="Z79" i="124"/>
  <c r="Y79" i="124"/>
  <c r="W79" i="124"/>
  <c r="Z78" i="124"/>
  <c r="Y78" i="124"/>
  <c r="W78" i="124"/>
  <c r="Z77" i="124"/>
  <c r="Y77" i="124"/>
  <c r="W77" i="124"/>
  <c r="Z76" i="124"/>
  <c r="Y76" i="124"/>
  <c r="W76" i="124"/>
  <c r="Z75" i="124"/>
  <c r="Y75" i="124"/>
  <c r="W75" i="124"/>
  <c r="Z74" i="124"/>
  <c r="Y74" i="124"/>
  <c r="W74" i="124"/>
  <c r="Z73" i="124"/>
  <c r="Y73" i="124"/>
  <c r="W73" i="124"/>
  <c r="Z72" i="124"/>
  <c r="Y72" i="124"/>
  <c r="W72" i="124"/>
  <c r="Z71" i="124"/>
  <c r="Y71" i="124"/>
  <c r="W71" i="124"/>
  <c r="Z70" i="124"/>
  <c r="Y70" i="124"/>
  <c r="W70" i="124"/>
  <c r="Z69" i="124"/>
  <c r="Y69" i="124"/>
  <c r="W69" i="124"/>
  <c r="Z68" i="124"/>
  <c r="Y68" i="124"/>
  <c r="W68" i="124"/>
  <c r="Z67" i="124"/>
  <c r="Y67" i="124"/>
  <c r="W67" i="124"/>
  <c r="Z66" i="124"/>
  <c r="Y66" i="124"/>
  <c r="W66" i="124"/>
  <c r="Z65" i="124"/>
  <c r="Y65" i="124"/>
  <c r="W65" i="124"/>
  <c r="Z64" i="124"/>
  <c r="Y64" i="124"/>
  <c r="W64" i="124"/>
  <c r="Z63" i="124"/>
  <c r="Y63" i="124"/>
  <c r="W63" i="124"/>
  <c r="Z62" i="124"/>
  <c r="Y62" i="124"/>
  <c r="W62" i="124"/>
  <c r="Z61" i="124"/>
  <c r="Y61" i="124"/>
  <c r="W61" i="124"/>
  <c r="Z60" i="124"/>
  <c r="Y60" i="124"/>
  <c r="W60" i="124"/>
  <c r="Z59" i="124"/>
  <c r="Y59" i="124"/>
  <c r="W59" i="124"/>
  <c r="Z58" i="124"/>
  <c r="Y58" i="124"/>
  <c r="W58" i="124"/>
  <c r="Z56" i="124"/>
  <c r="Y56" i="124"/>
  <c r="W56" i="124"/>
  <c r="Z55" i="124"/>
  <c r="Y55" i="124"/>
  <c r="W55" i="124"/>
  <c r="Z54" i="124"/>
  <c r="Y54" i="124"/>
  <c r="W54" i="124"/>
  <c r="Z53" i="124"/>
  <c r="Y53" i="124"/>
  <c r="W53" i="124"/>
  <c r="Z52" i="124"/>
  <c r="Y52" i="124"/>
  <c r="W52" i="124"/>
  <c r="Z51" i="124"/>
  <c r="Y51" i="124"/>
  <c r="W51" i="124"/>
  <c r="Z48" i="124"/>
  <c r="Y48" i="124"/>
  <c r="W48" i="124"/>
  <c r="Z84" i="11"/>
  <c r="Y84" i="11"/>
  <c r="W84" i="11"/>
  <c r="Z83" i="11"/>
  <c r="Y83" i="11"/>
  <c r="W83" i="11"/>
  <c r="Z82" i="11"/>
  <c r="Y82" i="11"/>
  <c r="W82" i="11"/>
  <c r="Z81" i="11"/>
  <c r="Y81" i="11"/>
  <c r="W81" i="11"/>
  <c r="Z80" i="11"/>
  <c r="Y80" i="11"/>
  <c r="W80" i="11"/>
  <c r="Z79" i="11"/>
  <c r="Y79" i="11"/>
  <c r="W79" i="11"/>
  <c r="Z73" i="11"/>
  <c r="Y73" i="11"/>
  <c r="W73" i="11"/>
  <c r="Z72" i="11"/>
  <c r="Y72" i="11"/>
  <c r="W72" i="11"/>
  <c r="Z71" i="11"/>
  <c r="Y71" i="11"/>
  <c r="W71" i="11"/>
  <c r="Z70" i="11"/>
  <c r="Y70" i="11"/>
  <c r="W70" i="11"/>
  <c r="Z69" i="11"/>
  <c r="Y69" i="11"/>
  <c r="W69" i="11"/>
  <c r="Z68" i="11"/>
  <c r="Y68" i="11"/>
  <c r="W68" i="11"/>
  <c r="Z67" i="11"/>
  <c r="Y67" i="11"/>
  <c r="W67" i="11"/>
  <c r="Z66" i="11"/>
  <c r="Y66" i="11"/>
  <c r="W66" i="11"/>
  <c r="Z65" i="11"/>
  <c r="Y65" i="11"/>
  <c r="W65" i="11"/>
  <c r="Z64" i="11"/>
  <c r="Y64" i="11"/>
  <c r="W64" i="11"/>
  <c r="Z63" i="11"/>
  <c r="Y63" i="11"/>
  <c r="W63" i="11"/>
  <c r="Z62" i="11"/>
  <c r="Y62" i="11"/>
  <c r="W62" i="11"/>
  <c r="Z61" i="11"/>
  <c r="Y61" i="11"/>
  <c r="W61" i="11"/>
  <c r="Z60" i="11"/>
  <c r="Y60" i="11"/>
  <c r="W60" i="11"/>
  <c r="Z59" i="11"/>
  <c r="Y59" i="11"/>
  <c r="W59" i="11"/>
  <c r="Z58" i="11"/>
  <c r="Y58" i="11"/>
  <c r="W58" i="11"/>
  <c r="Z56" i="11"/>
  <c r="Y56" i="11"/>
  <c r="W56" i="11"/>
  <c r="Z55" i="11"/>
  <c r="Y55" i="11"/>
  <c r="W55" i="11"/>
  <c r="Z54" i="11"/>
  <c r="Y54" i="11"/>
  <c r="W54" i="11"/>
  <c r="Z53" i="11"/>
  <c r="Y53" i="11"/>
  <c r="W53" i="11"/>
  <c r="Z52" i="11"/>
  <c r="Y52" i="11"/>
  <c r="W52" i="11"/>
  <c r="Z51" i="11"/>
  <c r="Y51" i="11"/>
  <c r="W51" i="11"/>
  <c r="Z88" i="11"/>
  <c r="Y88" i="11"/>
  <c r="W88" i="11"/>
  <c r="Z117" i="11"/>
  <c r="Z116" i="11"/>
  <c r="Z115" i="11"/>
  <c r="Z114" i="11"/>
  <c r="Z113" i="11"/>
  <c r="Z112" i="11"/>
  <c r="Z111" i="11"/>
  <c r="Z110" i="11"/>
  <c r="Z109" i="11"/>
  <c r="Z108" i="11"/>
  <c r="Z107" i="11"/>
  <c r="Z106" i="11"/>
  <c r="W95" i="11"/>
  <c r="Y95" i="11"/>
  <c r="Z95" i="11"/>
  <c r="W96" i="11"/>
  <c r="Y96" i="11"/>
  <c r="Z96" i="11"/>
  <c r="W97" i="11"/>
  <c r="Y97" i="11"/>
  <c r="Z97" i="11"/>
  <c r="W98" i="11"/>
  <c r="Y98" i="11"/>
  <c r="Z98" i="11"/>
  <c r="W99" i="11"/>
  <c r="Y99" i="11"/>
  <c r="Z99" i="11"/>
  <c r="W100" i="11"/>
  <c r="Y100" i="11"/>
  <c r="Z100" i="11"/>
  <c r="W101" i="11"/>
  <c r="Y101" i="11"/>
  <c r="Z101" i="11"/>
  <c r="W102" i="11"/>
  <c r="Y102" i="11"/>
  <c r="Z102" i="11"/>
  <c r="W103" i="11"/>
  <c r="Y103" i="11"/>
  <c r="Z103" i="11"/>
  <c r="W104" i="11"/>
  <c r="Y104" i="11"/>
  <c r="Z104" i="11"/>
  <c r="W105" i="11"/>
  <c r="Y105" i="11"/>
  <c r="Z105" i="11"/>
  <c r="W106" i="11"/>
  <c r="Y106" i="11"/>
  <c r="W107" i="11"/>
  <c r="Y107" i="11"/>
  <c r="W108" i="11"/>
  <c r="Y108" i="11"/>
  <c r="W109" i="11"/>
  <c r="Y109" i="11"/>
  <c r="W110" i="11"/>
  <c r="Y110" i="11"/>
  <c r="W111" i="11"/>
  <c r="Y111" i="11"/>
  <c r="W112" i="11"/>
  <c r="Y112" i="11"/>
  <c r="W113" i="11"/>
  <c r="Y113" i="11"/>
  <c r="W114" i="11"/>
  <c r="Y114" i="11"/>
  <c r="W115" i="11"/>
  <c r="Y115" i="11"/>
  <c r="W116" i="11"/>
  <c r="Y116" i="11"/>
  <c r="W117" i="11"/>
  <c r="Y117" i="11"/>
  <c r="W118" i="11"/>
  <c r="Y118" i="11"/>
  <c r="Z118" i="11"/>
  <c r="W119" i="11"/>
  <c r="Y119" i="11"/>
  <c r="Z119" i="11"/>
  <c r="W120" i="11"/>
  <c r="Y120" i="11"/>
  <c r="Z120" i="11"/>
  <c r="W121" i="11"/>
  <c r="Y121" i="11"/>
  <c r="Z121" i="11"/>
  <c r="W122" i="11"/>
  <c r="Y122" i="11"/>
  <c r="Z122" i="11"/>
  <c r="W123" i="11"/>
  <c r="Y123" i="11"/>
  <c r="Z123" i="11"/>
  <c r="W124" i="11"/>
  <c r="Y124" i="11"/>
  <c r="Z124" i="11"/>
  <c r="Z94" i="11"/>
  <c r="Y94" i="11"/>
  <c r="W94" i="11"/>
  <c r="T44" i="123"/>
  <c r="T44" i="126"/>
  <c r="T42" i="126"/>
  <c r="T41" i="126"/>
  <c r="T44" i="125"/>
  <c r="T42" i="125"/>
  <c r="T41" i="125"/>
  <c r="T41" i="124"/>
  <c r="T42" i="124"/>
  <c r="T44" i="11"/>
  <c r="Z38" i="125"/>
  <c r="V14" i="123"/>
  <c r="V124" i="126"/>
  <c r="V123" i="126"/>
  <c r="V122" i="126"/>
  <c r="V121" i="126"/>
  <c r="V120" i="126"/>
  <c r="V119" i="126"/>
  <c r="V118" i="126"/>
  <c r="V117" i="126"/>
  <c r="V116" i="126"/>
  <c r="V115" i="126"/>
  <c r="V114" i="126"/>
  <c r="V113" i="126"/>
  <c r="V112" i="126"/>
  <c r="V111" i="126"/>
  <c r="V110" i="126"/>
  <c r="V109" i="126"/>
  <c r="V108" i="126"/>
  <c r="V107" i="126"/>
  <c r="V106" i="126"/>
  <c r="V105" i="126"/>
  <c r="V104" i="126"/>
  <c r="V103" i="126"/>
  <c r="V102" i="126"/>
  <c r="V101" i="126"/>
  <c r="V100" i="126"/>
  <c r="V99" i="126"/>
  <c r="V98" i="126"/>
  <c r="V97" i="126"/>
  <c r="V96" i="126"/>
  <c r="V95" i="126"/>
  <c r="V94" i="126"/>
  <c r="V88" i="126"/>
  <c r="V87" i="126"/>
  <c r="V86" i="126"/>
  <c r="V85" i="126"/>
  <c r="V84" i="126"/>
  <c r="V83" i="126"/>
  <c r="V82" i="126"/>
  <c r="V81" i="126"/>
  <c r="V80" i="126"/>
  <c r="V79" i="126"/>
  <c r="V78" i="126"/>
  <c r="V77" i="126"/>
  <c r="V76" i="126"/>
  <c r="V75" i="126"/>
  <c r="V74" i="126"/>
  <c r="V73" i="126"/>
  <c r="V72" i="126"/>
  <c r="V71" i="126"/>
  <c r="V70" i="126"/>
  <c r="V69" i="126"/>
  <c r="V68" i="126"/>
  <c r="V67" i="126"/>
  <c r="V66" i="126"/>
  <c r="V65" i="126"/>
  <c r="V64" i="126"/>
  <c r="V63" i="126"/>
  <c r="V62" i="126"/>
  <c r="V61" i="126"/>
  <c r="V60" i="126"/>
  <c r="V59" i="126"/>
  <c r="V58" i="126"/>
  <c r="V56" i="126"/>
  <c r="V55" i="126"/>
  <c r="V54" i="126"/>
  <c r="V53" i="126"/>
  <c r="V52" i="126"/>
  <c r="V51" i="126"/>
  <c r="V48" i="126"/>
  <c r="V47" i="126"/>
  <c r="V46" i="126"/>
  <c r="V44" i="126"/>
  <c r="V43" i="126"/>
  <c r="V42" i="126"/>
  <c r="V41" i="126"/>
  <c r="V38" i="126"/>
  <c r="V26" i="126"/>
  <c r="V22" i="126"/>
  <c r="V18" i="126"/>
  <c r="V14" i="126"/>
  <c r="V38" i="123"/>
  <c r="V124" i="123"/>
  <c r="V123" i="123"/>
  <c r="V122" i="123"/>
  <c r="V121" i="123"/>
  <c r="V120" i="123"/>
  <c r="V119" i="123"/>
  <c r="V118" i="123"/>
  <c r="V117" i="123"/>
  <c r="V116" i="123"/>
  <c r="V115" i="123"/>
  <c r="V114" i="123"/>
  <c r="V113" i="123"/>
  <c r="V112" i="123"/>
  <c r="V111" i="123"/>
  <c r="V110" i="123"/>
  <c r="V109" i="123"/>
  <c r="V108" i="123"/>
  <c r="V107" i="123"/>
  <c r="V106" i="123"/>
  <c r="V105" i="123"/>
  <c r="V104" i="123"/>
  <c r="V103" i="123"/>
  <c r="V102" i="123"/>
  <c r="V101" i="123"/>
  <c r="V100" i="123"/>
  <c r="V99" i="123"/>
  <c r="V98" i="123"/>
  <c r="V97" i="123"/>
  <c r="V96" i="123"/>
  <c r="V95" i="123"/>
  <c r="V94" i="123"/>
  <c r="V88" i="123"/>
  <c r="V87" i="123"/>
  <c r="V86" i="123"/>
  <c r="V85" i="123"/>
  <c r="V84" i="123"/>
  <c r="V83" i="123"/>
  <c r="V82" i="123"/>
  <c r="V81" i="123"/>
  <c r="V80" i="123"/>
  <c r="V79" i="123"/>
  <c r="V78" i="123"/>
  <c r="V77" i="123"/>
  <c r="V76" i="123"/>
  <c r="V75" i="123"/>
  <c r="V74" i="123"/>
  <c r="V73" i="123"/>
  <c r="V72" i="123"/>
  <c r="V71" i="123"/>
  <c r="V70" i="123"/>
  <c r="V69" i="123"/>
  <c r="V68" i="123"/>
  <c r="V67" i="123"/>
  <c r="V66" i="123"/>
  <c r="V65" i="123"/>
  <c r="V64" i="123"/>
  <c r="V63" i="123"/>
  <c r="V62" i="123"/>
  <c r="V61" i="123"/>
  <c r="V60" i="123"/>
  <c r="V59" i="123"/>
  <c r="V58" i="123"/>
  <c r="V56" i="123"/>
  <c r="V55" i="123"/>
  <c r="V54" i="123"/>
  <c r="V53" i="123"/>
  <c r="V52" i="123"/>
  <c r="V51" i="123"/>
  <c r="V50" i="123"/>
  <c r="V49" i="123"/>
  <c r="V48" i="123"/>
  <c r="V47" i="123"/>
  <c r="V46" i="123"/>
  <c r="V44" i="123"/>
  <c r="V43" i="123"/>
  <c r="V42" i="123"/>
  <c r="V41" i="123"/>
  <c r="V26" i="123"/>
  <c r="V22" i="123"/>
  <c r="V18" i="123"/>
  <c r="V124" i="125"/>
  <c r="V123" i="125"/>
  <c r="V122" i="125"/>
  <c r="V121" i="125"/>
  <c r="V120" i="125"/>
  <c r="V119" i="125"/>
  <c r="V118" i="125"/>
  <c r="V117" i="125"/>
  <c r="V116" i="125"/>
  <c r="V115" i="125"/>
  <c r="V114" i="125"/>
  <c r="V113" i="125"/>
  <c r="V112" i="125"/>
  <c r="V111" i="125"/>
  <c r="V110" i="125"/>
  <c r="V109" i="125"/>
  <c r="V108" i="125"/>
  <c r="V107" i="125"/>
  <c r="V106" i="125"/>
  <c r="V105" i="125"/>
  <c r="V104" i="125"/>
  <c r="V103" i="125"/>
  <c r="V102" i="125"/>
  <c r="V101" i="125"/>
  <c r="V100" i="125"/>
  <c r="V99" i="125"/>
  <c r="V98" i="125"/>
  <c r="V97" i="125"/>
  <c r="V96" i="125"/>
  <c r="V95" i="125"/>
  <c r="V94" i="125"/>
  <c r="V88" i="125"/>
  <c r="V87" i="125"/>
  <c r="V86" i="125"/>
  <c r="V85" i="125"/>
  <c r="V84" i="125"/>
  <c r="V83" i="125"/>
  <c r="V82" i="125"/>
  <c r="V81" i="125"/>
  <c r="V80" i="125"/>
  <c r="V79" i="125"/>
  <c r="V78" i="125"/>
  <c r="V77" i="125"/>
  <c r="V76" i="125"/>
  <c r="V75" i="125"/>
  <c r="V74" i="125"/>
  <c r="V73" i="125"/>
  <c r="V72" i="125"/>
  <c r="V71" i="125"/>
  <c r="V70" i="125"/>
  <c r="V69" i="125"/>
  <c r="V68" i="125"/>
  <c r="V67" i="125"/>
  <c r="V66" i="125"/>
  <c r="V65" i="125"/>
  <c r="V64" i="125"/>
  <c r="V63" i="125"/>
  <c r="V62" i="125"/>
  <c r="V61" i="125"/>
  <c r="V60" i="125"/>
  <c r="V59" i="125"/>
  <c r="V58" i="125"/>
  <c r="V56" i="125"/>
  <c r="V55" i="125"/>
  <c r="V54" i="125"/>
  <c r="V53" i="125"/>
  <c r="V52" i="125"/>
  <c r="V51" i="125"/>
  <c r="V48" i="125"/>
  <c r="V47" i="125"/>
  <c r="V46" i="125"/>
  <c r="V44" i="125"/>
  <c r="V43" i="125"/>
  <c r="V42" i="125"/>
  <c r="V41" i="125"/>
  <c r="V38" i="125"/>
  <c r="V26" i="125"/>
  <c r="V22" i="125"/>
  <c r="V18" i="125"/>
  <c r="V14" i="125"/>
  <c r="V124" i="124"/>
  <c r="V123" i="124"/>
  <c r="V122" i="124"/>
  <c r="V121" i="124"/>
  <c r="V120" i="124"/>
  <c r="V119" i="124"/>
  <c r="V118" i="124"/>
  <c r="V117" i="124"/>
  <c r="V116" i="124"/>
  <c r="V115" i="124"/>
  <c r="V114" i="124"/>
  <c r="V113" i="124"/>
  <c r="V112" i="124"/>
  <c r="V111" i="124"/>
  <c r="V110" i="124"/>
  <c r="V109" i="124"/>
  <c r="V108" i="124"/>
  <c r="V107" i="124"/>
  <c r="V106" i="124"/>
  <c r="V105" i="124"/>
  <c r="V104" i="124"/>
  <c r="V103" i="124"/>
  <c r="V102" i="124"/>
  <c r="V101" i="124"/>
  <c r="V100" i="124"/>
  <c r="V99" i="124"/>
  <c r="V98" i="124"/>
  <c r="V97" i="124"/>
  <c r="V96" i="124"/>
  <c r="V95" i="124"/>
  <c r="V94" i="124"/>
  <c r="V88" i="124"/>
  <c r="V87" i="124"/>
  <c r="V86" i="124"/>
  <c r="V85" i="124"/>
  <c r="V84" i="124"/>
  <c r="V83" i="124"/>
  <c r="V82" i="124"/>
  <c r="V81" i="124"/>
  <c r="V80" i="124"/>
  <c r="V79" i="124"/>
  <c r="V78" i="124"/>
  <c r="V77" i="124"/>
  <c r="V76" i="124"/>
  <c r="V75" i="124"/>
  <c r="V74" i="124"/>
  <c r="V73" i="124"/>
  <c r="V72" i="124"/>
  <c r="V71" i="124"/>
  <c r="V70" i="124"/>
  <c r="V69" i="124"/>
  <c r="V68" i="124"/>
  <c r="V67" i="124"/>
  <c r="V66" i="124"/>
  <c r="V65" i="124"/>
  <c r="V64" i="124"/>
  <c r="V63" i="124"/>
  <c r="V62" i="124"/>
  <c r="V61" i="124"/>
  <c r="V60" i="124"/>
  <c r="V59" i="124"/>
  <c r="V58" i="124"/>
  <c r="V56" i="124"/>
  <c r="V55" i="124"/>
  <c r="V54" i="124"/>
  <c r="V53" i="124"/>
  <c r="V52" i="124"/>
  <c r="V51" i="124"/>
  <c r="V48" i="124"/>
  <c r="V47" i="124"/>
  <c r="V46" i="124"/>
  <c r="V44" i="124"/>
  <c r="V43" i="124"/>
  <c r="V42" i="124"/>
  <c r="V41" i="124"/>
  <c r="V38" i="124"/>
  <c r="V26" i="124"/>
  <c r="V22" i="124"/>
  <c r="V18" i="124"/>
  <c r="V14" i="124"/>
  <c r="Z121" i="126" l="1"/>
  <c r="W120" i="126"/>
  <c r="W118" i="126"/>
  <c r="Y118" i="126"/>
  <c r="W100" i="126"/>
  <c r="W108" i="126"/>
  <c r="W116" i="126"/>
  <c r="Y100" i="126"/>
  <c r="Y108" i="126"/>
  <c r="Y116" i="126"/>
  <c r="W94" i="126"/>
  <c r="Y94" i="126"/>
  <c r="V124" i="11"/>
  <c r="V123" i="11"/>
  <c r="V122" i="11"/>
  <c r="V121" i="11"/>
  <c r="V120" i="11"/>
  <c r="V119" i="11"/>
  <c r="V118" i="11"/>
  <c r="V117" i="11"/>
  <c r="V116" i="11"/>
  <c r="V115" i="11"/>
  <c r="V114" i="11"/>
  <c r="V113" i="11"/>
  <c r="V112" i="11"/>
  <c r="V111" i="11"/>
  <c r="V110" i="11"/>
  <c r="V109" i="11"/>
  <c r="V108" i="11"/>
  <c r="V107" i="11"/>
  <c r="V106" i="11"/>
  <c r="V105" i="11"/>
  <c r="V104" i="11"/>
  <c r="V103" i="11"/>
  <c r="V102" i="11"/>
  <c r="V101" i="11"/>
  <c r="V100" i="11"/>
  <c r="V99" i="11"/>
  <c r="V98" i="11"/>
  <c r="V97" i="11"/>
  <c r="V96" i="11"/>
  <c r="V95" i="11"/>
  <c r="V94" i="11"/>
  <c r="V88" i="11"/>
  <c r="V87" i="11"/>
  <c r="V86" i="11"/>
  <c r="V85" i="11"/>
  <c r="V84" i="11"/>
  <c r="V83" i="11"/>
  <c r="V82" i="11"/>
  <c r="V81" i="11"/>
  <c r="V80" i="11"/>
  <c r="V79" i="11"/>
  <c r="V78" i="11"/>
  <c r="V77" i="11"/>
  <c r="V76" i="11"/>
  <c r="V75" i="11"/>
  <c r="V74" i="11"/>
  <c r="V73" i="11"/>
  <c r="V72" i="11"/>
  <c r="V71" i="11"/>
  <c r="V70" i="11"/>
  <c r="V69" i="11"/>
  <c r="V68" i="11"/>
  <c r="V67" i="11"/>
  <c r="V66" i="11"/>
  <c r="V65" i="11"/>
  <c r="V64" i="11"/>
  <c r="V63" i="11"/>
  <c r="V62" i="11"/>
  <c r="V61" i="11"/>
  <c r="V60" i="11"/>
  <c r="V59" i="11"/>
  <c r="V58" i="11"/>
  <c r="V56" i="11"/>
  <c r="V55" i="11"/>
  <c r="V54" i="11"/>
  <c r="V53" i="11"/>
  <c r="V52" i="11"/>
  <c r="V51" i="11"/>
  <c r="V50" i="11"/>
  <c r="V49" i="11"/>
  <c r="V48" i="11"/>
  <c r="V47" i="11"/>
  <c r="V46" i="11"/>
  <c r="V44" i="11"/>
  <c r="V43" i="11"/>
  <c r="V42" i="11"/>
  <c r="V41" i="11"/>
  <c r="V38" i="11"/>
  <c r="V26" i="11"/>
  <c r="V22" i="11"/>
  <c r="V18" i="11"/>
  <c r="V14" i="11"/>
  <c r="Z44" i="123"/>
  <c r="Z38" i="124"/>
  <c r="T50" i="11"/>
  <c r="T49" i="11"/>
  <c r="T48" i="11"/>
  <c r="T50" i="123"/>
  <c r="T49" i="123"/>
  <c r="T48" i="123"/>
  <c r="Z48" i="123"/>
  <c r="Y48" i="123"/>
  <c r="W48" i="123"/>
  <c r="Z49" i="123"/>
  <c r="Z50" i="123"/>
  <c r="Y50" i="123"/>
  <c r="Y49" i="123"/>
  <c r="W49" i="123"/>
  <c r="W50" i="123"/>
  <c r="T38" i="126" l="1"/>
  <c r="Z47" i="126"/>
  <c r="Y47" i="126"/>
  <c r="W47" i="126"/>
  <c r="Z46" i="126"/>
  <c r="Y46" i="126"/>
  <c r="W46" i="126"/>
  <c r="Z44" i="126"/>
  <c r="Y44" i="126"/>
  <c r="W44" i="126"/>
  <c r="Z43" i="126"/>
  <c r="Y43" i="126"/>
  <c r="W43" i="126"/>
  <c r="Z42" i="126"/>
  <c r="Y42" i="126"/>
  <c r="W42" i="126"/>
  <c r="Z41" i="126"/>
  <c r="Y41" i="126"/>
  <c r="W41" i="126"/>
  <c r="Z38" i="126"/>
  <c r="Y38" i="126"/>
  <c r="W38" i="126"/>
  <c r="Z47" i="125"/>
  <c r="Y47" i="125"/>
  <c r="W47" i="125"/>
  <c r="Z46" i="125"/>
  <c r="Y46" i="125"/>
  <c r="W46" i="125"/>
  <c r="Z44" i="125"/>
  <c r="Y44" i="125"/>
  <c r="W44" i="125"/>
  <c r="Z43" i="125"/>
  <c r="Y43" i="125"/>
  <c r="W43" i="125"/>
  <c r="Z42" i="125"/>
  <c r="Y42" i="125"/>
  <c r="W42" i="125"/>
  <c r="Z41" i="125"/>
  <c r="Y41" i="125"/>
  <c r="W41" i="125"/>
  <c r="Y38" i="125"/>
  <c r="W38" i="125"/>
  <c r="T38" i="125"/>
  <c r="T42" i="123"/>
  <c r="T41" i="123"/>
  <c r="T38" i="123"/>
  <c r="T44" i="124"/>
  <c r="T38" i="124"/>
  <c r="W38" i="124"/>
  <c r="Y38" i="124"/>
  <c r="W41" i="124"/>
  <c r="Y41" i="124"/>
  <c r="Z41" i="124"/>
  <c r="W42" i="124"/>
  <c r="Y42" i="124"/>
  <c r="Z42" i="124"/>
  <c r="W43" i="124"/>
  <c r="Y43" i="124"/>
  <c r="Z43" i="124"/>
  <c r="W44" i="124"/>
  <c r="Y44" i="124"/>
  <c r="Z44" i="124"/>
  <c r="W46" i="124"/>
  <c r="Y46" i="124"/>
  <c r="Z46" i="124"/>
  <c r="W47" i="124"/>
  <c r="Y47" i="124"/>
  <c r="Z47" i="124"/>
  <c r="Z50" i="11"/>
  <c r="Y50" i="11"/>
  <c r="W50" i="11"/>
  <c r="Z49" i="11"/>
  <c r="Y49" i="11"/>
  <c r="W49" i="11"/>
  <c r="Z48" i="11"/>
  <c r="Y48" i="11"/>
  <c r="W48" i="11"/>
  <c r="Z47" i="11"/>
  <c r="Y47" i="11"/>
  <c r="W47" i="11"/>
  <c r="Z46" i="11"/>
  <c r="Y46" i="11"/>
  <c r="W46" i="11"/>
  <c r="Z44" i="11"/>
  <c r="Y44" i="11"/>
  <c r="W44" i="11"/>
  <c r="Z43" i="11"/>
  <c r="Y43" i="11"/>
  <c r="W43" i="11"/>
  <c r="Z42" i="11"/>
  <c r="Y42" i="11"/>
  <c r="W42" i="11"/>
  <c r="T42" i="11"/>
  <c r="Z41" i="11"/>
  <c r="Y41" i="11"/>
  <c r="W41" i="11"/>
  <c r="T41" i="11"/>
  <c r="Z38" i="11"/>
  <c r="Y38" i="11"/>
  <c r="W38" i="11"/>
  <c r="T38" i="11"/>
  <c r="Z77" i="11"/>
  <c r="Y77" i="11"/>
  <c r="W77" i="11"/>
  <c r="Z76" i="11"/>
  <c r="Y76" i="11"/>
  <c r="W76" i="11"/>
  <c r="Z75" i="11"/>
  <c r="Y75" i="11"/>
  <c r="W75" i="11"/>
  <c r="Z74" i="11"/>
  <c r="Y74" i="11"/>
  <c r="W74" i="11"/>
  <c r="W78" i="11" l="1"/>
  <c r="Z78" i="11"/>
  <c r="Y78" i="11"/>
  <c r="W42" i="123"/>
  <c r="Z18" i="124"/>
  <c r="Z18" i="11"/>
  <c r="Z26" i="125"/>
  <c r="Y26" i="125"/>
  <c r="W26" i="125"/>
  <c r="Z26" i="126"/>
  <c r="Y26" i="126"/>
  <c r="W26" i="126"/>
  <c r="W26" i="123"/>
  <c r="Y26" i="123"/>
  <c r="Z26" i="123"/>
  <c r="Z22" i="126"/>
  <c r="Z26" i="11" l="1"/>
  <c r="W26" i="11"/>
  <c r="W14" i="11"/>
  <c r="Y22" i="126"/>
  <c r="W22" i="126"/>
  <c r="Z18" i="126"/>
  <c r="Y18" i="126"/>
  <c r="W18" i="126"/>
  <c r="Z14" i="126"/>
  <c r="Y14" i="126"/>
  <c r="W14" i="126"/>
  <c r="Z47" i="123"/>
  <c r="Y47" i="123"/>
  <c r="W47" i="123"/>
  <c r="Z46" i="123"/>
  <c r="Y46" i="123"/>
  <c r="W46" i="123"/>
  <c r="Y44" i="123"/>
  <c r="W44" i="123"/>
  <c r="Z43" i="123"/>
  <c r="Y43" i="123"/>
  <c r="W43" i="123"/>
  <c r="Z42" i="123"/>
  <c r="Y42" i="123"/>
  <c r="Z41" i="123"/>
  <c r="Y41" i="123"/>
  <c r="W41" i="123"/>
  <c r="Z38" i="123"/>
  <c r="Y38" i="123"/>
  <c r="W38" i="123"/>
  <c r="Z22" i="123"/>
  <c r="Y22" i="123"/>
  <c r="W22" i="123"/>
  <c r="Z18" i="123"/>
  <c r="Y18" i="123"/>
  <c r="W18" i="123"/>
  <c r="Z14" i="123"/>
  <c r="Y14" i="123"/>
  <c r="W14" i="123"/>
  <c r="Z22" i="125"/>
  <c r="Y22" i="125"/>
  <c r="W22" i="125"/>
  <c r="Z18" i="125"/>
  <c r="Y18" i="125"/>
  <c r="W18" i="125"/>
  <c r="Z14" i="125"/>
  <c r="Y14" i="125"/>
  <c r="W14" i="125"/>
  <c r="Z26" i="124"/>
  <c r="Y26" i="124"/>
  <c r="W26" i="124"/>
  <c r="Z22" i="124"/>
  <c r="Y22" i="124"/>
  <c r="W22" i="124"/>
  <c r="Y18" i="124"/>
  <c r="W18" i="124"/>
  <c r="Z14" i="124"/>
  <c r="Y14" i="124"/>
  <c r="W14" i="124"/>
  <c r="Z87" i="11"/>
  <c r="Y87" i="11"/>
  <c r="W87" i="11"/>
  <c r="Z86" i="11"/>
  <c r="Y86" i="11"/>
  <c r="W86" i="11"/>
  <c r="Z85" i="11"/>
  <c r="Y85" i="11"/>
  <c r="W85" i="11"/>
  <c r="Y26" i="11"/>
  <c r="Z22" i="11"/>
  <c r="Y22" i="11"/>
  <c r="W22" i="11"/>
  <c r="Y18" i="11"/>
  <c r="W18" i="11"/>
  <c r="Z14" i="11"/>
  <c r="Y14" i="11"/>
</calcChain>
</file>

<file path=xl/sharedStrings.xml><?xml version="1.0" encoding="utf-8"?>
<sst xmlns="http://schemas.openxmlformats.org/spreadsheetml/2006/main" count="2508" uniqueCount="431">
  <si>
    <t>地点統一番号</t>
    <rPh sb="0" eb="2">
      <t>チテン</t>
    </rPh>
    <rPh sb="2" eb="4">
      <t>トウイツ</t>
    </rPh>
    <rPh sb="4" eb="6">
      <t>バンゴウ</t>
    </rPh>
    <phoneticPr fontId="2"/>
  </si>
  <si>
    <t>府独自番号</t>
    <rPh sb="0" eb="1">
      <t>フ</t>
    </rPh>
    <rPh sb="1" eb="3">
      <t>ドクジ</t>
    </rPh>
    <rPh sb="3" eb="5">
      <t>バンゴウ</t>
    </rPh>
    <phoneticPr fontId="2"/>
  </si>
  <si>
    <t>河川名</t>
    <rPh sb="0" eb="2">
      <t>カセン</t>
    </rPh>
    <rPh sb="2" eb="3">
      <t>メイ</t>
    </rPh>
    <phoneticPr fontId="2"/>
  </si>
  <si>
    <t>地点名</t>
    <rPh sb="0" eb="2">
      <t>チテン</t>
    </rPh>
    <rPh sb="2" eb="3">
      <t>メイ</t>
    </rPh>
    <phoneticPr fontId="2"/>
  </si>
  <si>
    <t>類型</t>
    <rPh sb="0" eb="2">
      <t>ルイケイ</t>
    </rPh>
    <phoneticPr fontId="2"/>
  </si>
  <si>
    <t>担当機関</t>
    <rPh sb="0" eb="2">
      <t>タントウ</t>
    </rPh>
    <rPh sb="2" eb="4">
      <t>キカン</t>
    </rPh>
    <phoneticPr fontId="2"/>
  </si>
  <si>
    <t>基準点</t>
    <rPh sb="0" eb="3">
      <t>キジュンテン</t>
    </rPh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</si>
  <si>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</si>
  <si>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</si>
  <si>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</si>
  <si>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</si>
  <si>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</si>
  <si>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</si>
  <si>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</si>
  <si>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　　　透　　視　　度</t>
    <rPh sb="6" eb="7">
      <t>シ</t>
    </rPh>
    <phoneticPr fontId="2"/>
  </si>
  <si>
    <t>　　　臭　　　　気</t>
    <rPh sb="3" eb="9">
      <t>シュウキ</t>
    </rPh>
    <phoneticPr fontId="2"/>
  </si>
  <si>
    <t>　　　色　　　　相</t>
    <rPh sb="3" eb="9">
      <t>シキソウ</t>
    </rPh>
    <phoneticPr fontId="2"/>
  </si>
  <si>
    <t>生活環境項目</t>
    <rPh sb="0" eb="2">
      <t>セイカツ</t>
    </rPh>
    <rPh sb="2" eb="4">
      <t>カンキョウ</t>
    </rPh>
    <rPh sb="4" eb="6">
      <t>コウモク</t>
    </rPh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</si>
  <si>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</si>
  <si>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</si>
  <si>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</si>
  <si>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</si>
  <si>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</si>
  <si>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</si>
  <si>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</si>
  <si>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 xml:space="preserve"> 大　腸　菌　群　数</t>
    <phoneticPr fontId="2"/>
  </si>
  <si>
    <t>(MPN/100mL)</t>
    <phoneticPr fontId="2"/>
  </si>
  <si>
    <t>全　　窒　　素</t>
    <phoneticPr fontId="2"/>
  </si>
  <si>
    <t>全　　　燐</t>
    <phoneticPr fontId="2"/>
  </si>
  <si>
    <t>健　　康　　項　　目</t>
    <rPh sb="0" eb="4">
      <t>ケンコウ</t>
    </rPh>
    <rPh sb="6" eb="10">
      <t>コウモク</t>
    </rPh>
    <phoneticPr fontId="2"/>
  </si>
  <si>
    <t>カ　ド　ミ　ウ　ム</t>
    <phoneticPr fontId="2"/>
  </si>
  <si>
    <t>(mg/L)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</si>
  <si>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</si>
  <si>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</si>
  <si>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</si>
  <si>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</si>
  <si>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</si>
  <si>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</si>
  <si>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</si>
  <si>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</si>
  <si>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</si>
  <si>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</si>
  <si>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</si>
  <si>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</si>
  <si>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</si>
  <si>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</si>
  <si>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</si>
  <si>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</si>
  <si>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</si>
  <si>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</si>
  <si>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</si>
  <si>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</si>
  <si>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</si>
  <si>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</si>
  <si>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</si>
  <si>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</si>
  <si>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</si>
  <si>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特　殊　項　目　</t>
    <rPh sb="0" eb="3">
      <t>トクシュ</t>
    </rPh>
    <rPh sb="4" eb="7">
      <t>コウモク</t>
    </rPh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</si>
  <si>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</si>
  <si>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</si>
  <si>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</si>
  <si>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</si>
  <si>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</si>
  <si>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全　　ク　　ロ　　ム</t>
    <rPh sb="0" eb="1">
      <t>ゼン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</si>
  <si>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</si>
  <si>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(mg/L)</t>
    <phoneticPr fontId="2"/>
  </si>
  <si>
    <t>ｱ ﾝ ﾓ ﾆ ｱ 性 窒 素</t>
    <rPh sb="0" eb="11">
      <t>アンモニアセイ</t>
    </rPh>
    <rPh sb="12" eb="15">
      <t>チッソ</t>
    </rPh>
    <phoneticPr fontId="2"/>
  </si>
  <si>
    <t>(mg/L)</t>
    <phoneticPr fontId="2"/>
  </si>
  <si>
    <t>硝　酸　性　窒　素</t>
    <rPh sb="0" eb="5">
      <t>ショウサンセイ</t>
    </rPh>
    <rPh sb="6" eb="9">
      <t>チッソ</t>
    </rPh>
    <phoneticPr fontId="2"/>
  </si>
  <si>
    <t>亜　硝　酸　性　窒　素</t>
    <rPh sb="0" eb="5">
      <t>アショウサン</t>
    </rPh>
    <rPh sb="6" eb="7">
      <t>セイ</t>
    </rPh>
    <rPh sb="8" eb="11">
      <t>チッソ</t>
    </rPh>
    <phoneticPr fontId="2"/>
  </si>
  <si>
    <t>(mg/L)</t>
    <phoneticPr fontId="2"/>
  </si>
  <si>
    <t>(mg/L)</t>
    <phoneticPr fontId="2"/>
  </si>
  <si>
    <t>特定項目</t>
    <rPh sb="0" eb="2">
      <t>トクテイ</t>
    </rPh>
    <rPh sb="2" eb="4">
      <t>コウモク</t>
    </rPh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</si>
  <si>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</si>
  <si>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</si>
  <si>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</si>
  <si>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</si>
  <si>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</si>
  <si>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要　監　視　項　目</t>
    <rPh sb="0" eb="1">
      <t>ヨウ</t>
    </rPh>
    <rPh sb="2" eb="5">
      <t>カンシ</t>
    </rPh>
    <rPh sb="6" eb="9">
      <t>コウモク</t>
    </rPh>
    <phoneticPr fontId="2"/>
  </si>
  <si>
    <t>ク ロ ロ ホ ル ム</t>
    <phoneticPr fontId="2"/>
  </si>
  <si>
    <t>(mg/L)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</si>
  <si>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</si>
  <si>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</si>
  <si>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</si>
  <si>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</si>
  <si>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</si>
  <si>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</si>
  <si>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</si>
  <si>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</si>
  <si>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</si>
  <si>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</si>
  <si>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</si>
  <si>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</si>
  <si>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</si>
  <si>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</si>
  <si>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</si>
  <si>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</si>
  <si>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</si>
  <si>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</si>
  <si>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</si>
  <si>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</si>
  <si>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</si>
  <si>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塩 化 ビ ニ ル モ ノ マ ー</t>
    <rPh sb="0" eb="1">
      <t>シオ</t>
    </rPh>
    <rPh sb="2" eb="3">
      <t>カ</t>
    </rPh>
    <phoneticPr fontId="2"/>
  </si>
  <si>
    <t>(mg/L)</t>
    <phoneticPr fontId="2"/>
  </si>
  <si>
    <t>エ ピ ク ロ ロ ヒ ド リ ン</t>
    <phoneticPr fontId="2"/>
  </si>
  <si>
    <t>1,4-ジ オ キ サ ン</t>
    <phoneticPr fontId="2"/>
  </si>
  <si>
    <t>全　マ　ン　ガ　ン</t>
    <phoneticPr fontId="2"/>
  </si>
  <si>
    <t>その他項目</t>
    <rPh sb="0" eb="3">
      <t>ソノタ</t>
    </rPh>
    <rPh sb="3" eb="5">
      <t>コウモク</t>
    </rPh>
    <phoneticPr fontId="2"/>
  </si>
  <si>
    <t>塩　素　イ　オ　ン</t>
    <rPh sb="0" eb="3">
      <t>エンソ</t>
    </rPh>
    <phoneticPr fontId="2"/>
  </si>
  <si>
    <t>(mg/L)</t>
    <phoneticPr fontId="2"/>
  </si>
  <si>
    <t>糞 便 性 大 腸 菌 群 数</t>
    <rPh sb="0" eb="5">
      <t>フンベンセイ</t>
    </rPh>
    <rPh sb="6" eb="11">
      <t>ダイチョウキン</t>
    </rPh>
    <rPh sb="12" eb="13">
      <t>グン</t>
    </rPh>
    <rPh sb="14" eb="15">
      <t>スウ</t>
    </rPh>
    <phoneticPr fontId="2"/>
  </si>
  <si>
    <t>(個/100mL)</t>
    <rPh sb="1" eb="2">
      <t>コ</t>
    </rPh>
    <phoneticPr fontId="2"/>
  </si>
  <si>
    <t>A T U 添 加 B O D</t>
    <rPh sb="6" eb="9">
      <t>テンカ</t>
    </rPh>
    <phoneticPr fontId="2"/>
  </si>
  <si>
    <t>非 ｲ ｵ ﾝ 界 面 活 性 剤</t>
    <rPh sb="0" eb="1">
      <t>ヒ</t>
    </rPh>
    <rPh sb="8" eb="11">
      <t>カイメン</t>
    </rPh>
    <rPh sb="12" eb="17">
      <t>カッセイザイ</t>
    </rPh>
    <phoneticPr fontId="2"/>
  </si>
  <si>
    <t>電　気　伝　導　率</t>
    <rPh sb="0" eb="3">
      <t>デンキ</t>
    </rPh>
    <rPh sb="4" eb="9">
      <t>デンドウリツ</t>
    </rPh>
    <phoneticPr fontId="2"/>
  </si>
  <si>
    <t>(mS/m)</t>
    <phoneticPr fontId="2"/>
  </si>
  <si>
    <t>BOD（75%値）　：</t>
    <rPh sb="7" eb="8">
      <t>チ</t>
    </rPh>
    <phoneticPr fontId="2"/>
  </si>
  <si>
    <t>(mg/L)</t>
  </si>
  <si>
    <t>り ん 酸 性 り ん</t>
    <rPh sb="4" eb="7">
      <t>サンセイ</t>
    </rPh>
    <phoneticPr fontId="2"/>
  </si>
  <si>
    <t>採　　取　　月　　日　　</t>
    <phoneticPr fontId="2"/>
  </si>
  <si>
    <t>(mg/L)</t>
    <phoneticPr fontId="2"/>
  </si>
  <si>
    <t>ウ　　ラ　　ン</t>
    <phoneticPr fontId="2"/>
  </si>
  <si>
    <t>ホルムアルデヒド（水生生物）</t>
  </si>
  <si>
    <t>全亜鉛（水生生物）</t>
    <rPh sb="0" eb="1">
      <t>ゼン</t>
    </rPh>
    <rPh sb="1" eb="3">
      <t>アエン</t>
    </rPh>
    <rPh sb="4" eb="6">
      <t>スイセイ</t>
    </rPh>
    <rPh sb="6" eb="8">
      <t>セイブツ</t>
    </rPh>
    <phoneticPr fontId="1"/>
  </si>
  <si>
    <t>クロロホルム(水生生物）</t>
    <rPh sb="7" eb="9">
      <t>スイセイ</t>
    </rPh>
    <rPh sb="9" eb="11">
      <t>セイブツ</t>
    </rPh>
    <phoneticPr fontId="2"/>
  </si>
  <si>
    <t>類型（水生生物）</t>
    <rPh sb="0" eb="2">
      <t>ルイケイ</t>
    </rPh>
    <rPh sb="3" eb="5">
      <t>スイセイ</t>
    </rPh>
    <rPh sb="5" eb="7">
      <t>セイブツ</t>
    </rPh>
    <phoneticPr fontId="2"/>
  </si>
  <si>
    <t>－</t>
  </si>
  <si>
    <t>準基準点</t>
  </si>
  <si>
    <t>大正川</t>
  </si>
  <si>
    <t>恩智川</t>
  </si>
  <si>
    <t>福栄橋下流100m</t>
  </si>
  <si>
    <t>01651</t>
  </si>
  <si>
    <t>八尾市</t>
  </si>
  <si>
    <t>玉串川</t>
  </si>
  <si>
    <t>楠根川</t>
  </si>
  <si>
    <t>新家東橋</t>
  </si>
  <si>
    <t>23801</t>
  </si>
  <si>
    <t>平野川</t>
  </si>
  <si>
    <t>06152</t>
  </si>
  <si>
    <t>平野川合流直前</t>
  </si>
  <si>
    <t>-</t>
  </si>
  <si>
    <t>ノニルフェノール（水生生物）</t>
    <rPh sb="9" eb="11">
      <t>スイセイ</t>
    </rPh>
    <rPh sb="11" eb="13">
      <t>セイブツ</t>
    </rPh>
    <phoneticPr fontId="1"/>
  </si>
  <si>
    <t>(mg/L)</t>
    <phoneticPr fontId="2"/>
  </si>
  <si>
    <t>大 腸 菌  数</t>
    <rPh sb="0" eb="5">
      <t>ダイチョウキン</t>
    </rPh>
    <rPh sb="7" eb="8">
      <t>スウ</t>
    </rPh>
    <phoneticPr fontId="2"/>
  </si>
  <si>
    <t>Ｌ　Ａ　Ｓ（水生生物）</t>
    <phoneticPr fontId="1"/>
  </si>
  <si>
    <t>(cm)</t>
    <phoneticPr fontId="2"/>
  </si>
  <si>
    <t>東竹渕橋</t>
  </si>
  <si>
    <t>採　　取　　月　　日　　</t>
    <phoneticPr fontId="2"/>
  </si>
  <si>
    <t>採　　取　　時　　刻　　</t>
    <phoneticPr fontId="2"/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</si>
  <si>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</si>
  <si>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</si>
  <si>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</si>
  <si>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</si>
  <si>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</si>
  <si>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</si>
  <si>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</si>
  <si>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</si>
  <si>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</si>
  <si>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</si>
  <si>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</si>
  <si>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</si>
  <si>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(mg/L)</t>
    <phoneticPr fontId="2"/>
  </si>
  <si>
    <t>Ｓ　　　Ｓ</t>
    <phoneticPr fontId="2"/>
  </si>
  <si>
    <t>(mg/L)</t>
    <phoneticPr fontId="2"/>
  </si>
  <si>
    <t xml:space="preserve"> 大　腸　菌　群　数</t>
    <phoneticPr fontId="2"/>
  </si>
  <si>
    <t>(MPN/100mL)</t>
    <phoneticPr fontId="2"/>
  </si>
  <si>
    <t>全　　窒　　素</t>
    <phoneticPr fontId="2"/>
  </si>
  <si>
    <t>全　　　燐</t>
    <phoneticPr fontId="2"/>
  </si>
  <si>
    <t>Ｌ　Ａ　Ｓ（水生生物）</t>
    <phoneticPr fontId="1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</si>
  <si>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</si>
  <si>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</si>
  <si>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</si>
  <si>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</si>
  <si>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</si>
  <si>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</si>
  <si>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</si>
  <si>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</si>
  <si>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</si>
  <si>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</si>
  <si>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</si>
  <si>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</si>
  <si>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</si>
  <si>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</si>
  <si>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</si>
  <si>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</si>
  <si>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</si>
  <si>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</si>
  <si>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</si>
  <si>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</si>
  <si>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</si>
  <si>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</si>
  <si>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</si>
  <si>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</si>
  <si>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</si>
  <si>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</si>
  <si>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</si>
  <si>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</si>
  <si>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</si>
  <si>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</si>
  <si>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</si>
  <si>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</si>
  <si>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</si>
  <si>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</si>
  <si>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</si>
  <si>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</si>
  <si>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</si>
  <si>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</si>
  <si>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</si>
  <si>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</si>
  <si>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</si>
  <si>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</si>
  <si>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</si>
  <si>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</si>
  <si>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</si>
  <si>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</si>
  <si>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</si>
  <si>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</si>
  <si>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</si>
  <si>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</si>
  <si>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</si>
  <si>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</si>
  <si>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</si>
  <si>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</si>
  <si>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</si>
  <si>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</si>
  <si>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</si>
  <si>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</si>
  <si>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</si>
  <si>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</si>
  <si>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</si>
  <si>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</si>
  <si>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</si>
  <si>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</si>
  <si>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JAグリーン大阪前</t>
  </si>
  <si>
    <t>天　　　　候　　</t>
    <phoneticPr fontId="2"/>
  </si>
  <si>
    <t>　　　気　　　　温</t>
    <phoneticPr fontId="2"/>
  </si>
  <si>
    <t>(℃)</t>
    <phoneticPr fontId="2"/>
  </si>
  <si>
    <t>　　　水　　　　温</t>
    <phoneticPr fontId="2"/>
  </si>
  <si>
    <t>　　　流　　　　量</t>
    <phoneticPr fontId="2"/>
  </si>
  <si>
    <t>(m3/S)</t>
    <phoneticPr fontId="2"/>
  </si>
  <si>
    <t>ｐ　 　　Ｈ</t>
    <phoneticPr fontId="2"/>
  </si>
  <si>
    <t>( - )</t>
    <phoneticPr fontId="2"/>
  </si>
  <si>
    <t>Ｄ　　　　Ｏ</t>
    <phoneticPr fontId="2"/>
  </si>
  <si>
    <t>(mg/L)</t>
    <phoneticPr fontId="2"/>
  </si>
  <si>
    <t>Ｂ　　Ｏ　　Ｄ</t>
    <phoneticPr fontId="2"/>
  </si>
  <si>
    <t>Ｃ　　Ｏ　　Ｄ</t>
    <phoneticPr fontId="2"/>
  </si>
  <si>
    <t>Ｓ　　　Ｓ</t>
    <phoneticPr fontId="2"/>
  </si>
  <si>
    <t xml:space="preserve"> 大　腸　菌　群　数</t>
    <phoneticPr fontId="2"/>
  </si>
  <si>
    <t>(MPN/100mL)</t>
    <phoneticPr fontId="2"/>
  </si>
  <si>
    <t>全　　窒　　素</t>
    <phoneticPr fontId="2"/>
  </si>
  <si>
    <t>全　　　燐</t>
    <phoneticPr fontId="2"/>
  </si>
  <si>
    <t>Ｌ　Ａ　Ｓ（水生生物）</t>
    <phoneticPr fontId="1"/>
  </si>
  <si>
    <t>カ　ド　ミ　ウ　ム</t>
    <phoneticPr fontId="2"/>
  </si>
  <si>
    <t>全　　シ　　ア　　ン</t>
    <phoneticPr fontId="2"/>
  </si>
  <si>
    <t>鉛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</si>
  <si>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</si>
  <si>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</si>
  <si>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</si>
  <si>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</si>
  <si>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</si>
  <si>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</si>
  <si>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</si>
  <si>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</si>
  <si>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</si>
  <si>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</si>
  <si>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</si>
  <si>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</si>
  <si>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</si>
  <si>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</si>
  <si>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</si>
  <si>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</si>
  <si>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</si>
  <si>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</si>
  <si>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</si>
  <si>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</si>
  <si>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</si>
  <si>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</si>
  <si>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</si>
  <si>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</si>
  <si>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</si>
  <si>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</si>
  <si>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</si>
  <si>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</si>
  <si>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</si>
  <si>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</si>
  <si>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</si>
  <si>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</si>
  <si>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</si>
  <si>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</si>
  <si>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</si>
  <si>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</si>
  <si>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</si>
  <si>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</si>
  <si>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</si>
  <si>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</si>
  <si>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</si>
  <si>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</si>
  <si>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</si>
  <si>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</si>
  <si>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</si>
  <si>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</si>
  <si>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</si>
  <si>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</si>
  <si>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</si>
  <si>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</si>
  <si>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</si>
  <si>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</si>
  <si>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</si>
  <si>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</si>
  <si>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</si>
  <si>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</si>
  <si>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</si>
  <si>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</si>
  <si>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</si>
  <si>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</si>
  <si>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(MPN/100mL)</t>
    <phoneticPr fontId="2"/>
  </si>
  <si>
    <t>全　　　燐</t>
    <phoneticPr fontId="2"/>
  </si>
  <si>
    <t>全　　シ　　ア　　ン</t>
    <phoneticPr fontId="2"/>
  </si>
  <si>
    <t>鉛</t>
    <phoneticPr fontId="2"/>
  </si>
  <si>
    <t>Ｐ　　Ｃ　　Ｂ</t>
    <phoneticPr fontId="2"/>
  </si>
  <si>
    <t>ジ ク ロ ロ メ タ ン</t>
    <phoneticPr fontId="2"/>
  </si>
  <si>
    <t>四　塩　化　炭　素</t>
    <phoneticPr fontId="2"/>
  </si>
  <si>
    <t>トリハロメタン生成能</t>
    <phoneticPr fontId="2"/>
  </si>
  <si>
    <t>クロロホルム生成能</t>
    <phoneticPr fontId="2"/>
  </si>
  <si>
    <t>ﾌﾞﾛﾓｼﾞｸﾛﾛﾒﾀﾝ生成能</t>
    <phoneticPr fontId="2"/>
  </si>
  <si>
    <t>ｼﾞﾌﾞﾛﾓｸﾛﾛﾒﾀﾝ生成能</t>
    <phoneticPr fontId="2"/>
  </si>
  <si>
    <t>ブロモホルム生成能</t>
    <phoneticPr fontId="2"/>
  </si>
  <si>
    <t>ク ロ ロ ホ ル ム</t>
    <phoneticPr fontId="2"/>
  </si>
  <si>
    <t>ﾄﾗﾝｽ-1,2-ｼﾞｸﾛﾛｴﾁﾚﾝ</t>
    <phoneticPr fontId="2"/>
  </si>
  <si>
    <t>1,2-ｼﾞｸﾛﾛﾌﾟﾛﾊﾟﾝ</t>
    <phoneticPr fontId="2"/>
  </si>
  <si>
    <t>p-ｼﾞｸﾛﾛﾍﾞﾝｾﾞﾝ</t>
    <phoneticPr fontId="2"/>
  </si>
  <si>
    <t>イ ソ キ サ チ オ ン</t>
    <phoneticPr fontId="2"/>
  </si>
  <si>
    <t>ダ イ ア ジ ノ ン</t>
    <phoneticPr fontId="2"/>
  </si>
  <si>
    <t>フ ェ ニ ト ロ チ オ ン</t>
    <phoneticPr fontId="2"/>
  </si>
  <si>
    <t>イ ソ プ ロ チ オ ラ ン</t>
    <phoneticPr fontId="2"/>
  </si>
  <si>
    <t>オ　キ　シ　ン　銅</t>
    <phoneticPr fontId="2"/>
  </si>
  <si>
    <t>ク ロ ロ タ ロ ニ ル</t>
    <phoneticPr fontId="2"/>
  </si>
  <si>
    <t>プ ロ ピ ザ ミ ド</t>
    <phoneticPr fontId="2"/>
  </si>
  <si>
    <t>E    P    N</t>
    <phoneticPr fontId="2"/>
  </si>
  <si>
    <t>ジ ク ロ ル ボ ス</t>
    <phoneticPr fontId="2"/>
  </si>
  <si>
    <t>フ ェ ノ ブ カ ル ブ</t>
    <phoneticPr fontId="2"/>
  </si>
  <si>
    <t>イ プ ロ ベ ン ホ ス</t>
    <phoneticPr fontId="2"/>
  </si>
  <si>
    <t>ク ロ ル ニ ト ロ フ ェ ン</t>
    <phoneticPr fontId="2"/>
  </si>
  <si>
    <t>ト　　ル　　エ　　ン</t>
    <phoneticPr fontId="2"/>
  </si>
  <si>
    <t>キ　　シ　　レ　　ン</t>
    <phoneticPr fontId="2"/>
  </si>
  <si>
    <t>ﾌ ﾀ ﾙ 酸 ｼ ﾞ ｴ ﾁ ﾙ ﾍ ｷ ｼ ﾙ</t>
    <phoneticPr fontId="2"/>
  </si>
  <si>
    <t>ニ　　ッ　　ケ　　ル</t>
    <phoneticPr fontId="2"/>
  </si>
  <si>
    <t>モ　リ　ブ　デ　ン</t>
    <phoneticPr fontId="2"/>
  </si>
  <si>
    <t>ア　ン　チ　モ　ン</t>
    <phoneticPr fontId="2"/>
  </si>
  <si>
    <t>エ ピ ク ロ ロ ヒ ド リ ン</t>
    <phoneticPr fontId="2"/>
  </si>
  <si>
    <t>全　マ　ン　ガ　ン</t>
    <phoneticPr fontId="2"/>
  </si>
  <si>
    <t>ウ　　ラ　　ン</t>
    <phoneticPr fontId="2"/>
  </si>
  <si>
    <t>フェノ－ル（水生生物）</t>
    <phoneticPr fontId="2"/>
  </si>
  <si>
    <t>(mS/m)</t>
    <phoneticPr fontId="2"/>
  </si>
  <si>
    <t>　　　水　　　　温</t>
    <phoneticPr fontId="2"/>
  </si>
  <si>
    <t>ｐ　 　　Ｈ</t>
    <phoneticPr fontId="2"/>
  </si>
  <si>
    <t>( - )</t>
    <phoneticPr fontId="2"/>
  </si>
  <si>
    <t>Ｄ　　　　Ｏ</t>
    <phoneticPr fontId="2"/>
  </si>
  <si>
    <t>Ｂ　　Ｏ　　Ｄ</t>
    <phoneticPr fontId="2"/>
  </si>
  <si>
    <t>Ｓ　　　Ｓ</t>
    <phoneticPr fontId="2"/>
  </si>
  <si>
    <t xml:space="preserve"> 大　腸　菌　群　数</t>
    <phoneticPr fontId="2"/>
  </si>
  <si>
    <t>全　　窒　　素</t>
    <phoneticPr fontId="2"/>
  </si>
  <si>
    <t>Ｌ　Ａ　Ｓ（水生生物）</t>
    <phoneticPr fontId="1"/>
  </si>
  <si>
    <t>カ　ド　ミ　ウ　ム</t>
    <phoneticPr fontId="2"/>
  </si>
  <si>
    <t>六　価　ク　ロ　ム</t>
    <phoneticPr fontId="2"/>
  </si>
  <si>
    <t>ヒ　　　素</t>
    <phoneticPr fontId="2"/>
  </si>
  <si>
    <t>総　　水　　銀</t>
    <phoneticPr fontId="2"/>
  </si>
  <si>
    <t>ア　ル　キ　ル　水　銀</t>
    <phoneticPr fontId="2"/>
  </si>
  <si>
    <t>1,2-ｼﾞｸﾛﾛｴﾀﾝ</t>
    <phoneticPr fontId="2"/>
  </si>
  <si>
    <t>1,1-ｼﾞｸﾛﾛｴﾁﾚﾝ</t>
    <phoneticPr fontId="2"/>
  </si>
  <si>
    <t>ｼｽ-1,2-ｼﾞｸﾛﾛｴﾁﾚﾝ</t>
    <phoneticPr fontId="2"/>
  </si>
  <si>
    <t>1,1,1-ﾄﾘｸﾛﾛｴﾀﾝ</t>
    <phoneticPr fontId="2"/>
  </si>
  <si>
    <t>1,1,2-ﾄﾘｸﾛﾛｴﾀﾝ</t>
    <phoneticPr fontId="2"/>
  </si>
  <si>
    <t>トリクロロエチレン</t>
    <phoneticPr fontId="2"/>
  </si>
  <si>
    <t>テトラクロロエチレン</t>
    <phoneticPr fontId="2"/>
  </si>
  <si>
    <t>1,3-ｼﾞｸﾛﾛﾌﾟﾛﾍﾟﾝ</t>
    <phoneticPr fontId="2"/>
  </si>
  <si>
    <t>チ　　ウ　　ラ　　ム</t>
    <phoneticPr fontId="2"/>
  </si>
  <si>
    <t>シ　　マ　　ジ　　ン</t>
    <phoneticPr fontId="2"/>
  </si>
  <si>
    <t>チ オ ベ ン カ ル ブ</t>
    <phoneticPr fontId="2"/>
  </si>
  <si>
    <t>ベ　　ン　　ゼ　　ン</t>
    <phoneticPr fontId="2"/>
  </si>
  <si>
    <t>セ　　レ　　ン</t>
    <phoneticPr fontId="2"/>
  </si>
  <si>
    <t>硝酸性窒素及び亜硝酸性窒素</t>
    <phoneticPr fontId="2"/>
  </si>
  <si>
    <t>ふ　　っ　　素</t>
    <phoneticPr fontId="2"/>
  </si>
  <si>
    <t>ほ　　う　　素</t>
    <phoneticPr fontId="2"/>
  </si>
  <si>
    <t>1,4-ジ オ キ サ ン</t>
    <phoneticPr fontId="2"/>
  </si>
  <si>
    <t>n - ﾍ ｷ ｻ ﾝ 抽 出 物 質</t>
    <phoneticPr fontId="2"/>
  </si>
  <si>
    <t>フ ェ ノ ー ル 類</t>
    <phoneticPr fontId="2"/>
  </si>
  <si>
    <t>銅</t>
    <phoneticPr fontId="2"/>
  </si>
  <si>
    <t>鉄　（ 溶 解 性 ）</t>
    <phoneticPr fontId="2"/>
  </si>
  <si>
    <t>マ ン ガ ン （ 溶 解 性 ）</t>
    <phoneticPr fontId="2"/>
  </si>
  <si>
    <t>-</t>
    <phoneticPr fontId="4"/>
  </si>
  <si>
    <t>C</t>
    <phoneticPr fontId="4"/>
  </si>
  <si>
    <t>&lt;備考&gt;</t>
    <rPh sb="1" eb="3">
      <t>ビコウ</t>
    </rPh>
    <phoneticPr fontId="2"/>
  </si>
  <si>
    <t>ホルムアルデヒド（水生生物）</t>
    <phoneticPr fontId="4"/>
  </si>
  <si>
    <t>フェノ－ル（水生生物）</t>
    <phoneticPr fontId="4"/>
  </si>
  <si>
    <t>クロロホルム(水生生物）</t>
    <phoneticPr fontId="4"/>
  </si>
  <si>
    <t>PFOS及びPFOA</t>
    <rPh sb="4" eb="5">
      <t>オヨ</t>
    </rPh>
    <phoneticPr fontId="3"/>
  </si>
  <si>
    <t>PFOS</t>
  </si>
  <si>
    <t>PFOS直鎖体</t>
    <rPh sb="4" eb="6">
      <t>チョクサ</t>
    </rPh>
    <rPh sb="6" eb="7">
      <t>タイ</t>
    </rPh>
    <phoneticPr fontId="3"/>
  </si>
  <si>
    <t>PFOA</t>
  </si>
  <si>
    <t>PFOA直鎖体</t>
    <rPh sb="4" eb="6">
      <t>チョクサ</t>
    </rPh>
    <rPh sb="6" eb="7">
      <t>タイ</t>
    </rPh>
    <phoneticPr fontId="3"/>
  </si>
  <si>
    <t/>
  </si>
  <si>
    <t>m</t>
    <phoneticPr fontId="2"/>
  </si>
  <si>
    <t>/</t>
    <phoneticPr fontId="2"/>
  </si>
  <si>
    <t>n</t>
    <phoneticPr fontId="2"/>
  </si>
  <si>
    <t>最小値</t>
    <rPh sb="0" eb="2">
      <t>サイショウ</t>
    </rPh>
    <rPh sb="2" eb="3">
      <t>チ</t>
    </rPh>
    <phoneticPr fontId="2"/>
  </si>
  <si>
    <t>～</t>
    <phoneticPr fontId="2"/>
  </si>
  <si>
    <t>最大値</t>
    <rPh sb="0" eb="2">
      <t>サイダイ</t>
    </rPh>
    <rPh sb="2" eb="3">
      <t>チ</t>
    </rPh>
    <phoneticPr fontId="2"/>
  </si>
  <si>
    <t>平均値</t>
    <rPh sb="0" eb="2">
      <t>ヘイキン</t>
    </rPh>
    <rPh sb="2" eb="3">
      <t>チ</t>
    </rPh>
    <phoneticPr fontId="2"/>
  </si>
  <si>
    <t>/</t>
  </si>
  <si>
    <t>/</t>
    <phoneticPr fontId="4"/>
  </si>
  <si>
    <t>～</t>
  </si>
  <si>
    <t>Bイ</t>
    <phoneticPr fontId="4"/>
  </si>
  <si>
    <t>Ｂハ</t>
    <phoneticPr fontId="4"/>
  </si>
  <si>
    <t>n</t>
  </si>
  <si>
    <t>晴</t>
    <rPh sb="0" eb="1">
      <t>ハレ</t>
    </rPh>
    <phoneticPr fontId="4"/>
  </si>
  <si>
    <t>曇</t>
    <rPh sb="0" eb="1">
      <t>クモ</t>
    </rPh>
    <phoneticPr fontId="4"/>
  </si>
  <si>
    <t>微土臭</t>
    <rPh sb="0" eb="3">
      <t>ビドシュウ</t>
    </rPh>
    <phoneticPr fontId="4"/>
  </si>
  <si>
    <t>微土臭</t>
    <phoneticPr fontId="4"/>
  </si>
  <si>
    <t>淡黄濁色</t>
    <rPh sb="0" eb="1">
      <t>タン</t>
    </rPh>
    <rPh sb="1" eb="3">
      <t>コウダク</t>
    </rPh>
    <rPh sb="3" eb="4">
      <t>イロ</t>
    </rPh>
    <phoneticPr fontId="4"/>
  </si>
  <si>
    <t>淡黄濁色</t>
    <phoneticPr fontId="4"/>
  </si>
  <si>
    <t>淡黄色</t>
    <rPh sb="0" eb="1">
      <t>タン</t>
    </rPh>
    <rPh sb="1" eb="3">
      <t>オウショク</t>
    </rPh>
    <phoneticPr fontId="4"/>
  </si>
  <si>
    <t>淡黄色</t>
    <phoneticPr fontId="4"/>
  </si>
  <si>
    <t>淡黄色</t>
    <rPh sb="0" eb="1">
      <t>タン</t>
    </rPh>
    <rPh sb="1" eb="3">
      <t>オウショク</t>
    </rPh>
    <rPh sb="2" eb="3">
      <t>イロ</t>
    </rPh>
    <phoneticPr fontId="4"/>
  </si>
  <si>
    <t>淡黄濁色</t>
  </si>
  <si>
    <t>微土臭</t>
  </si>
  <si>
    <t>淡黄色</t>
  </si>
  <si>
    <t>淡黄濁色</t>
    <rPh sb="2" eb="3">
      <t>ダク</t>
    </rPh>
    <phoneticPr fontId="4"/>
  </si>
  <si>
    <t>21:00</t>
  </si>
  <si>
    <t>晴</t>
  </si>
  <si>
    <t>～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</si>
</sst>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76" formatCode="m/d"/>
    <numFmt numFmtId="177" formatCode="0.0"/>
    <numFmt numFmtId="178" formatCode="h:mm;@"/>
    <numFmt numFmtId="179" formatCode="0.0_ "/>
    <numFmt numFmtId="180" formatCode="0.00_);[Red]\(0.00\)"/>
    <numFmt numFmtId="181" formatCode="0.0_);[Red]\(0.0\)"/>
    <numFmt numFmtId="182" formatCode="0.000_ "/>
    <numFmt numFmtId="183" formatCode="0.00_ "/>
    <numFmt numFmtId="184" formatCode="0_ "/>
    <numFmt numFmtId="185" formatCode="#,##0.0_);[Red]\(#,##0.0\)"/>
    <numFmt numFmtId="186" formatCode="0.000_);[Red]\(0.000\)"/>
    <numFmt numFmtId="187" formatCode="0_);[Red]\(0\)"/>
    <numFmt numFmtId="188" formatCode="0.0000_ "/>
    <numFmt numFmtId="189" formatCode="0.000"/>
    <numFmt numFmtId="190" formatCode="0.0000"/>
    <numFmt numFmtId="191" formatCode="\&gt;0"/>
    <numFmt numFmtId="192" formatCode="\&lt;0.00"/>
    <numFmt numFmtId="193" formatCode="\&lt;0.000"/>
    <numFmt numFmtId="194" formatCode="\&lt;0.0"/>
    <numFmt numFmtId="195" formatCode="0.000000_ "/>
    <numFmt numFmtId="196" formatCode="\&lt;0.0000"/>
    <numFmt numFmtId="197" formatCode="0.00000_ "/>
    <numFmt numFmtId="198" formatCode="\&lt;0.00000"/>
    <numFmt numFmtId="199" formatCode="\&lt;0.0\ "/>
    <numFmt numFmtId="200" formatCode="0.00000_);[Red]\(0.00000\)"/>
    <numFmt numFmtId="201" formatCode="\&lt;0.00\ "/>
    <numFmt numFmtId="202" formatCode="\&lt;General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423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0" xfId="0" applyNumberFormat="1" applyFont="1" applyFill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187" fontId="6" fillId="0" borderId="2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 shrinkToFit="1"/>
    </xf>
    <xf numFmtId="178" fontId="5" fillId="0" borderId="3" xfId="0" applyNumberFormat="1" applyFont="1" applyBorder="1" applyAlignment="1">
      <alignment horizontal="center" vertical="center" shrinkToFit="1"/>
    </xf>
    <xf numFmtId="178" fontId="6" fillId="0" borderId="3" xfId="0" applyNumberFormat="1" applyFont="1" applyBorder="1" applyAlignment="1">
      <alignment horizontal="center" vertical="center" shrinkToFit="1"/>
    </xf>
    <xf numFmtId="178" fontId="9" fillId="0" borderId="3" xfId="0" applyNumberFormat="1" applyFont="1" applyBorder="1" applyAlignment="1">
      <alignment horizontal="center" vertical="center" shrinkToFit="1"/>
    </xf>
    <xf numFmtId="178" fontId="5" fillId="0" borderId="3" xfId="0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87" fontId="6" fillId="0" borderId="7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 shrinkToFit="1"/>
    </xf>
    <xf numFmtId="178" fontId="6" fillId="0" borderId="8" xfId="0" applyNumberFormat="1" applyFont="1" applyBorder="1" applyAlignment="1">
      <alignment horizontal="center" vertical="center" shrinkToFit="1"/>
    </xf>
    <xf numFmtId="178" fontId="9" fillId="0" borderId="8" xfId="0" applyNumberFormat="1" applyFont="1" applyBorder="1" applyAlignment="1">
      <alignment horizontal="center" vertical="center" shrinkToFit="1"/>
    </xf>
    <xf numFmtId="178" fontId="5" fillId="0" borderId="8" xfId="0" applyNumberFormat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178" fontId="5" fillId="0" borderId="12" xfId="0" applyNumberFormat="1" applyFont="1" applyBorder="1" applyAlignment="1">
      <alignment horizontal="center" vertical="center" shrinkToFit="1"/>
    </xf>
    <xf numFmtId="178" fontId="6" fillId="0" borderId="12" xfId="0" applyNumberFormat="1" applyFont="1" applyBorder="1" applyAlignment="1">
      <alignment horizontal="center" vertical="center" shrinkToFit="1"/>
    </xf>
    <xf numFmtId="178" fontId="9" fillId="0" borderId="12" xfId="0" applyNumberFormat="1" applyFont="1" applyBorder="1" applyAlignment="1">
      <alignment horizontal="center" vertical="center" shrinkToFit="1"/>
    </xf>
    <xf numFmtId="178" fontId="5" fillId="0" borderId="12" xfId="0" applyNumberFormat="1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187" fontId="6" fillId="0" borderId="11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187" fontId="6" fillId="0" borderId="15" xfId="0" applyNumberFormat="1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179" fontId="5" fillId="0" borderId="3" xfId="0" applyNumberFormat="1" applyFont="1" applyBorder="1" applyAlignment="1">
      <alignment horizontal="center" vertical="center" shrinkToFit="1"/>
    </xf>
    <xf numFmtId="181" fontId="5" fillId="0" borderId="3" xfId="0" applyNumberFormat="1" applyFont="1" applyBorder="1" applyAlignment="1">
      <alignment horizontal="center" vertical="center" shrinkToFit="1"/>
    </xf>
    <xf numFmtId="181" fontId="6" fillId="0" borderId="3" xfId="0" applyNumberFormat="1" applyFont="1" applyBorder="1" applyAlignment="1">
      <alignment horizontal="center" vertical="center" shrinkToFit="1"/>
    </xf>
    <xf numFmtId="181" fontId="9" fillId="0" borderId="3" xfId="0" applyNumberFormat="1" applyFont="1" applyBorder="1" applyAlignment="1">
      <alignment horizontal="center" vertical="center" shrinkToFit="1"/>
    </xf>
    <xf numFmtId="181" fontId="6" fillId="0" borderId="3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9" fontId="5" fillId="0" borderId="8" xfId="0" applyNumberFormat="1" applyFont="1" applyBorder="1" applyAlignment="1">
      <alignment horizontal="center" vertical="center" shrinkToFit="1"/>
    </xf>
    <xf numFmtId="181" fontId="5" fillId="0" borderId="8" xfId="0" applyNumberFormat="1" applyFont="1" applyBorder="1" applyAlignment="1">
      <alignment horizontal="center" vertical="center" shrinkToFit="1"/>
    </xf>
    <xf numFmtId="181" fontId="6" fillId="0" borderId="8" xfId="0" applyNumberFormat="1" applyFont="1" applyBorder="1" applyAlignment="1">
      <alignment horizontal="center" vertical="center" shrinkToFit="1"/>
    </xf>
    <xf numFmtId="181" fontId="9" fillId="0" borderId="8" xfId="0" applyNumberFormat="1" applyFont="1" applyBorder="1" applyAlignment="1">
      <alignment horizontal="center" vertical="center" shrinkToFit="1"/>
    </xf>
    <xf numFmtId="181" fontId="6" fillId="0" borderId="8" xfId="0" applyNumberFormat="1" applyFont="1" applyFill="1" applyBorder="1" applyAlignment="1">
      <alignment horizontal="center" vertical="center" shrinkToFit="1"/>
    </xf>
    <xf numFmtId="181" fontId="6" fillId="0" borderId="6" xfId="0" applyNumberFormat="1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185" fontId="5" fillId="0" borderId="3" xfId="0" applyNumberFormat="1" applyFont="1" applyBorder="1" applyAlignment="1">
      <alignment horizontal="center" vertical="center" shrinkToFit="1"/>
    </xf>
    <xf numFmtId="185" fontId="9" fillId="0" borderId="3" xfId="0" applyNumberFormat="1" applyFont="1" applyBorder="1" applyAlignment="1">
      <alignment horizontal="center" vertical="center" shrinkToFit="1"/>
    </xf>
    <xf numFmtId="185" fontId="5" fillId="0" borderId="8" xfId="0" applyNumberFormat="1" applyFont="1" applyBorder="1" applyAlignment="1">
      <alignment horizontal="center" vertical="center" shrinkToFit="1"/>
    </xf>
    <xf numFmtId="185" fontId="9" fillId="0" borderId="8" xfId="0" applyNumberFormat="1" applyFont="1" applyBorder="1" applyAlignment="1">
      <alignment horizontal="center" vertical="center" shrinkToFit="1"/>
    </xf>
    <xf numFmtId="177" fontId="6" fillId="0" borderId="6" xfId="0" applyNumberFormat="1" applyFont="1" applyBorder="1" applyAlignment="1">
      <alignment horizontal="center" vertical="center" shrinkToFit="1"/>
    </xf>
    <xf numFmtId="179" fontId="6" fillId="0" borderId="8" xfId="0" applyNumberFormat="1" applyFont="1" applyBorder="1" applyAlignment="1">
      <alignment horizontal="center" vertical="center" shrinkToFit="1"/>
    </xf>
    <xf numFmtId="180" fontId="5" fillId="0" borderId="3" xfId="0" applyNumberFormat="1" applyFont="1" applyBorder="1" applyAlignment="1">
      <alignment horizontal="center" vertical="center" shrinkToFit="1"/>
    </xf>
    <xf numFmtId="180" fontId="6" fillId="0" borderId="3" xfId="0" applyNumberFormat="1" applyFont="1" applyBorder="1" applyAlignment="1">
      <alignment horizontal="center" vertical="center" shrinkToFit="1"/>
    </xf>
    <xf numFmtId="180" fontId="6" fillId="0" borderId="3" xfId="0" applyNumberFormat="1" applyFont="1" applyFill="1" applyBorder="1" applyAlignment="1">
      <alignment horizontal="center" vertical="center" shrinkToFit="1"/>
    </xf>
    <xf numFmtId="180" fontId="5" fillId="0" borderId="8" xfId="0" applyNumberFormat="1" applyFont="1" applyBorder="1" applyAlignment="1">
      <alignment horizontal="center" vertical="center" shrinkToFit="1"/>
    </xf>
    <xf numFmtId="180" fontId="6" fillId="0" borderId="8" xfId="0" applyNumberFormat="1" applyFont="1" applyBorder="1" applyAlignment="1">
      <alignment horizontal="center" vertical="center" shrinkToFit="1"/>
    </xf>
    <xf numFmtId="180" fontId="6" fillId="0" borderId="8" xfId="0" applyNumberFormat="1" applyFont="1" applyFill="1" applyBorder="1" applyAlignment="1">
      <alignment horizontal="center" vertical="center" shrinkToFit="1"/>
    </xf>
    <xf numFmtId="180" fontId="6" fillId="0" borderId="6" xfId="0" applyNumberFormat="1" applyFont="1" applyBorder="1" applyAlignment="1">
      <alignment horizontal="center" vertical="center" shrinkToFit="1"/>
    </xf>
    <xf numFmtId="181" fontId="6" fillId="0" borderId="7" xfId="0" applyNumberFormat="1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191" fontId="6" fillId="0" borderId="3" xfId="0" applyNumberFormat="1" applyFont="1" applyBorder="1" applyAlignment="1">
      <alignment horizontal="center" vertical="center" shrinkToFit="1"/>
    </xf>
    <xf numFmtId="191" fontId="6" fillId="0" borderId="3" xfId="0" applyNumberFormat="1" applyFont="1" applyFill="1" applyBorder="1" applyAlignment="1">
      <alignment horizontal="center" vertical="center" shrinkToFit="1"/>
    </xf>
    <xf numFmtId="191" fontId="6" fillId="0" borderId="8" xfId="0" applyNumberFormat="1" applyFont="1" applyBorder="1" applyAlignment="1">
      <alignment horizontal="center" vertical="center" shrinkToFit="1"/>
    </xf>
    <xf numFmtId="191" fontId="6" fillId="0" borderId="8" xfId="0" applyNumberFormat="1" applyFont="1" applyFill="1" applyBorder="1" applyAlignment="1">
      <alignment horizontal="center" vertical="center" shrinkToFit="1"/>
    </xf>
    <xf numFmtId="184" fontId="6" fillId="0" borderId="6" xfId="0" applyNumberFormat="1" applyFont="1" applyBorder="1" applyAlignment="1">
      <alignment horizontal="center" vertical="center" shrinkToFit="1"/>
    </xf>
    <xf numFmtId="191" fontId="6" fillId="0" borderId="7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8" xfId="0" applyNumberFormat="1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91" fontId="6" fillId="0" borderId="12" xfId="0" applyNumberFormat="1" applyFont="1" applyBorder="1" applyAlignment="1">
      <alignment horizontal="center" vertical="center" shrinkToFit="1"/>
    </xf>
    <xf numFmtId="184" fontId="6" fillId="0" borderId="12" xfId="0" applyNumberFormat="1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191" fontId="6" fillId="0" borderId="12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179" fontId="6" fillId="0" borderId="3" xfId="0" applyNumberFormat="1" applyFont="1" applyBorder="1" applyAlignment="1">
      <alignment horizontal="center" vertical="center" shrinkToFit="1"/>
    </xf>
    <xf numFmtId="179" fontId="6" fillId="0" borderId="3" xfId="0" applyNumberFormat="1" applyFont="1" applyFill="1" applyBorder="1" applyAlignment="1">
      <alignment horizontal="center" vertical="center" shrinkToFit="1"/>
    </xf>
    <xf numFmtId="179" fontId="6" fillId="0" borderId="8" xfId="0" applyNumberFormat="1" applyFont="1" applyFill="1" applyBorder="1" applyAlignment="1">
      <alignment horizontal="center" vertical="center" shrinkToFit="1"/>
    </xf>
    <xf numFmtId="187" fontId="6" fillId="0" borderId="6" xfId="0" applyNumberFormat="1" applyFont="1" applyBorder="1" applyAlignment="1">
      <alignment horizontal="center" vertical="center" shrinkToFit="1"/>
    </xf>
    <xf numFmtId="177" fontId="6" fillId="0" borderId="8" xfId="0" applyNumberFormat="1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179" fontId="5" fillId="0" borderId="19" xfId="0" applyNumberFormat="1" applyFont="1" applyBorder="1" applyAlignment="1">
      <alignment horizontal="center" vertical="center" shrinkToFit="1"/>
    </xf>
    <xf numFmtId="179" fontId="6" fillId="0" borderId="19" xfId="0" applyNumberFormat="1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179" fontId="6" fillId="0" borderId="19" xfId="0" applyNumberFormat="1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181" fontId="5" fillId="0" borderId="8" xfId="3" applyNumberFormat="1" applyFont="1" applyFill="1" applyBorder="1" applyAlignment="1">
      <alignment horizontal="center" vertical="center" shrinkToFit="1"/>
    </xf>
    <xf numFmtId="187" fontId="6" fillId="0" borderId="8" xfId="0" applyNumberFormat="1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187" fontId="6" fillId="0" borderId="20" xfId="0" applyNumberFormat="1" applyFont="1" applyBorder="1" applyAlignment="1">
      <alignment horizontal="center" vertical="center" shrinkToFit="1"/>
    </xf>
    <xf numFmtId="179" fontId="5" fillId="0" borderId="6" xfId="0" applyNumberFormat="1" applyFont="1" applyBorder="1" applyAlignment="1">
      <alignment horizontal="center" vertical="center" shrinkToFit="1"/>
    </xf>
    <xf numFmtId="184" fontId="5" fillId="0" borderId="7" xfId="0" applyNumberFormat="1" applyFont="1" applyBorder="1" applyAlignment="1">
      <alignment horizontal="center" vertical="center" shrinkToFit="1"/>
    </xf>
    <xf numFmtId="184" fontId="5" fillId="0" borderId="8" xfId="0" applyNumberFormat="1" applyFont="1" applyBorder="1" applyAlignment="1">
      <alignment horizontal="center" vertical="center" shrinkToFit="1"/>
    </xf>
    <xf numFmtId="179" fontId="5" fillId="0" borderId="7" xfId="0" applyNumberFormat="1" applyFont="1" applyBorder="1" applyAlignment="1">
      <alignment horizontal="center" vertical="center" shrinkToFit="1"/>
    </xf>
    <xf numFmtId="187" fontId="5" fillId="0" borderId="19" xfId="0" applyNumberFormat="1" applyFont="1" applyBorder="1" applyAlignment="1">
      <alignment horizontal="center" vertical="center" shrinkToFit="1"/>
    </xf>
    <xf numFmtId="187" fontId="6" fillId="0" borderId="19" xfId="0" applyNumberFormat="1" applyFont="1" applyBorder="1" applyAlignment="1">
      <alignment horizontal="center" vertical="center" shrinkToFit="1"/>
    </xf>
    <xf numFmtId="187" fontId="6" fillId="0" borderId="19" xfId="0" applyNumberFormat="1" applyFont="1" applyFill="1" applyBorder="1" applyAlignment="1">
      <alignment horizontal="center" vertical="center" shrinkToFit="1"/>
    </xf>
    <xf numFmtId="184" fontId="5" fillId="0" borderId="17" xfId="0" applyNumberFormat="1" applyFont="1" applyBorder="1" applyAlignment="1">
      <alignment horizontal="center" vertical="center" shrinkToFit="1"/>
    </xf>
    <xf numFmtId="184" fontId="5" fillId="0" borderId="16" xfId="0" applyNumberFormat="1" applyFont="1" applyBorder="1" applyAlignment="1">
      <alignment horizontal="center" vertical="center" shrinkToFit="1"/>
    </xf>
    <xf numFmtId="184" fontId="5" fillId="0" borderId="19" xfId="0" applyNumberFormat="1" applyFont="1" applyBorder="1" applyAlignment="1">
      <alignment horizontal="center" vertical="center" shrinkToFit="1"/>
    </xf>
    <xf numFmtId="181" fontId="5" fillId="0" borderId="8" xfId="1" applyNumberFormat="1" applyFont="1" applyFill="1" applyBorder="1" applyAlignment="1">
      <alignment horizontal="center" vertical="center" shrinkToFit="1"/>
    </xf>
    <xf numFmtId="179" fontId="9" fillId="0" borderId="8" xfId="0" applyNumberFormat="1" applyFont="1" applyBorder="1" applyAlignment="1">
      <alignment horizontal="center" vertical="center" shrinkToFit="1"/>
    </xf>
    <xf numFmtId="181" fontId="5" fillId="0" borderId="6" xfId="0" applyNumberFormat="1" applyFont="1" applyBorder="1" applyAlignment="1">
      <alignment horizontal="center" vertical="center" shrinkToFit="1"/>
    </xf>
    <xf numFmtId="11" fontId="6" fillId="0" borderId="0" xfId="0" applyNumberFormat="1" applyFont="1" applyAlignment="1">
      <alignment horizontal="center" vertical="center" shrinkToFit="1"/>
    </xf>
    <xf numFmtId="181" fontId="5" fillId="0" borderId="7" xfId="0" applyNumberFormat="1" applyFont="1" applyBorder="1" applyAlignment="1">
      <alignment horizontal="center" vertical="center" shrinkToFit="1"/>
    </xf>
    <xf numFmtId="2" fontId="5" fillId="0" borderId="8" xfId="0" applyNumberFormat="1" applyFont="1" applyBorder="1" applyAlignment="1">
      <alignment horizontal="center" vertical="center" shrinkToFit="1"/>
    </xf>
    <xf numFmtId="180" fontId="9" fillId="0" borderId="8" xfId="0" applyNumberFormat="1" applyFont="1" applyBorder="1" applyAlignment="1">
      <alignment horizontal="center" vertical="center" shrinkToFit="1"/>
    </xf>
    <xf numFmtId="180" fontId="5" fillId="0" borderId="6" xfId="0" applyNumberFormat="1" applyFont="1" applyBorder="1" applyAlignment="1">
      <alignment horizontal="center" vertical="center" shrinkToFit="1"/>
    </xf>
    <xf numFmtId="180" fontId="5" fillId="0" borderId="7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2" fontId="6" fillId="0" borderId="8" xfId="0" applyNumberFormat="1" applyFont="1" applyBorder="1" applyAlignment="1">
      <alignment horizontal="center" vertical="center" shrinkToFit="1"/>
    </xf>
    <xf numFmtId="186" fontId="6" fillId="0" borderId="8" xfId="0" applyNumberFormat="1" applyFont="1" applyFill="1" applyBorder="1" applyAlignment="1">
      <alignment horizontal="center" vertical="center" shrinkToFit="1"/>
    </xf>
    <xf numFmtId="182" fontId="6" fillId="0" borderId="8" xfId="0" applyNumberFormat="1" applyFont="1" applyFill="1" applyBorder="1" applyAlignment="1">
      <alignment horizontal="center" vertical="center" shrinkToFit="1"/>
    </xf>
    <xf numFmtId="189" fontId="6" fillId="0" borderId="8" xfId="0" applyNumberFormat="1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181" fontId="5" fillId="0" borderId="22" xfId="0" applyNumberFormat="1" applyFont="1" applyBorder="1" applyAlignment="1">
      <alignment horizontal="center" vertical="center" shrinkToFit="1"/>
    </xf>
    <xf numFmtId="181" fontId="6" fillId="0" borderId="22" xfId="0" applyNumberFormat="1" applyFont="1" applyBorder="1" applyAlignment="1">
      <alignment horizontal="center" vertical="center" shrinkToFit="1"/>
    </xf>
    <xf numFmtId="198" fontId="6" fillId="0" borderId="22" xfId="0" applyNumberFormat="1" applyFont="1" applyBorder="1" applyAlignment="1">
      <alignment horizontal="center" vertical="center" shrinkToFit="1"/>
    </xf>
    <xf numFmtId="198" fontId="9" fillId="0" borderId="22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181" fontId="6" fillId="0" borderId="22" xfId="0" applyNumberFormat="1" applyFont="1" applyFill="1" applyBorder="1" applyAlignment="1">
      <alignment horizontal="center" vertical="center" shrinkToFit="1"/>
    </xf>
    <xf numFmtId="198" fontId="6" fillId="0" borderId="22" xfId="0" applyNumberFormat="1" applyFont="1" applyFill="1" applyBorder="1" applyAlignment="1">
      <alignment horizontal="center" vertical="center" shrinkToFit="1"/>
    </xf>
    <xf numFmtId="198" fontId="6" fillId="0" borderId="23" xfId="0" applyNumberFormat="1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198" fontId="6" fillId="0" borderId="20" xfId="0" applyNumberFormat="1" applyFont="1" applyBorder="1" applyAlignment="1">
      <alignment horizontal="center" vertical="center" shrinkToFit="1"/>
    </xf>
    <xf numFmtId="181" fontId="5" fillId="0" borderId="12" xfId="0" applyNumberFormat="1" applyFont="1" applyBorder="1" applyAlignment="1">
      <alignment horizontal="center" vertical="center" shrinkToFit="1"/>
    </xf>
    <xf numFmtId="181" fontId="6" fillId="0" borderId="12" xfId="0" applyNumberFormat="1" applyFont="1" applyBorder="1" applyAlignment="1">
      <alignment horizontal="center" vertical="center" shrinkToFit="1"/>
    </xf>
    <xf numFmtId="188" fontId="6" fillId="0" borderId="12" xfId="0" applyNumberFormat="1" applyFont="1" applyBorder="1" applyAlignment="1">
      <alignment horizontal="center" vertical="center" shrinkToFit="1"/>
    </xf>
    <xf numFmtId="188" fontId="9" fillId="0" borderId="12" xfId="0" applyNumberFormat="1" applyFont="1" applyBorder="1" applyAlignment="1">
      <alignment horizontal="center" vertical="center" shrinkToFit="1"/>
    </xf>
    <xf numFmtId="181" fontId="6" fillId="0" borderId="12" xfId="0" applyNumberFormat="1" applyFont="1" applyFill="1" applyBorder="1" applyAlignment="1">
      <alignment horizontal="center" vertical="center" shrinkToFit="1"/>
    </xf>
    <xf numFmtId="188" fontId="6" fillId="0" borderId="12" xfId="0" applyNumberFormat="1" applyFont="1" applyFill="1" applyBorder="1" applyAlignment="1">
      <alignment horizontal="center" vertical="center" shrinkToFit="1"/>
    </xf>
    <xf numFmtId="188" fontId="6" fillId="0" borderId="9" xfId="0" applyNumberFormat="1" applyFont="1" applyBorder="1" applyAlignment="1">
      <alignment horizontal="center" vertical="center" shrinkToFit="1"/>
    </xf>
    <xf numFmtId="190" fontId="6" fillId="0" borderId="12" xfId="0" applyNumberFormat="1" applyFont="1" applyBorder="1" applyAlignment="1">
      <alignment horizontal="center" vertical="center" shrinkToFit="1"/>
    </xf>
    <xf numFmtId="196" fontId="6" fillId="0" borderId="3" xfId="0" applyNumberFormat="1" applyFont="1" applyBorder="1" applyAlignment="1">
      <alignment horizontal="center" vertical="center" shrinkToFit="1"/>
    </xf>
    <xf numFmtId="196" fontId="9" fillId="0" borderId="3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196" fontId="6" fillId="0" borderId="3" xfId="0" applyNumberFormat="1" applyFont="1" applyFill="1" applyBorder="1" applyAlignment="1">
      <alignment horizontal="center" vertical="center" shrinkToFit="1"/>
    </xf>
    <xf numFmtId="202" fontId="6" fillId="0" borderId="13" xfId="0" applyNumberFormat="1" applyFont="1" applyBorder="1" applyAlignment="1">
      <alignment horizontal="center" vertical="center" shrinkToFit="1"/>
    </xf>
    <xf numFmtId="202" fontId="6" fillId="0" borderId="14" xfId="0" applyNumberFormat="1" applyFont="1" applyBorder="1" applyAlignment="1">
      <alignment horizontal="center" vertical="center" shrinkToFit="1"/>
    </xf>
    <xf numFmtId="202" fontId="6" fillId="0" borderId="15" xfId="0" applyNumberFormat="1" applyFont="1" applyBorder="1" applyAlignment="1">
      <alignment horizontal="center" vertical="center" shrinkToFit="1"/>
    </xf>
    <xf numFmtId="202" fontId="6" fillId="0" borderId="3" xfId="0" applyNumberFormat="1" applyFont="1" applyBorder="1" applyAlignment="1">
      <alignment horizontal="center" vertical="center" shrinkToFit="1"/>
    </xf>
    <xf numFmtId="199" fontId="6" fillId="0" borderId="8" xfId="0" applyNumberFormat="1" applyFont="1" applyBorder="1" applyAlignment="1">
      <alignment horizontal="center" vertical="center" shrinkToFit="1"/>
    </xf>
    <xf numFmtId="199" fontId="9" fillId="0" borderId="8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199" fontId="6" fillId="0" borderId="8" xfId="0" applyNumberFormat="1" applyFont="1" applyFill="1" applyBorder="1" applyAlignment="1">
      <alignment horizontal="center" vertical="center" shrinkToFit="1"/>
    </xf>
    <xf numFmtId="202" fontId="6" fillId="0" borderId="6" xfId="0" applyNumberFormat="1" applyFont="1" applyBorder="1" applyAlignment="1">
      <alignment horizontal="center" vertical="center" shrinkToFit="1"/>
    </xf>
    <xf numFmtId="202" fontId="6" fillId="0" borderId="0" xfId="0" applyNumberFormat="1" applyFont="1" applyAlignment="1">
      <alignment horizontal="center" vertical="center" shrinkToFit="1"/>
    </xf>
    <xf numFmtId="202" fontId="6" fillId="0" borderId="7" xfId="0" applyNumberFormat="1" applyFont="1" applyBorder="1" applyAlignment="1">
      <alignment horizontal="center" vertical="center" shrinkToFit="1"/>
    </xf>
    <xf numFmtId="202" fontId="6" fillId="0" borderId="8" xfId="0" applyNumberFormat="1" applyFont="1" applyBorder="1" applyAlignment="1">
      <alignment horizontal="center" vertical="center" shrinkToFit="1"/>
    </xf>
    <xf numFmtId="193" fontId="6" fillId="0" borderId="8" xfId="0" applyNumberFormat="1" applyFont="1" applyBorder="1" applyAlignment="1">
      <alignment horizontal="center" vertical="center" shrinkToFit="1"/>
    </xf>
    <xf numFmtId="193" fontId="9" fillId="0" borderId="8" xfId="0" applyNumberFormat="1" applyFont="1" applyBorder="1" applyAlignment="1">
      <alignment horizontal="center" vertical="center" shrinkToFit="1"/>
    </xf>
    <xf numFmtId="193" fontId="6" fillId="0" borderId="8" xfId="0" applyNumberFormat="1" applyFont="1" applyFill="1" applyBorder="1" applyAlignment="1">
      <alignment horizontal="center" vertical="center" shrinkToFit="1"/>
    </xf>
    <xf numFmtId="181" fontId="5" fillId="0" borderId="19" xfId="0" applyNumberFormat="1" applyFont="1" applyBorder="1" applyAlignment="1">
      <alignment horizontal="center" vertical="center" shrinkToFit="1"/>
    </xf>
    <xf numFmtId="181" fontId="9" fillId="0" borderId="19" xfId="0" applyNumberFormat="1" applyFont="1" applyBorder="1" applyAlignment="1">
      <alignment horizontal="center" vertical="center" shrinkToFit="1"/>
    </xf>
    <xf numFmtId="192" fontId="6" fillId="0" borderId="19" xfId="0" applyNumberFormat="1" applyFont="1" applyBorder="1" applyAlignment="1">
      <alignment horizontal="center" vertical="center" shrinkToFit="1"/>
    </xf>
    <xf numFmtId="192" fontId="9" fillId="0" borderId="19" xfId="0" applyNumberFormat="1" applyFont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192" fontId="6" fillId="0" borderId="19" xfId="0" applyNumberFormat="1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187" fontId="6" fillId="0" borderId="16" xfId="0" applyNumberFormat="1" applyFont="1" applyBorder="1" applyAlignment="1">
      <alignment horizontal="center" vertical="center" shrinkToFit="1"/>
    </xf>
    <xf numFmtId="202" fontId="6" fillId="0" borderId="17" xfId="0" applyNumberFormat="1" applyFont="1" applyBorder="1" applyAlignment="1">
      <alignment horizontal="center" vertical="center" shrinkToFit="1"/>
    </xf>
    <xf numFmtId="202" fontId="6" fillId="0" borderId="18" xfId="0" applyNumberFormat="1" applyFont="1" applyBorder="1" applyAlignment="1">
      <alignment horizontal="center" vertical="center" shrinkToFit="1"/>
    </xf>
    <xf numFmtId="202" fontId="6" fillId="0" borderId="16" xfId="0" applyNumberFormat="1" applyFont="1" applyBorder="1" applyAlignment="1">
      <alignment horizontal="center" vertical="center" shrinkToFit="1"/>
    </xf>
    <xf numFmtId="202" fontId="6" fillId="0" borderId="19" xfId="0" applyNumberFormat="1" applyFont="1" applyBorder="1" applyAlignment="1">
      <alignment horizontal="center" vertical="center" shrinkToFit="1"/>
    </xf>
    <xf numFmtId="202" fontId="6" fillId="0" borderId="22" xfId="0" applyNumberFormat="1" applyFont="1" applyBorder="1" applyAlignment="1">
      <alignment horizontal="center" vertical="center" shrinkToFit="1"/>
    </xf>
    <xf numFmtId="196" fontId="6" fillId="0" borderId="8" xfId="0" applyNumberFormat="1" applyFont="1" applyBorder="1" applyAlignment="1">
      <alignment horizontal="center" vertical="center" shrinkToFit="1"/>
    </xf>
    <xf numFmtId="196" fontId="9" fillId="0" borderId="8" xfId="0" applyNumberFormat="1" applyFont="1" applyBorder="1" applyAlignment="1">
      <alignment horizontal="center" vertical="center" shrinkToFit="1"/>
    </xf>
    <xf numFmtId="196" fontId="6" fillId="0" borderId="8" xfId="0" applyNumberFormat="1" applyFont="1" applyFill="1" applyBorder="1" applyAlignment="1">
      <alignment horizontal="center" vertical="center" shrinkToFit="1"/>
    </xf>
    <xf numFmtId="196" fontId="6" fillId="0" borderId="19" xfId="0" applyNumberFormat="1" applyFont="1" applyBorder="1" applyAlignment="1">
      <alignment horizontal="center" vertical="center" shrinkToFit="1"/>
    </xf>
    <xf numFmtId="196" fontId="9" fillId="0" borderId="19" xfId="0" applyNumberFormat="1" applyFont="1" applyBorder="1" applyAlignment="1">
      <alignment horizontal="center" vertical="center" shrinkToFit="1"/>
    </xf>
    <xf numFmtId="196" fontId="6" fillId="0" borderId="19" xfId="0" applyNumberFormat="1" applyFont="1" applyFill="1" applyBorder="1" applyAlignment="1">
      <alignment horizontal="center" vertical="center" shrinkToFit="1"/>
    </xf>
    <xf numFmtId="202" fontId="6" fillId="0" borderId="23" xfId="0" applyNumberFormat="1" applyFont="1" applyBorder="1" applyAlignment="1">
      <alignment horizontal="center" vertical="center" shrinkToFit="1"/>
    </xf>
    <xf numFmtId="202" fontId="6" fillId="0" borderId="21" xfId="0" applyNumberFormat="1" applyFont="1" applyBorder="1" applyAlignment="1">
      <alignment horizontal="center" vertical="center" shrinkToFit="1"/>
    </xf>
    <xf numFmtId="202" fontId="6" fillId="0" borderId="20" xfId="0" applyNumberFormat="1" applyFont="1" applyBorder="1" applyAlignment="1">
      <alignment horizontal="center" vertical="center" shrinkToFit="1"/>
    </xf>
    <xf numFmtId="193" fontId="6" fillId="0" borderId="19" xfId="0" applyNumberFormat="1" applyFont="1" applyBorder="1" applyAlignment="1">
      <alignment horizontal="center" vertical="center" shrinkToFit="1"/>
    </xf>
    <xf numFmtId="193" fontId="9" fillId="0" borderId="19" xfId="0" applyNumberFormat="1" applyFont="1" applyBorder="1" applyAlignment="1">
      <alignment horizontal="center" vertical="center" shrinkToFit="1"/>
    </xf>
    <xf numFmtId="193" fontId="6" fillId="0" borderId="19" xfId="0" applyNumberFormat="1" applyFont="1" applyFill="1" applyBorder="1" applyAlignment="1">
      <alignment horizontal="center" vertical="center" shrinkToFit="1"/>
    </xf>
    <xf numFmtId="181" fontId="6" fillId="0" borderId="19" xfId="0" applyNumberFormat="1" applyFont="1" applyBorder="1" applyAlignment="1">
      <alignment horizontal="center" vertical="center" shrinkToFit="1"/>
    </xf>
    <xf numFmtId="181" fontId="6" fillId="0" borderId="19" xfId="0" applyNumberFormat="1" applyFont="1" applyFill="1" applyBorder="1" applyAlignment="1">
      <alignment horizontal="center" vertical="center" shrinkToFit="1"/>
    </xf>
    <xf numFmtId="179" fontId="5" fillId="0" borderId="17" xfId="0" applyNumberFormat="1" applyFont="1" applyBorder="1" applyAlignment="1">
      <alignment horizontal="center" vertical="center" shrinkToFit="1"/>
    </xf>
    <xf numFmtId="179" fontId="5" fillId="0" borderId="16" xfId="0" applyNumberFormat="1" applyFont="1" applyBorder="1" applyAlignment="1">
      <alignment horizontal="center" vertical="center" shrinkToFit="1"/>
    </xf>
    <xf numFmtId="180" fontId="5" fillId="0" borderId="22" xfId="0" applyNumberFormat="1" applyFont="1" applyBorder="1" applyAlignment="1">
      <alignment horizontal="center" vertical="center" shrinkToFit="1"/>
    </xf>
    <xf numFmtId="180" fontId="9" fillId="0" borderId="22" xfId="0" applyNumberFormat="1" applyFont="1" applyBorder="1" applyAlignment="1">
      <alignment horizontal="center" vertical="center" shrinkToFit="1"/>
    </xf>
    <xf numFmtId="183" fontId="6" fillId="0" borderId="22" xfId="0" applyNumberFormat="1" applyFont="1" applyBorder="1" applyAlignment="1">
      <alignment horizontal="center" vertical="center" shrinkToFit="1"/>
    </xf>
    <xf numFmtId="183" fontId="9" fillId="0" borderId="22" xfId="0" applyNumberFormat="1" applyFont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183" fontId="6" fillId="0" borderId="22" xfId="0" applyNumberFormat="1" applyFont="1" applyFill="1" applyBorder="1" applyAlignment="1">
      <alignment horizontal="center" vertical="center" shrinkToFit="1"/>
    </xf>
    <xf numFmtId="183" fontId="5" fillId="0" borderId="23" xfId="0" applyNumberFormat="1" applyFont="1" applyBorder="1" applyAlignment="1">
      <alignment horizontal="center" vertical="center" shrinkToFit="1"/>
    </xf>
    <xf numFmtId="183" fontId="5" fillId="0" borderId="20" xfId="0" applyNumberFormat="1" applyFont="1" applyBorder="1" applyAlignment="1">
      <alignment horizontal="center" vertical="center" shrinkToFit="1"/>
    </xf>
    <xf numFmtId="183" fontId="5" fillId="0" borderId="22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9" fillId="0" borderId="8" xfId="0" applyNumberFormat="1" applyFont="1" applyBorder="1" applyAlignment="1">
      <alignment horizontal="center" vertical="center" shrinkToFit="1"/>
    </xf>
    <xf numFmtId="183" fontId="6" fillId="0" borderId="8" xfId="0" applyNumberFormat="1" applyFont="1" applyFill="1" applyBorder="1" applyAlignment="1">
      <alignment horizontal="center" vertical="center" shrinkToFit="1"/>
    </xf>
    <xf numFmtId="183" fontId="5" fillId="0" borderId="6" xfId="0" applyNumberFormat="1" applyFont="1" applyBorder="1" applyAlignment="1">
      <alignment horizontal="center" vertical="center" shrinkToFit="1"/>
    </xf>
    <xf numFmtId="183" fontId="5" fillId="0" borderId="7" xfId="0" applyNumberFormat="1" applyFont="1" applyBorder="1" applyAlignment="1">
      <alignment horizontal="center" vertical="center" shrinkToFit="1"/>
    </xf>
    <xf numFmtId="183" fontId="5" fillId="0" borderId="8" xfId="0" applyNumberFormat="1" applyFont="1" applyBorder="1" applyAlignment="1">
      <alignment horizontal="center" vertical="center" shrinkToFit="1"/>
    </xf>
    <xf numFmtId="181" fontId="9" fillId="0" borderId="12" xfId="0" applyNumberFormat="1" applyFont="1" applyBorder="1" applyAlignment="1">
      <alignment horizontal="center" vertical="center" shrinkToFit="1"/>
    </xf>
    <xf numFmtId="193" fontId="6" fillId="0" borderId="12" xfId="0" applyNumberFormat="1" applyFont="1" applyBorder="1" applyAlignment="1">
      <alignment horizontal="center" vertical="center" shrinkToFit="1"/>
    </xf>
    <xf numFmtId="193" fontId="9" fillId="0" borderId="12" xfId="0" applyNumberFormat="1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193" fontId="6" fillId="0" borderId="12" xfId="0" applyNumberFormat="1" applyFont="1" applyFill="1" applyBorder="1" applyAlignment="1">
      <alignment horizontal="center" vertical="center" shrinkToFit="1"/>
    </xf>
    <xf numFmtId="193" fontId="5" fillId="0" borderId="9" xfId="0" applyNumberFormat="1" applyFont="1" applyBorder="1" applyAlignment="1">
      <alignment horizontal="center" vertical="center" shrinkToFit="1"/>
    </xf>
    <xf numFmtId="193" fontId="5" fillId="0" borderId="11" xfId="0" applyNumberFormat="1" applyFont="1" applyBorder="1" applyAlignment="1">
      <alignment horizontal="center" vertical="center" shrinkToFit="1"/>
    </xf>
    <xf numFmtId="193" fontId="5" fillId="0" borderId="12" xfId="0" applyNumberFormat="1" applyFont="1" applyBorder="1" applyAlignment="1">
      <alignment horizontal="center" vertical="center" shrinkToFit="1"/>
    </xf>
    <xf numFmtId="194" fontId="5" fillId="0" borderId="3" xfId="0" applyNumberFormat="1" applyFont="1" applyBorder="1" applyAlignment="1">
      <alignment horizontal="center" vertical="center" shrinkToFit="1"/>
    </xf>
    <xf numFmtId="199" fontId="6" fillId="0" borderId="3" xfId="0" applyNumberFormat="1" applyFont="1" applyBorder="1" applyAlignment="1">
      <alignment horizontal="center" vertical="center" shrinkToFit="1"/>
    </xf>
    <xf numFmtId="199" fontId="9" fillId="0" borderId="3" xfId="0" applyNumberFormat="1" applyFont="1" applyBorder="1" applyAlignment="1">
      <alignment horizontal="center" vertical="center" shrinkToFit="1"/>
    </xf>
    <xf numFmtId="199" fontId="6" fillId="0" borderId="3" xfId="0" applyNumberFormat="1" applyFont="1" applyFill="1" applyBorder="1" applyAlignment="1">
      <alignment horizontal="center" vertical="center" shrinkToFit="1"/>
    </xf>
    <xf numFmtId="194" fontId="5" fillId="0" borderId="13" xfId="0" applyNumberFormat="1" applyFont="1" applyBorder="1" applyAlignment="1">
      <alignment horizontal="center" vertical="center" shrinkToFit="1"/>
    </xf>
    <xf numFmtId="194" fontId="5" fillId="0" borderId="15" xfId="0" applyNumberFormat="1" applyFont="1" applyBorder="1" applyAlignment="1">
      <alignment horizontal="center" vertical="center" shrinkToFit="1"/>
    </xf>
    <xf numFmtId="182" fontId="9" fillId="0" borderId="8" xfId="0" applyNumberFormat="1" applyFont="1" applyBorder="1" applyAlignment="1">
      <alignment horizontal="center" vertical="center" shrinkToFit="1"/>
    </xf>
    <xf numFmtId="180" fontId="9" fillId="0" borderId="19" xfId="0" applyNumberFormat="1" applyFont="1" applyBorder="1" applyAlignment="1">
      <alignment horizontal="center" vertical="center" shrinkToFit="1"/>
    </xf>
    <xf numFmtId="180" fontId="6" fillId="0" borderId="19" xfId="0" applyNumberFormat="1" applyFont="1" applyFill="1" applyBorder="1" applyAlignment="1">
      <alignment horizontal="center" vertical="center" shrinkToFit="1"/>
    </xf>
    <xf numFmtId="181" fontId="9" fillId="0" borderId="22" xfId="0" applyNumberFormat="1" applyFont="1" applyBorder="1" applyAlignment="1">
      <alignment horizontal="center" vertical="center" shrinkToFit="1"/>
    </xf>
    <xf numFmtId="192" fontId="6" fillId="0" borderId="22" xfId="0" applyNumberFormat="1" applyFont="1" applyBorder="1" applyAlignment="1">
      <alignment horizontal="center" vertical="center" shrinkToFit="1"/>
    </xf>
    <xf numFmtId="192" fontId="9" fillId="0" borderId="22" xfId="0" applyNumberFormat="1" applyFont="1" applyBorder="1" applyAlignment="1">
      <alignment horizontal="center" vertical="center" shrinkToFit="1"/>
    </xf>
    <xf numFmtId="192" fontId="6" fillId="0" borderId="22" xfId="0" applyNumberFormat="1" applyFont="1" applyFill="1" applyBorder="1" applyAlignment="1">
      <alignment horizontal="center" vertical="center" shrinkToFit="1"/>
    </xf>
    <xf numFmtId="192" fontId="6" fillId="0" borderId="8" xfId="0" applyNumberFormat="1" applyFont="1" applyBorder="1" applyAlignment="1">
      <alignment horizontal="center" vertical="center" shrinkToFit="1"/>
    </xf>
    <xf numFmtId="192" fontId="9" fillId="0" borderId="8" xfId="0" applyNumberFormat="1" applyFont="1" applyBorder="1" applyAlignment="1">
      <alignment horizontal="center" vertical="center" shrinkToFit="1"/>
    </xf>
    <xf numFmtId="192" fontId="6" fillId="0" borderId="8" xfId="0" applyNumberFormat="1" applyFont="1" applyFill="1" applyBorder="1" applyAlignment="1">
      <alignment horizontal="center" vertical="center" shrinkToFit="1"/>
    </xf>
    <xf numFmtId="180" fontId="6" fillId="0" borderId="19" xfId="0" applyNumberFormat="1" applyFont="1" applyBorder="1" applyAlignment="1">
      <alignment horizontal="center" vertical="center" shrinkToFit="1"/>
    </xf>
    <xf numFmtId="183" fontId="6" fillId="0" borderId="19" xfId="0" applyNumberFormat="1" applyFont="1" applyBorder="1" applyAlignment="1">
      <alignment horizontal="center" vertical="center" shrinkToFit="1"/>
    </xf>
    <xf numFmtId="183" fontId="9" fillId="0" borderId="19" xfId="0" applyNumberFormat="1" applyFont="1" applyBorder="1" applyAlignment="1">
      <alignment horizontal="center" vertical="center" shrinkToFit="1"/>
    </xf>
    <xf numFmtId="183" fontId="6" fillId="0" borderId="17" xfId="0" applyNumberFormat="1" applyFont="1" applyBorder="1" applyAlignment="1">
      <alignment horizontal="center" vertical="center" shrinkToFit="1"/>
    </xf>
    <xf numFmtId="183" fontId="6" fillId="0" borderId="16" xfId="0" applyNumberFormat="1" applyFont="1" applyBorder="1" applyAlignment="1">
      <alignment horizontal="center" vertical="center" shrinkToFit="1"/>
    </xf>
    <xf numFmtId="179" fontId="6" fillId="0" borderId="6" xfId="0" applyNumberFormat="1" applyFont="1" applyBorder="1" applyAlignment="1">
      <alignment horizontal="center" vertical="center" shrinkToFit="1"/>
    </xf>
    <xf numFmtId="179" fontId="6" fillId="0" borderId="7" xfId="0" applyNumberFormat="1" applyFont="1" applyBorder="1" applyAlignment="1">
      <alignment horizontal="center" vertical="center" shrinkToFit="1"/>
    </xf>
    <xf numFmtId="183" fontId="6" fillId="0" borderId="6" xfId="0" applyNumberFormat="1" applyFont="1" applyBorder="1" applyAlignment="1">
      <alignment horizontal="center" vertical="center" shrinkToFit="1"/>
    </xf>
    <xf numFmtId="183" fontId="6" fillId="0" borderId="7" xfId="0" applyNumberFormat="1" applyFont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193" fontId="6" fillId="0" borderId="3" xfId="0" applyNumberFormat="1" applyFont="1" applyBorder="1" applyAlignment="1">
      <alignment horizontal="center" vertical="center" shrinkToFit="1"/>
    </xf>
    <xf numFmtId="193" fontId="6" fillId="0" borderId="7" xfId="0" applyNumberFormat="1" applyFont="1" applyBorder="1" applyAlignment="1">
      <alignment horizontal="center" vertical="center" shrinkToFit="1"/>
    </xf>
    <xf numFmtId="0" fontId="9" fillId="0" borderId="19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188" fontId="6" fillId="0" borderId="8" xfId="0" applyNumberFormat="1" applyFont="1" applyBorder="1" applyAlignment="1">
      <alignment horizontal="center" vertical="center" shrinkToFit="1"/>
    </xf>
    <xf numFmtId="193" fontId="6" fillId="0" borderId="16" xfId="0" applyNumberFormat="1" applyFont="1" applyBorder="1" applyAlignment="1">
      <alignment horizontal="center" vertical="center" shrinkToFit="1"/>
    </xf>
    <xf numFmtId="182" fontId="6" fillId="0" borderId="19" xfId="0" applyNumberFormat="1" applyFont="1" applyBorder="1" applyAlignment="1">
      <alignment horizontal="center" vertical="center" shrinkToFit="1"/>
    </xf>
    <xf numFmtId="198" fontId="6" fillId="0" borderId="19" xfId="0" applyNumberFormat="1" applyFont="1" applyBorder="1" applyAlignment="1">
      <alignment horizontal="center" vertical="center" shrinkToFit="1"/>
    </xf>
    <xf numFmtId="195" fontId="6" fillId="0" borderId="8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87" fontId="9" fillId="0" borderId="7" xfId="0" applyNumberFormat="1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187" fontId="9" fillId="0" borderId="11" xfId="0" applyNumberFormat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176" fontId="5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178" fontId="6" fillId="0" borderId="3" xfId="0" applyNumberFormat="1" applyFont="1" applyFill="1" applyBorder="1" applyAlignment="1">
      <alignment horizontal="center" vertical="center" shrinkToFit="1"/>
    </xf>
    <xf numFmtId="178" fontId="6" fillId="0" borderId="8" xfId="0" applyNumberFormat="1" applyFont="1" applyFill="1" applyBorder="1" applyAlignment="1">
      <alignment horizontal="center" vertical="center" shrinkToFit="1"/>
    </xf>
    <xf numFmtId="178" fontId="6" fillId="0" borderId="12" xfId="0" applyNumberFormat="1" applyFont="1" applyFill="1" applyBorder="1" applyAlignment="1">
      <alignment horizontal="center" vertical="center" shrinkToFit="1"/>
    </xf>
    <xf numFmtId="181" fontId="5" fillId="0" borderId="3" xfId="0" applyNumberFormat="1" applyFont="1" applyFill="1" applyBorder="1" applyAlignment="1">
      <alignment horizontal="center" vertical="center" shrinkToFit="1"/>
    </xf>
    <xf numFmtId="181" fontId="5" fillId="0" borderId="8" xfId="0" applyNumberFormat="1" applyFont="1" applyFill="1" applyBorder="1" applyAlignment="1">
      <alignment horizontal="center" vertical="center" shrinkToFit="1"/>
    </xf>
    <xf numFmtId="184" fontId="5" fillId="0" borderId="6" xfId="0" applyNumberFormat="1" applyFont="1" applyBorder="1" applyAlignment="1">
      <alignment horizontal="center" vertical="center" shrinkToFit="1"/>
    </xf>
    <xf numFmtId="186" fontId="6" fillId="0" borderId="3" xfId="0" applyNumberFormat="1" applyFont="1" applyFill="1" applyBorder="1" applyAlignment="1">
      <alignment horizontal="center" vertical="center" shrinkToFit="1"/>
    </xf>
    <xf numFmtId="186" fontId="5" fillId="0" borderId="3" xfId="0" applyNumberFormat="1" applyFont="1" applyFill="1" applyBorder="1" applyAlignment="1">
      <alignment horizontal="center" vertical="center" shrinkToFit="1"/>
    </xf>
    <xf numFmtId="180" fontId="5" fillId="0" borderId="8" xfId="0" applyNumberFormat="1" applyFont="1" applyFill="1" applyBorder="1" applyAlignment="1">
      <alignment horizontal="center" vertical="center" shrinkToFit="1"/>
    </xf>
    <xf numFmtId="180" fontId="6" fillId="0" borderId="7" xfId="0" applyNumberFormat="1" applyFont="1" applyBorder="1" applyAlignment="1">
      <alignment horizontal="center" vertical="center" shrinkToFit="1"/>
    </xf>
    <xf numFmtId="191" fontId="5" fillId="0" borderId="3" xfId="0" applyNumberFormat="1" applyFont="1" applyBorder="1" applyAlignment="1">
      <alignment horizontal="center" vertical="center" shrinkToFit="1"/>
    </xf>
    <xf numFmtId="191" fontId="5" fillId="0" borderId="8" xfId="0" applyNumberFormat="1" applyFont="1" applyBorder="1" applyAlignment="1">
      <alignment horizontal="center" vertical="center" shrinkToFit="1"/>
    </xf>
    <xf numFmtId="184" fontId="5" fillId="0" borderId="12" xfId="0" applyNumberFormat="1" applyFont="1" applyBorder="1" applyAlignment="1">
      <alignment horizontal="center" vertical="center" shrinkToFit="1"/>
    </xf>
    <xf numFmtId="191" fontId="5" fillId="0" borderId="12" xfId="0" applyNumberFormat="1" applyFont="1" applyBorder="1" applyAlignment="1">
      <alignment horizontal="center" vertical="center" shrinkToFit="1"/>
    </xf>
    <xf numFmtId="179" fontId="5" fillId="0" borderId="3" xfId="0" applyNumberFormat="1" applyFont="1" applyFill="1" applyBorder="1" applyAlignment="1">
      <alignment horizontal="center" vertical="center" shrinkToFit="1"/>
    </xf>
    <xf numFmtId="179" fontId="5" fillId="0" borderId="8" xfId="0" applyNumberFormat="1" applyFont="1" applyFill="1" applyBorder="1" applyAlignment="1">
      <alignment horizontal="center" vertical="center" shrinkToFit="1"/>
    </xf>
    <xf numFmtId="179" fontId="5" fillId="0" borderId="19" xfId="0" applyNumberFormat="1" applyFont="1" applyFill="1" applyBorder="1" applyAlignment="1">
      <alignment horizontal="center" vertical="center" shrinkToFit="1"/>
    </xf>
    <xf numFmtId="187" fontId="5" fillId="0" borderId="8" xfId="0" applyNumberFormat="1" applyFont="1" applyFill="1" applyBorder="1" applyAlignment="1">
      <alignment horizontal="center" vertical="center" shrinkToFit="1"/>
    </xf>
    <xf numFmtId="187" fontId="5" fillId="0" borderId="8" xfId="0" applyNumberFormat="1" applyFont="1" applyBorder="1" applyAlignment="1">
      <alignment horizontal="center" vertical="center" shrinkToFit="1"/>
    </xf>
    <xf numFmtId="187" fontId="5" fillId="0" borderId="19" xfId="0" applyNumberFormat="1" applyFont="1" applyFill="1" applyBorder="1" applyAlignment="1">
      <alignment horizontal="center" vertical="center" shrinkToFit="1"/>
    </xf>
    <xf numFmtId="186" fontId="5" fillId="0" borderId="8" xfId="0" applyNumberFormat="1" applyFont="1" applyFill="1" applyBorder="1" applyAlignment="1">
      <alignment horizontal="center" vertical="center" shrinkToFit="1"/>
    </xf>
    <xf numFmtId="186" fontId="5" fillId="0" borderId="6" xfId="0" applyNumberFormat="1" applyFont="1" applyBorder="1" applyAlignment="1">
      <alignment horizontal="center" vertical="center" shrinkToFit="1"/>
    </xf>
    <xf numFmtId="186" fontId="6" fillId="0" borderId="0" xfId="0" applyNumberFormat="1" applyFont="1" applyAlignment="1">
      <alignment horizontal="center" vertical="center" shrinkToFit="1"/>
    </xf>
    <xf numFmtId="186" fontId="5" fillId="0" borderId="7" xfId="0" applyNumberFormat="1" applyFont="1" applyBorder="1" applyAlignment="1">
      <alignment horizontal="center" vertical="center" shrinkToFit="1"/>
    </xf>
    <xf numFmtId="186" fontId="5" fillId="0" borderId="8" xfId="0" applyNumberFormat="1" applyFont="1" applyBorder="1" applyAlignment="1">
      <alignment horizontal="center" vertical="center" shrinkToFit="1"/>
    </xf>
    <xf numFmtId="197" fontId="6" fillId="0" borderId="22" xfId="0" applyNumberFormat="1" applyFont="1" applyBorder="1" applyAlignment="1">
      <alignment horizontal="center" vertical="center" shrinkToFit="1"/>
    </xf>
    <xf numFmtId="196" fontId="5" fillId="0" borderId="22" xfId="0" applyNumberFormat="1" applyFont="1" applyFill="1" applyBorder="1" applyAlignment="1">
      <alignment horizontal="center" vertical="center" shrinkToFit="1"/>
    </xf>
    <xf numFmtId="188" fontId="5" fillId="0" borderId="12" xfId="0" applyNumberFormat="1" applyFont="1" applyFill="1" applyBorder="1" applyAlignment="1">
      <alignment horizontal="center" vertical="center" shrinkToFit="1"/>
    </xf>
    <xf numFmtId="193" fontId="6" fillId="0" borderId="3" xfId="0" applyNumberFormat="1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202" fontId="6" fillId="0" borderId="0" xfId="0" applyNumberFormat="1" applyFont="1" applyBorder="1" applyAlignment="1">
      <alignment horizontal="center" vertical="center" shrinkToFit="1"/>
    </xf>
    <xf numFmtId="177" fontId="9" fillId="0" borderId="8" xfId="0" applyNumberFormat="1" applyFont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49" fontId="6" fillId="0" borderId="17" xfId="0" applyNumberFormat="1" applyFont="1" applyBorder="1" applyAlignment="1">
      <alignment horizontal="center" vertical="center" shrinkToFit="1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10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187" fontId="5" fillId="0" borderId="7" xfId="0" applyNumberFormat="1" applyFont="1" applyBorder="1" applyAlignment="1">
      <alignment horizontal="center" vertical="center" shrinkToFit="1"/>
    </xf>
    <xf numFmtId="197" fontId="6" fillId="0" borderId="22" xfId="0" applyNumberFormat="1" applyFont="1" applyFill="1" applyBorder="1" applyAlignment="1">
      <alignment horizontal="center" vertical="center" shrinkToFit="1"/>
    </xf>
    <xf numFmtId="200" fontId="6" fillId="0" borderId="23" xfId="0" applyNumberFormat="1" applyFont="1" applyBorder="1" applyAlignment="1">
      <alignment horizontal="center" vertical="center" shrinkToFit="1"/>
    </xf>
    <xf numFmtId="200" fontId="6" fillId="0" borderId="20" xfId="0" applyNumberFormat="1" applyFont="1" applyBorder="1" applyAlignment="1">
      <alignment horizontal="center" vertical="center" shrinkToFit="1"/>
    </xf>
    <xf numFmtId="200" fontId="6" fillId="0" borderId="22" xfId="0" applyNumberFormat="1" applyFont="1" applyBorder="1" applyAlignment="1">
      <alignment horizontal="center" vertical="center" shrinkToFit="1"/>
    </xf>
    <xf numFmtId="196" fontId="6" fillId="0" borderId="12" xfId="0" applyNumberFormat="1" applyFont="1" applyBorder="1" applyAlignment="1">
      <alignment horizontal="center" vertical="center" shrinkToFit="1"/>
    </xf>
    <xf numFmtId="196" fontId="6" fillId="0" borderId="9" xfId="0" applyNumberFormat="1" applyFont="1" applyBorder="1" applyAlignment="1">
      <alignment horizontal="center" vertical="center" shrinkToFit="1"/>
    </xf>
    <xf numFmtId="188" fontId="6" fillId="0" borderId="11" xfId="0" applyNumberFormat="1" applyFont="1" applyBorder="1" applyAlignment="1">
      <alignment horizontal="center" vertical="center" shrinkToFit="1"/>
    </xf>
    <xf numFmtId="177" fontId="6" fillId="0" borderId="19" xfId="0" applyNumberFormat="1" applyFont="1" applyFill="1" applyBorder="1" applyAlignment="1">
      <alignment horizontal="center" vertical="center" shrinkToFit="1"/>
    </xf>
    <xf numFmtId="183" fontId="6" fillId="0" borderId="19" xfId="0" applyNumberFormat="1" applyFont="1" applyFill="1" applyBorder="1" applyAlignment="1">
      <alignment horizontal="center" vertical="center" shrinkToFit="1"/>
    </xf>
    <xf numFmtId="186" fontId="5" fillId="0" borderId="3" xfId="0" applyNumberFormat="1" applyFont="1" applyBorder="1" applyAlignment="1">
      <alignment horizontal="center" vertical="center" shrinkToFit="1"/>
    </xf>
    <xf numFmtId="180" fontId="5" fillId="0" borderId="3" xfId="0" applyNumberFormat="1" applyFont="1" applyFill="1" applyBorder="1" applyAlignment="1">
      <alignment horizontal="center" vertical="center" shrinkToFit="1"/>
    </xf>
    <xf numFmtId="186" fontId="6" fillId="0" borderId="6" xfId="0" applyNumberFormat="1" applyFont="1" applyBorder="1" applyAlignment="1">
      <alignment horizontal="center" vertical="center" shrinkToFit="1"/>
    </xf>
    <xf numFmtId="191" fontId="6" fillId="0" borderId="6" xfId="0" applyNumberFormat="1" applyFont="1" applyBorder="1" applyAlignment="1">
      <alignment horizontal="center" vertical="center" shrinkToFit="1"/>
    </xf>
    <xf numFmtId="201" fontId="6" fillId="0" borderId="8" xfId="0" applyNumberFormat="1" applyFont="1" applyBorder="1" applyAlignment="1">
      <alignment horizontal="center" vertical="center" shrinkToFit="1"/>
    </xf>
    <xf numFmtId="187" fontId="6" fillId="0" borderId="8" xfId="0" applyNumberFormat="1" applyFont="1" applyBorder="1" applyAlignment="1">
      <alignment horizontal="center" vertical="center" shrinkToFit="1"/>
    </xf>
    <xf numFmtId="196" fontId="5" fillId="0" borderId="3" xfId="0" applyNumberFormat="1" applyFont="1" applyBorder="1" applyAlignment="1">
      <alignment horizontal="center" vertical="center" shrinkToFit="1"/>
    </xf>
    <xf numFmtId="199" fontId="5" fillId="0" borderId="8" xfId="0" applyNumberFormat="1" applyFont="1" applyBorder="1" applyAlignment="1">
      <alignment horizontal="center" vertical="center" shrinkToFit="1"/>
    </xf>
    <xf numFmtId="193" fontId="5" fillId="0" borderId="8" xfId="0" applyNumberFormat="1" applyFont="1" applyBorder="1" applyAlignment="1">
      <alignment horizontal="center" vertical="center" shrinkToFit="1"/>
    </xf>
    <xf numFmtId="192" fontId="5" fillId="0" borderId="19" xfId="0" applyNumberFormat="1" applyFont="1" applyBorder="1" applyAlignment="1">
      <alignment horizontal="center" vertical="center" shrinkToFit="1"/>
    </xf>
    <xf numFmtId="196" fontId="5" fillId="0" borderId="8" xfId="0" applyNumberFormat="1" applyFont="1" applyBorder="1" applyAlignment="1">
      <alignment horizontal="center" vertical="center" shrinkToFit="1"/>
    </xf>
    <xf numFmtId="196" fontId="5" fillId="0" borderId="19" xfId="0" applyNumberFormat="1" applyFont="1" applyBorder="1" applyAlignment="1">
      <alignment horizontal="center" vertical="center" shrinkToFit="1"/>
    </xf>
    <xf numFmtId="193" fontId="5" fillId="0" borderId="19" xfId="0" applyNumberFormat="1" applyFont="1" applyBorder="1" applyAlignment="1">
      <alignment horizontal="center" vertical="center" shrinkToFit="1"/>
    </xf>
    <xf numFmtId="199" fontId="5" fillId="0" borderId="3" xfId="0" applyNumberFormat="1" applyFont="1" applyBorder="1" applyAlignment="1">
      <alignment horizontal="center" vertical="center" shrinkToFit="1"/>
    </xf>
    <xf numFmtId="182" fontId="5" fillId="0" borderId="8" xfId="0" applyNumberFormat="1" applyFont="1" applyBorder="1" applyAlignment="1">
      <alignment horizontal="center" vertical="center" shrinkToFit="1"/>
    </xf>
    <xf numFmtId="192" fontId="5" fillId="0" borderId="22" xfId="0" applyNumberFormat="1" applyFont="1" applyBorder="1" applyAlignment="1">
      <alignment horizontal="center" vertical="center" shrinkToFit="1"/>
    </xf>
    <xf numFmtId="192" fontId="5" fillId="0" borderId="8" xfId="0" applyNumberFormat="1" applyFont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shrinkToFit="1"/>
    </xf>
    <xf numFmtId="197" fontId="5" fillId="0" borderId="19" xfId="0" applyNumberFormat="1" applyFont="1" applyBorder="1" applyAlignment="1">
      <alignment horizontal="center" vertical="center" shrinkToFit="1"/>
    </xf>
    <xf numFmtId="195" fontId="5" fillId="0" borderId="8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0" fontId="6" fillId="0" borderId="6" xfId="0" applyNumberFormat="1" applyFont="1" applyBorder="1" applyAlignment="1">
      <alignment horizontal="center" vertical="center" shrinkToFit="1"/>
    </xf>
    <xf numFmtId="0" fontId="6" fillId="0" borderId="0" xfId="0" applyNumberFormat="1" applyFont="1" applyAlignment="1">
      <alignment horizontal="center" vertical="center" shrinkToFit="1"/>
    </xf>
    <xf numFmtId="0" fontId="6" fillId="0" borderId="7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192" fontId="6" fillId="0" borderId="7" xfId="0" applyNumberFormat="1" applyFont="1" applyBorder="1" applyAlignment="1">
      <alignment horizontal="center" vertical="center" shrinkToFit="1"/>
    </xf>
    <xf numFmtId="196" fontId="6" fillId="0" borderId="20" xfId="0" applyNumberFormat="1" applyFont="1" applyBorder="1" applyAlignment="1">
      <alignment horizontal="center" vertical="center" shrinkToFit="1"/>
    </xf>
    <xf numFmtId="196" fontId="6" fillId="0" borderId="22" xfId="0" applyNumberFormat="1" applyFont="1" applyBorder="1" applyAlignment="1">
      <alignment horizontal="center" vertical="center" shrinkToFit="1"/>
    </xf>
    <xf numFmtId="196" fontId="6" fillId="0" borderId="7" xfId="0" applyNumberFormat="1" applyFont="1" applyBorder="1" applyAlignment="1">
      <alignment horizontal="center" vertical="center" shrinkToFit="1"/>
    </xf>
    <xf numFmtId="186" fontId="6" fillId="0" borderId="7" xfId="0" applyNumberFormat="1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2" xfId="0" applyNumberFormat="1" applyFont="1" applyBorder="1" applyAlignment="1">
      <alignment horizontal="center" vertical="center" shrinkToFit="1"/>
    </xf>
    <xf numFmtId="20" fontId="4" fillId="0" borderId="5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 shrinkToFit="1"/>
    </xf>
    <xf numFmtId="46" fontId="8" fillId="0" borderId="4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20" fontId="8" fillId="0" borderId="4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8" fillId="0" borderId="2" xfId="0" applyNumberFormat="1" applyFont="1" applyBorder="1" applyAlignment="1">
      <alignment horizontal="center" vertical="center" shrinkToFit="1"/>
    </xf>
    <xf numFmtId="20" fontId="8" fillId="0" borderId="5" xfId="0" applyNumberFormat="1" applyFont="1" applyBorder="1" applyAlignment="1">
      <alignment horizontal="center" vertical="center" shrinkToFit="1"/>
    </xf>
  </cellXfs>
  <cellStyles count="4">
    <cellStyle name="パーセント" xfId="3" builtinId="5"/>
    <cellStyle name="桁区切り" xfId="1" builtinId="6"/>
    <cellStyle name="標準" xfId="0" builtinId="0"/>
    <cellStyle name="標準 2" xfId="2" xr:uid="{00000000-0005-0000-0000-000003000000}"/>
  </cellStyles>
  <dxfs count="846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E3EBD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51.2\&#30740;&#31350;&#25152;\&#20316;&#26989;&#12501;&#12457;&#12523;&#12480;\&#20491;&#31080;\Excel&#25163;&#20837;&#21147;new&#12510;&#12463;&#12525;_&#12473;&#12479;&#12540;&#12488;&#12508;&#12479;&#12531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6D55D\Excel&#25163;&#20837;&#21147;new&#12510;&#12463;&#12525;_&#12473;&#12479;&#12540;&#12488;&#12508;&#12479;&#1253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5C4AC\Excel&#25163;&#20837;&#21147;new&#12510;&#12463;&#12525;_&#12473;&#12479;&#12540;&#12488;&#12508;&#12479;&#1253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&#31038;&#20869;&#12493;&#12483;&#12488;&#12527;&#12540;&#12463;&#12501;&#12457;&#12523;&#12480;\&#35336;&#37327;&#35388;&#26126;FC\C&#30452;&#21942;&#22823;&#38442;\&#20843;&#23614;&#24066;\&#20843;&#23614;&#24066;&#22577;&#21578;&#26360;\&#38651;&#23376;&#12487;&#12540;&#12479;&#12501;&#12449;&#12452;&#12523;\Excel&#25163;&#20837;&#21147;new&#12510;&#12463;&#12525;_&#12473;&#12479;&#12540;&#12488;&#12508;&#12479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E7687\&#22320;&#19979;&#27700;Excel&#20837;&#21147;dx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CB4E4\&#22320;&#19979;&#27700;Excel&#20837;&#21147;dx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6D55D\&#22320;&#19979;&#27700;Excel&#20837;&#21147;dx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5C4AC\&#22320;&#19979;&#27700;Excel&#20837;&#21147;dx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&#31038;&#20869;&#12493;&#12483;&#12488;&#12527;&#12540;&#12463;&#12501;&#12457;&#12523;&#12480;\&#35336;&#37327;&#35388;&#26126;FC\C&#30452;&#21942;&#22823;&#38442;\&#20843;&#23614;&#24066;\&#20843;&#23614;&#24066;&#22577;&#21578;&#26360;\&#38651;&#23376;&#12487;&#12540;&#12479;&#12501;&#12449;&#12452;&#12523;\&#22320;&#19979;&#27700;Excel&#20837;&#21147;dx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901ws034\d\Our%20Documents\&#20844;&#20849;&#29992;&#27700;&#22495;\&#24180;&#22577;\&#8545;&#28204;&#23450;&#35336;&#30011;&#12395;&#22522;&#12389;&#12367;&#32080;&#26524;\&#20491;&#31080;\&#20843;&#23614;&#2406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E7687\Excel&#25163;&#20837;&#21147;new&#12510;&#12463;&#12525;_&#12473;&#12479;&#12540;&#12488;&#12508;&#12479;&#1253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sv2\d\Users\yao7170\AppData\Local\Temp\7zO8B3CB4E4\Excel&#25163;&#20837;&#21147;new&#12510;&#12463;&#12525;_&#12473;&#12479;&#12540;&#12488;&#12508;&#12479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A2" t="str">
            <v>01</v>
          </cell>
          <cell r="D2" t="str">
            <v>001</v>
          </cell>
          <cell r="G2" t="str">
            <v>01</v>
          </cell>
          <cell r="J2" t="str">
            <v>0</v>
          </cell>
          <cell r="M2" t="str">
            <v>01</v>
          </cell>
          <cell r="P2" t="str">
            <v>01</v>
          </cell>
          <cell r="S2" t="str">
            <v>00</v>
          </cell>
          <cell r="V2" t="str">
            <v>011</v>
          </cell>
          <cell r="Y2" t="str">
            <v>001</v>
          </cell>
          <cell r="AB2" t="str">
            <v>&lt;</v>
          </cell>
        </row>
        <row r="3">
          <cell r="A3" t="str">
            <v>02</v>
          </cell>
          <cell r="D3" t="str">
            <v>002</v>
          </cell>
          <cell r="G3" t="str">
            <v>02</v>
          </cell>
          <cell r="J3" t="str">
            <v>1</v>
          </cell>
          <cell r="M3" t="str">
            <v>02</v>
          </cell>
          <cell r="P3" t="str">
            <v>02</v>
          </cell>
          <cell r="S3" t="str">
            <v>01</v>
          </cell>
          <cell r="V3" t="str">
            <v>021</v>
          </cell>
          <cell r="Y3" t="str">
            <v>010</v>
          </cell>
          <cell r="AB3" t="str">
            <v>&gt;</v>
          </cell>
        </row>
        <row r="4">
          <cell r="A4" t="str">
            <v>03</v>
          </cell>
          <cell r="D4" t="str">
            <v>003</v>
          </cell>
          <cell r="G4" t="str">
            <v>03</v>
          </cell>
          <cell r="J4" t="str">
            <v>2</v>
          </cell>
          <cell r="M4" t="str">
            <v>03</v>
          </cell>
          <cell r="P4" t="str">
            <v>03</v>
          </cell>
          <cell r="S4" t="str">
            <v>02</v>
          </cell>
          <cell r="V4" t="str">
            <v>022</v>
          </cell>
          <cell r="Y4" t="str">
            <v>011</v>
          </cell>
          <cell r="AB4" t="str">
            <v>E</v>
          </cell>
        </row>
        <row r="5">
          <cell r="A5" t="str">
            <v>04</v>
          </cell>
          <cell r="D5" t="str">
            <v>004</v>
          </cell>
          <cell r="G5" t="str">
            <v>04</v>
          </cell>
          <cell r="J5" t="str">
            <v>3</v>
          </cell>
          <cell r="M5" t="str">
            <v>04</v>
          </cell>
          <cell r="P5" t="str">
            <v>04</v>
          </cell>
          <cell r="S5" t="str">
            <v>03</v>
          </cell>
          <cell r="V5" t="str">
            <v>023</v>
          </cell>
          <cell r="Y5" t="str">
            <v>012</v>
          </cell>
          <cell r="AB5" t="str">
            <v>N</v>
          </cell>
        </row>
        <row r="6">
          <cell r="A6" t="str">
            <v>05</v>
          </cell>
          <cell r="D6" t="str">
            <v>005</v>
          </cell>
          <cell r="G6" t="str">
            <v>05</v>
          </cell>
          <cell r="J6" t="str">
            <v>4</v>
          </cell>
          <cell r="M6" t="str">
            <v>05</v>
          </cell>
          <cell r="P6" t="str">
            <v>05</v>
          </cell>
          <cell r="S6" t="str">
            <v>04</v>
          </cell>
          <cell r="V6" t="str">
            <v>031</v>
          </cell>
          <cell r="Y6" t="str">
            <v>020</v>
          </cell>
        </row>
        <row r="7">
          <cell r="A7" t="str">
            <v>06</v>
          </cell>
          <cell r="D7" t="str">
            <v>006</v>
          </cell>
          <cell r="G7" t="str">
            <v>06</v>
          </cell>
          <cell r="J7" t="str">
            <v>5</v>
          </cell>
          <cell r="M7" t="str">
            <v>11</v>
          </cell>
          <cell r="P7" t="str">
            <v>06</v>
          </cell>
          <cell r="S7" t="str">
            <v>05</v>
          </cell>
          <cell r="V7" t="str">
            <v>032</v>
          </cell>
          <cell r="Y7" t="str">
            <v>021</v>
          </cell>
        </row>
        <row r="8">
          <cell r="A8" t="str">
            <v>07</v>
          </cell>
          <cell r="D8" t="str">
            <v>007</v>
          </cell>
          <cell r="G8" t="str">
            <v>07</v>
          </cell>
          <cell r="M8" t="str">
            <v>12</v>
          </cell>
          <cell r="P8" t="str">
            <v>07</v>
          </cell>
          <cell r="S8" t="str">
            <v>06</v>
          </cell>
          <cell r="V8" t="str">
            <v>033</v>
          </cell>
          <cell r="Y8" t="str">
            <v>022</v>
          </cell>
        </row>
        <row r="9">
          <cell r="A9" t="str">
            <v>08</v>
          </cell>
          <cell r="D9" t="str">
            <v>008</v>
          </cell>
          <cell r="G9" t="str">
            <v>08</v>
          </cell>
          <cell r="M9" t="str">
            <v>13</v>
          </cell>
          <cell r="P9" t="str">
            <v>08</v>
          </cell>
          <cell r="S9" t="str">
            <v>07</v>
          </cell>
          <cell r="V9" t="str">
            <v>041</v>
          </cell>
          <cell r="Y9" t="str">
            <v>030</v>
          </cell>
        </row>
        <row r="10">
          <cell r="A10" t="str">
            <v>09</v>
          </cell>
          <cell r="D10" t="str">
            <v>009</v>
          </cell>
          <cell r="G10" t="str">
            <v>09</v>
          </cell>
          <cell r="M10" t="str">
            <v>14</v>
          </cell>
          <cell r="P10" t="str">
            <v>09</v>
          </cell>
          <cell r="S10" t="str">
            <v>08</v>
          </cell>
          <cell r="V10" t="str">
            <v>042</v>
          </cell>
          <cell r="Y10" t="str">
            <v>031</v>
          </cell>
        </row>
        <row r="11">
          <cell r="A11" t="str">
            <v>10</v>
          </cell>
          <cell r="D11" t="str">
            <v>010</v>
          </cell>
          <cell r="G11" t="str">
            <v>10</v>
          </cell>
          <cell r="M11" t="str">
            <v>15</v>
          </cell>
          <cell r="P11" t="str">
            <v>10</v>
          </cell>
          <cell r="S11" t="str">
            <v>09</v>
          </cell>
          <cell r="V11" t="str">
            <v>043</v>
          </cell>
          <cell r="Y11" t="str">
            <v>032</v>
          </cell>
        </row>
        <row r="12">
          <cell r="A12" t="str">
            <v>11</v>
          </cell>
          <cell r="D12" t="str">
            <v>011</v>
          </cell>
          <cell r="G12" t="str">
            <v>11</v>
          </cell>
          <cell r="M12" t="str">
            <v>16</v>
          </cell>
          <cell r="P12" t="str">
            <v>11</v>
          </cell>
          <cell r="S12" t="str">
            <v>10</v>
          </cell>
          <cell r="V12" t="str">
            <v>051</v>
          </cell>
          <cell r="Y12" t="str">
            <v>040</v>
          </cell>
        </row>
        <row r="13">
          <cell r="A13" t="str">
            <v>12</v>
          </cell>
          <cell r="D13" t="str">
            <v>012</v>
          </cell>
          <cell r="G13" t="str">
            <v>12</v>
          </cell>
          <cell r="M13" t="str">
            <v>17</v>
          </cell>
          <cell r="P13" t="str">
            <v>12</v>
          </cell>
          <cell r="S13" t="str">
            <v>11</v>
          </cell>
          <cell r="V13" t="str">
            <v>052</v>
          </cell>
          <cell r="Y13" t="str">
            <v>041</v>
          </cell>
        </row>
        <row r="14">
          <cell r="A14" t="str">
            <v>13</v>
          </cell>
          <cell r="D14" t="str">
            <v>013</v>
          </cell>
          <cell r="G14" t="str">
            <v>13</v>
          </cell>
          <cell r="P14" t="str">
            <v>13</v>
          </cell>
          <cell r="S14" t="str">
            <v>12</v>
          </cell>
          <cell r="V14" t="str">
            <v>053</v>
          </cell>
          <cell r="Y14" t="str">
            <v>042</v>
          </cell>
        </row>
        <row r="15">
          <cell r="A15" t="str">
            <v>14</v>
          </cell>
          <cell r="D15" t="str">
            <v>014</v>
          </cell>
          <cell r="G15" t="str">
            <v>14</v>
          </cell>
          <cell r="P15" t="str">
            <v>14</v>
          </cell>
          <cell r="S15" t="str">
            <v>13</v>
          </cell>
          <cell r="V15" t="str">
            <v>061</v>
          </cell>
          <cell r="Y15" t="str">
            <v>050</v>
          </cell>
        </row>
        <row r="16">
          <cell r="A16" t="str">
            <v>15</v>
          </cell>
          <cell r="D16" t="str">
            <v>015</v>
          </cell>
          <cell r="G16" t="str">
            <v>15</v>
          </cell>
          <cell r="P16" t="str">
            <v>15</v>
          </cell>
          <cell r="V16" t="str">
            <v>062</v>
          </cell>
          <cell r="Y16" t="str">
            <v>051</v>
          </cell>
        </row>
        <row r="17">
          <cell r="A17" t="str">
            <v>16</v>
          </cell>
          <cell r="D17" t="str">
            <v>016</v>
          </cell>
          <cell r="G17" t="str">
            <v>16</v>
          </cell>
          <cell r="P17" t="str">
            <v>16</v>
          </cell>
          <cell r="V17" t="str">
            <v>063</v>
          </cell>
          <cell r="Y17" t="str">
            <v>052</v>
          </cell>
        </row>
        <row r="18">
          <cell r="A18" t="str">
            <v>17</v>
          </cell>
          <cell r="D18" t="str">
            <v>017</v>
          </cell>
          <cell r="G18" t="str">
            <v>17</v>
          </cell>
          <cell r="P18" t="str">
            <v>17</v>
          </cell>
          <cell r="V18" t="str">
            <v>071</v>
          </cell>
          <cell r="Y18" t="str">
            <v>060</v>
          </cell>
        </row>
        <row r="19">
          <cell r="A19" t="str">
            <v>18</v>
          </cell>
          <cell r="D19" t="str">
            <v>018</v>
          </cell>
          <cell r="G19" t="str">
            <v>18</v>
          </cell>
          <cell r="P19" t="str">
            <v>18</v>
          </cell>
          <cell r="V19" t="str">
            <v>072</v>
          </cell>
          <cell r="Y19" t="str">
            <v>061</v>
          </cell>
        </row>
        <row r="20">
          <cell r="A20" t="str">
            <v>19</v>
          </cell>
          <cell r="D20" t="str">
            <v>019</v>
          </cell>
          <cell r="G20" t="str">
            <v>19</v>
          </cell>
          <cell r="P20" t="str">
            <v>19</v>
          </cell>
          <cell r="V20" t="str">
            <v>073</v>
          </cell>
          <cell r="Y20" t="str">
            <v>062</v>
          </cell>
        </row>
        <row r="21">
          <cell r="A21" t="str">
            <v>20</v>
          </cell>
          <cell r="D21" t="str">
            <v>020</v>
          </cell>
          <cell r="G21" t="str">
            <v>20</v>
          </cell>
          <cell r="P21" t="str">
            <v>20</v>
          </cell>
          <cell r="V21" t="str">
            <v>081</v>
          </cell>
          <cell r="Y21" t="str">
            <v>070</v>
          </cell>
        </row>
        <row r="22">
          <cell r="A22" t="str">
            <v>21</v>
          </cell>
          <cell r="D22" t="str">
            <v>021</v>
          </cell>
          <cell r="G22" t="str">
            <v>21</v>
          </cell>
          <cell r="P22" t="str">
            <v>21</v>
          </cell>
          <cell r="V22" t="str">
            <v>082</v>
          </cell>
          <cell r="Y22" t="str">
            <v>071</v>
          </cell>
        </row>
        <row r="23">
          <cell r="A23" t="str">
            <v>22</v>
          </cell>
          <cell r="D23" t="str">
            <v>022</v>
          </cell>
          <cell r="G23" t="str">
            <v>22</v>
          </cell>
          <cell r="V23" t="str">
            <v>083</v>
          </cell>
          <cell r="Y23" t="str">
            <v>072</v>
          </cell>
        </row>
        <row r="24">
          <cell r="A24" t="str">
            <v>23</v>
          </cell>
          <cell r="D24" t="str">
            <v>023</v>
          </cell>
          <cell r="G24" t="str">
            <v>23</v>
          </cell>
          <cell r="V24" t="str">
            <v>091</v>
          </cell>
          <cell r="Y24" t="str">
            <v>080</v>
          </cell>
        </row>
        <row r="25">
          <cell r="A25" t="str">
            <v>24</v>
          </cell>
          <cell r="D25" t="str">
            <v>024</v>
          </cell>
          <cell r="G25" t="str">
            <v>24</v>
          </cell>
          <cell r="V25" t="str">
            <v>092</v>
          </cell>
          <cell r="Y25" t="str">
            <v>081</v>
          </cell>
        </row>
        <row r="26">
          <cell r="A26" t="str">
            <v>25</v>
          </cell>
          <cell r="D26" t="str">
            <v>025</v>
          </cell>
          <cell r="G26" t="str">
            <v>25</v>
          </cell>
          <cell r="V26" t="str">
            <v>093</v>
          </cell>
          <cell r="Y26" t="str">
            <v>082</v>
          </cell>
        </row>
        <row r="27">
          <cell r="A27" t="str">
            <v>26</v>
          </cell>
          <cell r="D27" t="str">
            <v>026</v>
          </cell>
          <cell r="G27" t="str">
            <v>26</v>
          </cell>
          <cell r="V27" t="str">
            <v>101</v>
          </cell>
          <cell r="Y27" t="str">
            <v>090</v>
          </cell>
        </row>
        <row r="28">
          <cell r="A28" t="str">
            <v>27</v>
          </cell>
          <cell r="D28" t="str">
            <v>027</v>
          </cell>
          <cell r="G28" t="str">
            <v>27</v>
          </cell>
          <cell r="V28" t="str">
            <v>102</v>
          </cell>
          <cell r="Y28" t="str">
            <v>091</v>
          </cell>
        </row>
        <row r="29">
          <cell r="A29" t="str">
            <v>28</v>
          </cell>
          <cell r="D29" t="str">
            <v>028</v>
          </cell>
          <cell r="G29" t="str">
            <v>28</v>
          </cell>
          <cell r="V29" t="str">
            <v>103</v>
          </cell>
          <cell r="Y29" t="str">
            <v>092</v>
          </cell>
        </row>
        <row r="30">
          <cell r="A30" t="str">
            <v>29</v>
          </cell>
          <cell r="D30" t="str">
            <v>029</v>
          </cell>
          <cell r="G30" t="str">
            <v>29</v>
          </cell>
          <cell r="V30" t="str">
            <v>111</v>
          </cell>
          <cell r="Y30" t="str">
            <v>100</v>
          </cell>
        </row>
        <row r="31">
          <cell r="A31" t="str">
            <v>30</v>
          </cell>
          <cell r="D31" t="str">
            <v>030</v>
          </cell>
          <cell r="G31" t="str">
            <v>30</v>
          </cell>
          <cell r="V31" t="str">
            <v>112</v>
          </cell>
          <cell r="Y31" t="str">
            <v>101</v>
          </cell>
        </row>
        <row r="32">
          <cell r="A32" t="str">
            <v>31</v>
          </cell>
          <cell r="D32" t="str">
            <v>031</v>
          </cell>
          <cell r="G32" t="str">
            <v>31</v>
          </cell>
          <cell r="V32" t="str">
            <v>113</v>
          </cell>
          <cell r="Y32" t="str">
            <v>102</v>
          </cell>
        </row>
        <row r="33">
          <cell r="A33" t="str">
            <v>32</v>
          </cell>
          <cell r="D33" t="str">
            <v>032</v>
          </cell>
          <cell r="G33" t="str">
            <v>32</v>
          </cell>
          <cell r="V33" t="str">
            <v>121</v>
          </cell>
          <cell r="Y33" t="str">
            <v>110</v>
          </cell>
        </row>
        <row r="34">
          <cell r="A34" t="str">
            <v>33</v>
          </cell>
          <cell r="D34" t="str">
            <v>033</v>
          </cell>
          <cell r="G34" t="str">
            <v>33</v>
          </cell>
          <cell r="V34" t="str">
            <v>122</v>
          </cell>
          <cell r="Y34" t="str">
            <v>111</v>
          </cell>
        </row>
        <row r="35">
          <cell r="A35" t="str">
            <v>34</v>
          </cell>
          <cell r="D35" t="str">
            <v>034</v>
          </cell>
          <cell r="G35" t="str">
            <v>34</v>
          </cell>
          <cell r="V35" t="str">
            <v>123</v>
          </cell>
          <cell r="Y35" t="str">
            <v>112</v>
          </cell>
        </row>
        <row r="36">
          <cell r="A36" t="str">
            <v>35</v>
          </cell>
          <cell r="D36" t="str">
            <v>035</v>
          </cell>
          <cell r="G36" t="str">
            <v>35</v>
          </cell>
          <cell r="V36" t="str">
            <v>131</v>
          </cell>
          <cell r="Y36" t="str">
            <v>120</v>
          </cell>
        </row>
        <row r="37">
          <cell r="A37" t="str">
            <v>36</v>
          </cell>
          <cell r="D37" t="str">
            <v>036</v>
          </cell>
          <cell r="G37" t="str">
            <v>36</v>
          </cell>
          <cell r="V37" t="str">
            <v>132</v>
          </cell>
          <cell r="Y37" t="str">
            <v>121</v>
          </cell>
        </row>
        <row r="38">
          <cell r="A38" t="str">
            <v>37</v>
          </cell>
          <cell r="D38" t="str">
            <v>037</v>
          </cell>
          <cell r="G38" t="str">
            <v>37</v>
          </cell>
          <cell r="V38" t="str">
            <v>133</v>
          </cell>
          <cell r="Y38" t="str">
            <v>122</v>
          </cell>
        </row>
        <row r="39">
          <cell r="A39" t="str">
            <v>38</v>
          </cell>
          <cell r="D39" t="str">
            <v>038</v>
          </cell>
          <cell r="G39" t="str">
            <v>38</v>
          </cell>
          <cell r="V39" t="str">
            <v>141</v>
          </cell>
          <cell r="Y39" t="str">
            <v>130</v>
          </cell>
        </row>
        <row r="40">
          <cell r="A40" t="str">
            <v>39</v>
          </cell>
          <cell r="D40" t="str">
            <v>039</v>
          </cell>
          <cell r="G40" t="str">
            <v>39</v>
          </cell>
          <cell r="V40" t="str">
            <v>142</v>
          </cell>
          <cell r="Y40" t="str">
            <v>131</v>
          </cell>
        </row>
        <row r="41">
          <cell r="A41" t="str">
            <v>40</v>
          </cell>
          <cell r="D41" t="str">
            <v>040</v>
          </cell>
          <cell r="G41" t="str">
            <v>40</v>
          </cell>
          <cell r="V41" t="str">
            <v>143</v>
          </cell>
          <cell r="Y41" t="str">
            <v>132</v>
          </cell>
        </row>
        <row r="42">
          <cell r="A42" t="str">
            <v>41</v>
          </cell>
          <cell r="D42" t="str">
            <v>041</v>
          </cell>
          <cell r="G42" t="str">
            <v>41</v>
          </cell>
          <cell r="V42" t="str">
            <v>151</v>
          </cell>
          <cell r="Y42" t="str">
            <v>140</v>
          </cell>
        </row>
        <row r="43">
          <cell r="A43" t="str">
            <v>42</v>
          </cell>
          <cell r="D43" t="str">
            <v>042</v>
          </cell>
          <cell r="G43" t="str">
            <v>42</v>
          </cell>
          <cell r="V43" t="str">
            <v>152</v>
          </cell>
          <cell r="Y43" t="str">
            <v>141</v>
          </cell>
        </row>
        <row r="44">
          <cell r="A44" t="str">
            <v>43</v>
          </cell>
          <cell r="D44" t="str">
            <v>043</v>
          </cell>
          <cell r="G44" t="str">
            <v>43</v>
          </cell>
          <cell r="V44" t="str">
            <v>153</v>
          </cell>
          <cell r="Y44" t="str">
            <v>142</v>
          </cell>
        </row>
        <row r="45">
          <cell r="A45" t="str">
            <v>44</v>
          </cell>
          <cell r="D45" t="str">
            <v>044</v>
          </cell>
          <cell r="G45" t="str">
            <v>44</v>
          </cell>
          <cell r="V45" t="str">
            <v>161</v>
          </cell>
          <cell r="Y45" t="str">
            <v>150</v>
          </cell>
        </row>
        <row r="46">
          <cell r="A46" t="str">
            <v>45</v>
          </cell>
          <cell r="D46" t="str">
            <v>045</v>
          </cell>
          <cell r="G46" t="str">
            <v>45</v>
          </cell>
          <cell r="V46" t="str">
            <v>162</v>
          </cell>
          <cell r="Y46" t="str">
            <v>151</v>
          </cell>
        </row>
        <row r="47">
          <cell r="A47" t="str">
            <v>46</v>
          </cell>
          <cell r="D47" t="str">
            <v>046</v>
          </cell>
          <cell r="G47" t="str">
            <v>46</v>
          </cell>
          <cell r="V47" t="str">
            <v>163</v>
          </cell>
          <cell r="Y47" t="str">
            <v>152</v>
          </cell>
        </row>
        <row r="48">
          <cell r="A48" t="str">
            <v>47</v>
          </cell>
          <cell r="D48" t="str">
            <v>047</v>
          </cell>
          <cell r="G48" t="str">
            <v>47</v>
          </cell>
          <cell r="V48" t="str">
            <v>171</v>
          </cell>
          <cell r="Y48" t="str">
            <v>160</v>
          </cell>
        </row>
        <row r="49">
          <cell r="D49" t="str">
            <v>048</v>
          </cell>
          <cell r="G49" t="str">
            <v>48</v>
          </cell>
          <cell r="V49" t="str">
            <v>172</v>
          </cell>
          <cell r="Y49" t="str">
            <v>161</v>
          </cell>
        </row>
        <row r="50">
          <cell r="D50" t="str">
            <v>049</v>
          </cell>
          <cell r="G50" t="str">
            <v>49</v>
          </cell>
          <cell r="V50" t="str">
            <v>173</v>
          </cell>
          <cell r="Y50" t="str">
            <v>162</v>
          </cell>
        </row>
        <row r="51">
          <cell r="D51" t="str">
            <v>050</v>
          </cell>
          <cell r="G51" t="str">
            <v>51</v>
          </cell>
          <cell r="V51" t="str">
            <v>181</v>
          </cell>
          <cell r="Y51" t="str">
            <v>170</v>
          </cell>
        </row>
        <row r="52">
          <cell r="D52" t="str">
            <v>051</v>
          </cell>
          <cell r="G52" t="str">
            <v>52</v>
          </cell>
          <cell r="V52" t="str">
            <v>182</v>
          </cell>
          <cell r="Y52" t="str">
            <v>171</v>
          </cell>
        </row>
        <row r="53">
          <cell r="D53" t="str">
            <v>052</v>
          </cell>
          <cell r="G53" t="str">
            <v>53</v>
          </cell>
          <cell r="V53" t="str">
            <v>183</v>
          </cell>
          <cell r="Y53" t="str">
            <v>172</v>
          </cell>
        </row>
        <row r="54">
          <cell r="D54" t="str">
            <v>053</v>
          </cell>
          <cell r="G54" t="str">
            <v>54</v>
          </cell>
          <cell r="V54" t="str">
            <v>191</v>
          </cell>
          <cell r="Y54" t="str">
            <v>180</v>
          </cell>
        </row>
        <row r="55">
          <cell r="D55" t="str">
            <v>054</v>
          </cell>
          <cell r="G55" t="str">
            <v>55</v>
          </cell>
          <cell r="V55" t="str">
            <v>192</v>
          </cell>
          <cell r="Y55" t="str">
            <v>181</v>
          </cell>
        </row>
        <row r="56">
          <cell r="D56" t="str">
            <v>055</v>
          </cell>
          <cell r="G56" t="str">
            <v>56</v>
          </cell>
          <cell r="V56" t="str">
            <v>193</v>
          </cell>
          <cell r="Y56" t="str">
            <v>182</v>
          </cell>
        </row>
        <row r="57">
          <cell r="D57" t="str">
            <v>056</v>
          </cell>
          <cell r="G57" t="str">
            <v>57</v>
          </cell>
          <cell r="V57" t="str">
            <v>201</v>
          </cell>
          <cell r="Y57" t="str">
            <v>190</v>
          </cell>
        </row>
        <row r="58">
          <cell r="D58" t="str">
            <v>057</v>
          </cell>
          <cell r="G58" t="str">
            <v>58</v>
          </cell>
          <cell r="V58" t="str">
            <v>202</v>
          </cell>
          <cell r="Y58" t="str">
            <v>191</v>
          </cell>
        </row>
        <row r="59">
          <cell r="D59" t="str">
            <v>058</v>
          </cell>
          <cell r="G59" t="str">
            <v>59</v>
          </cell>
          <cell r="V59" t="str">
            <v>203</v>
          </cell>
          <cell r="Y59" t="str">
            <v>192</v>
          </cell>
        </row>
        <row r="60">
          <cell r="D60" t="str">
            <v>059</v>
          </cell>
          <cell r="G60" t="str">
            <v>60</v>
          </cell>
          <cell r="V60" t="str">
            <v>211</v>
          </cell>
          <cell r="Y60" t="str">
            <v>200</v>
          </cell>
        </row>
        <row r="61">
          <cell r="D61" t="str">
            <v>060</v>
          </cell>
          <cell r="G61" t="str">
            <v>61</v>
          </cell>
          <cell r="V61" t="str">
            <v>212</v>
          </cell>
          <cell r="Y61" t="str">
            <v>201</v>
          </cell>
        </row>
        <row r="62">
          <cell r="D62" t="str">
            <v>061</v>
          </cell>
          <cell r="G62" t="str">
            <v>62</v>
          </cell>
          <cell r="V62" t="str">
            <v>213</v>
          </cell>
          <cell r="Y62" t="str">
            <v>202</v>
          </cell>
        </row>
        <row r="63">
          <cell r="D63" t="str">
            <v>062</v>
          </cell>
          <cell r="G63" t="str">
            <v>63</v>
          </cell>
          <cell r="V63" t="str">
            <v>221</v>
          </cell>
          <cell r="Y63" t="str">
            <v>210</v>
          </cell>
        </row>
        <row r="64">
          <cell r="D64" t="str">
            <v>063</v>
          </cell>
          <cell r="G64" t="str">
            <v>64</v>
          </cell>
          <cell r="V64" t="str">
            <v>222</v>
          </cell>
          <cell r="Y64" t="str">
            <v>211</v>
          </cell>
        </row>
        <row r="65">
          <cell r="D65" t="str">
            <v>064</v>
          </cell>
          <cell r="G65" t="str">
            <v>65</v>
          </cell>
          <cell r="V65" t="str">
            <v>223</v>
          </cell>
          <cell r="Y65" t="str">
            <v>212</v>
          </cell>
        </row>
        <row r="66">
          <cell r="D66" t="str">
            <v>065</v>
          </cell>
          <cell r="G66" t="str">
            <v>66</v>
          </cell>
          <cell r="V66" t="str">
            <v>231</v>
          </cell>
          <cell r="Y66" t="str">
            <v>220</v>
          </cell>
        </row>
        <row r="67">
          <cell r="D67" t="str">
            <v>066</v>
          </cell>
          <cell r="G67" t="str">
            <v>67</v>
          </cell>
          <cell r="V67" t="str">
            <v>232</v>
          </cell>
          <cell r="Y67" t="str">
            <v>221</v>
          </cell>
        </row>
        <row r="68">
          <cell r="D68" t="str">
            <v>067</v>
          </cell>
          <cell r="G68" t="str">
            <v>68</v>
          </cell>
          <cell r="V68" t="str">
            <v>233</v>
          </cell>
          <cell r="Y68" t="str">
            <v>222</v>
          </cell>
        </row>
        <row r="69">
          <cell r="D69" t="str">
            <v>068</v>
          </cell>
          <cell r="G69" t="str">
            <v>69</v>
          </cell>
          <cell r="V69" t="str">
            <v>241</v>
          </cell>
          <cell r="Y69" t="str">
            <v>230</v>
          </cell>
        </row>
        <row r="70">
          <cell r="D70" t="str">
            <v>069</v>
          </cell>
          <cell r="G70" t="str">
            <v>70</v>
          </cell>
          <cell r="V70" t="str">
            <v>242</v>
          </cell>
          <cell r="Y70" t="str">
            <v>231</v>
          </cell>
        </row>
        <row r="71">
          <cell r="D71" t="str">
            <v>070</v>
          </cell>
          <cell r="G71" t="str">
            <v>71</v>
          </cell>
          <cell r="V71" t="str">
            <v>243</v>
          </cell>
          <cell r="Y71" t="str">
            <v>232</v>
          </cell>
        </row>
        <row r="72">
          <cell r="D72" t="str">
            <v>071</v>
          </cell>
          <cell r="G72" t="str">
            <v>72</v>
          </cell>
          <cell r="V72" t="str">
            <v>251</v>
          </cell>
          <cell r="Y72" t="str">
            <v>240</v>
          </cell>
        </row>
        <row r="73">
          <cell r="D73" t="str">
            <v>072</v>
          </cell>
          <cell r="G73" t="str">
            <v>73</v>
          </cell>
          <cell r="V73" t="str">
            <v>252</v>
          </cell>
          <cell r="Y73" t="str">
            <v>241</v>
          </cell>
        </row>
        <row r="74">
          <cell r="D74" t="str">
            <v>073</v>
          </cell>
          <cell r="G74" t="str">
            <v>74</v>
          </cell>
          <cell r="V74" t="str">
            <v>253</v>
          </cell>
          <cell r="Y74" t="str">
            <v>242</v>
          </cell>
        </row>
        <row r="75">
          <cell r="D75" t="str">
            <v>074</v>
          </cell>
          <cell r="G75" t="str">
            <v>75</v>
          </cell>
          <cell r="V75" t="str">
            <v>261</v>
          </cell>
          <cell r="Y75" t="str">
            <v>250</v>
          </cell>
        </row>
        <row r="76">
          <cell r="D76" t="str">
            <v>075</v>
          </cell>
          <cell r="G76" t="str">
            <v>76</v>
          </cell>
          <cell r="V76" t="str">
            <v>262</v>
          </cell>
          <cell r="Y76" t="str">
            <v>251</v>
          </cell>
        </row>
        <row r="77">
          <cell r="D77" t="str">
            <v>076</v>
          </cell>
          <cell r="G77" t="str">
            <v>77</v>
          </cell>
          <cell r="V77" t="str">
            <v>263</v>
          </cell>
          <cell r="Y77" t="str">
            <v>252</v>
          </cell>
        </row>
        <row r="78">
          <cell r="D78" t="str">
            <v>077</v>
          </cell>
          <cell r="G78" t="str">
            <v>78</v>
          </cell>
          <cell r="V78" t="str">
            <v>271</v>
          </cell>
          <cell r="Y78" t="str">
            <v>260</v>
          </cell>
        </row>
        <row r="79">
          <cell r="D79" t="str">
            <v>078</v>
          </cell>
          <cell r="G79" t="str">
            <v>79</v>
          </cell>
          <cell r="V79" t="str">
            <v>272</v>
          </cell>
          <cell r="Y79" t="str">
            <v>261</v>
          </cell>
        </row>
        <row r="80">
          <cell r="D80" t="str">
            <v>079</v>
          </cell>
          <cell r="G80" t="str">
            <v>80</v>
          </cell>
          <cell r="V80" t="str">
            <v>273</v>
          </cell>
          <cell r="Y80" t="str">
            <v>262</v>
          </cell>
        </row>
        <row r="81">
          <cell r="D81" t="str">
            <v>080</v>
          </cell>
          <cell r="G81" t="str">
            <v>81</v>
          </cell>
          <cell r="V81" t="str">
            <v>281</v>
          </cell>
          <cell r="Y81" t="str">
            <v>270</v>
          </cell>
        </row>
        <row r="82">
          <cell r="D82" t="str">
            <v>081</v>
          </cell>
          <cell r="G82" t="str">
            <v>82</v>
          </cell>
          <cell r="V82" t="str">
            <v>282</v>
          </cell>
          <cell r="Y82" t="str">
            <v>271</v>
          </cell>
        </row>
        <row r="83">
          <cell r="D83" t="str">
            <v>082</v>
          </cell>
          <cell r="G83" t="str">
            <v>83</v>
          </cell>
          <cell r="V83" t="str">
            <v>283</v>
          </cell>
          <cell r="Y83" t="str">
            <v>272</v>
          </cell>
        </row>
        <row r="84">
          <cell r="D84" t="str">
            <v>083</v>
          </cell>
          <cell r="G84" t="str">
            <v>84</v>
          </cell>
          <cell r="V84" t="str">
            <v>291</v>
          </cell>
          <cell r="Y84" t="str">
            <v>280</v>
          </cell>
        </row>
        <row r="85">
          <cell r="D85" t="str">
            <v>084</v>
          </cell>
          <cell r="G85" t="str">
            <v>85</v>
          </cell>
          <cell r="V85" t="str">
            <v>292</v>
          </cell>
          <cell r="Y85" t="str">
            <v>281</v>
          </cell>
        </row>
        <row r="86">
          <cell r="D86" t="str">
            <v>085</v>
          </cell>
          <cell r="G86" t="str">
            <v>86</v>
          </cell>
          <cell r="V86" t="str">
            <v>293</v>
          </cell>
          <cell r="Y86" t="str">
            <v>282</v>
          </cell>
        </row>
        <row r="87">
          <cell r="D87" t="str">
            <v>086</v>
          </cell>
          <cell r="G87" t="str">
            <v>87</v>
          </cell>
          <cell r="V87" t="str">
            <v>301</v>
          </cell>
          <cell r="Y87" t="str">
            <v>290</v>
          </cell>
        </row>
        <row r="88">
          <cell r="D88" t="str">
            <v>087</v>
          </cell>
          <cell r="G88" t="str">
            <v>88</v>
          </cell>
          <cell r="V88" t="str">
            <v>302</v>
          </cell>
          <cell r="Y88" t="str">
            <v>291</v>
          </cell>
        </row>
        <row r="89">
          <cell r="D89" t="str">
            <v>088</v>
          </cell>
          <cell r="G89" t="str">
            <v>89</v>
          </cell>
          <cell r="V89" t="str">
            <v>303</v>
          </cell>
          <cell r="Y89" t="str">
            <v>292</v>
          </cell>
        </row>
        <row r="90">
          <cell r="D90" t="str">
            <v>089</v>
          </cell>
          <cell r="G90" t="str">
            <v>90</v>
          </cell>
          <cell r="V90" t="str">
            <v>311</v>
          </cell>
          <cell r="Y90" t="str">
            <v>300</v>
          </cell>
        </row>
        <row r="91">
          <cell r="D91" t="str">
            <v>090</v>
          </cell>
          <cell r="G91" t="str">
            <v>91</v>
          </cell>
          <cell r="V91" t="str">
            <v>312</v>
          </cell>
          <cell r="Y91" t="str">
            <v>301</v>
          </cell>
        </row>
        <row r="92">
          <cell r="D92" t="str">
            <v>091</v>
          </cell>
          <cell r="G92" t="str">
            <v>92</v>
          </cell>
          <cell r="V92" t="str">
            <v>313</v>
          </cell>
          <cell r="Y92" t="str">
            <v>302</v>
          </cell>
        </row>
        <row r="93">
          <cell r="D93" t="str">
            <v>092</v>
          </cell>
          <cell r="G93" t="str">
            <v>93</v>
          </cell>
          <cell r="V93" t="str">
            <v>321</v>
          </cell>
          <cell r="Y93" t="str">
            <v>310</v>
          </cell>
        </row>
        <row r="94">
          <cell r="D94" t="str">
            <v>093</v>
          </cell>
          <cell r="G94" t="str">
            <v>94</v>
          </cell>
          <cell r="V94" t="str">
            <v>322</v>
          </cell>
          <cell r="Y94" t="str">
            <v>311</v>
          </cell>
        </row>
        <row r="95">
          <cell r="D95" t="str">
            <v>094</v>
          </cell>
          <cell r="G95" t="str">
            <v>95</v>
          </cell>
          <cell r="V95" t="str">
            <v>323</v>
          </cell>
          <cell r="Y95" t="str">
            <v>312</v>
          </cell>
        </row>
        <row r="96">
          <cell r="D96" t="str">
            <v>095</v>
          </cell>
          <cell r="G96" t="str">
            <v>96</v>
          </cell>
          <cell r="V96" t="str">
            <v>331</v>
          </cell>
          <cell r="Y96" t="str">
            <v>320</v>
          </cell>
        </row>
        <row r="97">
          <cell r="D97" t="str">
            <v>096</v>
          </cell>
          <cell r="G97" t="str">
            <v>97</v>
          </cell>
          <cell r="V97" t="str">
            <v>332</v>
          </cell>
          <cell r="Y97" t="str">
            <v>321</v>
          </cell>
        </row>
        <row r="98">
          <cell r="D98" t="str">
            <v>097</v>
          </cell>
          <cell r="G98" t="str">
            <v>98</v>
          </cell>
          <cell r="V98" t="str">
            <v>333</v>
          </cell>
          <cell r="Y98" t="str">
            <v>322</v>
          </cell>
        </row>
        <row r="99">
          <cell r="D99" t="str">
            <v>098</v>
          </cell>
          <cell r="G99" t="str">
            <v>99</v>
          </cell>
          <cell r="V99" t="str">
            <v>341</v>
          </cell>
          <cell r="Y99" t="str">
            <v>330</v>
          </cell>
        </row>
        <row r="100">
          <cell r="D100" t="str">
            <v>099</v>
          </cell>
          <cell r="V100" t="str">
            <v>342</v>
          </cell>
          <cell r="Y100" t="str">
            <v>331</v>
          </cell>
        </row>
        <row r="101">
          <cell r="D101" t="str">
            <v>100</v>
          </cell>
          <cell r="V101" t="str">
            <v>343</v>
          </cell>
          <cell r="Y101" t="str">
            <v>332</v>
          </cell>
        </row>
        <row r="102">
          <cell r="D102" t="str">
            <v>101</v>
          </cell>
          <cell r="V102" t="str">
            <v>351</v>
          </cell>
        </row>
        <row r="103">
          <cell r="D103" t="str">
            <v>102</v>
          </cell>
          <cell r="V103" t="str">
            <v>352</v>
          </cell>
        </row>
        <row r="104">
          <cell r="D104" t="str">
            <v>103</v>
          </cell>
          <cell r="V104" t="str">
            <v>353</v>
          </cell>
        </row>
        <row r="105">
          <cell r="D105" t="str">
            <v>104</v>
          </cell>
          <cell r="V105" t="str">
            <v>361</v>
          </cell>
        </row>
        <row r="106">
          <cell r="D106" t="str">
            <v>105</v>
          </cell>
          <cell r="V106" t="str">
            <v>362</v>
          </cell>
        </row>
        <row r="107">
          <cell r="D107" t="str">
            <v>106</v>
          </cell>
          <cell r="V107" t="str">
            <v>363</v>
          </cell>
        </row>
        <row r="108">
          <cell r="D108" t="str">
            <v>107</v>
          </cell>
          <cell r="V108" t="str">
            <v>371</v>
          </cell>
        </row>
        <row r="109">
          <cell r="D109" t="str">
            <v>108</v>
          </cell>
          <cell r="V109" t="str">
            <v>372</v>
          </cell>
        </row>
        <row r="110">
          <cell r="D110" t="str">
            <v>109</v>
          </cell>
          <cell r="V110" t="str">
            <v>373</v>
          </cell>
        </row>
        <row r="111">
          <cell r="D111" t="str">
            <v>110</v>
          </cell>
          <cell r="V111" t="str">
            <v>381</v>
          </cell>
        </row>
        <row r="112">
          <cell r="D112" t="str">
            <v>111</v>
          </cell>
          <cell r="V112" t="str">
            <v>382</v>
          </cell>
        </row>
        <row r="113">
          <cell r="D113" t="str">
            <v>112</v>
          </cell>
          <cell r="V113" t="str">
            <v>383</v>
          </cell>
        </row>
        <row r="114">
          <cell r="D114" t="str">
            <v>113</v>
          </cell>
          <cell r="V114" t="str">
            <v>391</v>
          </cell>
        </row>
        <row r="115">
          <cell r="D115" t="str">
            <v>114</v>
          </cell>
          <cell r="V115" t="str">
            <v>392</v>
          </cell>
        </row>
        <row r="116">
          <cell r="D116" t="str">
            <v>115</v>
          </cell>
          <cell r="V116" t="str">
            <v>393</v>
          </cell>
        </row>
        <row r="117">
          <cell r="D117" t="str">
            <v>116</v>
          </cell>
          <cell r="V117" t="str">
            <v>401</v>
          </cell>
        </row>
        <row r="118">
          <cell r="D118" t="str">
            <v>117</v>
          </cell>
          <cell r="V118" t="str">
            <v>402</v>
          </cell>
        </row>
        <row r="119">
          <cell r="D119" t="str">
            <v>118</v>
          </cell>
          <cell r="V119" t="str">
            <v>403</v>
          </cell>
        </row>
        <row r="120">
          <cell r="D120" t="str">
            <v>119</v>
          </cell>
          <cell r="V120" t="str">
            <v>501</v>
          </cell>
        </row>
        <row r="121">
          <cell r="D121" t="str">
            <v>120</v>
          </cell>
          <cell r="V121" t="str">
            <v>502</v>
          </cell>
        </row>
        <row r="122">
          <cell r="D122" t="str">
            <v>121</v>
          </cell>
          <cell r="V122" t="str">
            <v>503</v>
          </cell>
        </row>
        <row r="123">
          <cell r="D123" t="str">
            <v>122</v>
          </cell>
        </row>
        <row r="124">
          <cell r="D124" t="str">
            <v>123</v>
          </cell>
        </row>
        <row r="125">
          <cell r="D125" t="str">
            <v>124</v>
          </cell>
        </row>
        <row r="126">
          <cell r="D126" t="str">
            <v>125</v>
          </cell>
        </row>
        <row r="127">
          <cell r="D127" t="str">
            <v>126</v>
          </cell>
        </row>
        <row r="128">
          <cell r="D128" t="str">
            <v>127</v>
          </cell>
        </row>
        <row r="129">
          <cell r="D129" t="str">
            <v>128</v>
          </cell>
        </row>
        <row r="130">
          <cell r="D130" t="str">
            <v>129</v>
          </cell>
        </row>
        <row r="131">
          <cell r="D131" t="str">
            <v>130</v>
          </cell>
        </row>
        <row r="132">
          <cell r="D132" t="str">
            <v>131</v>
          </cell>
        </row>
        <row r="133">
          <cell r="D133" t="str">
            <v>132</v>
          </cell>
        </row>
        <row r="134">
          <cell r="D134" t="str">
            <v>133</v>
          </cell>
        </row>
        <row r="135">
          <cell r="D135" t="str">
            <v>134</v>
          </cell>
        </row>
        <row r="136">
          <cell r="D136" t="str">
            <v>135</v>
          </cell>
        </row>
        <row r="137">
          <cell r="D137" t="str">
            <v>136</v>
          </cell>
        </row>
        <row r="138">
          <cell r="D138" t="str">
            <v>137</v>
          </cell>
        </row>
        <row r="139">
          <cell r="D139" t="str">
            <v>138</v>
          </cell>
        </row>
        <row r="140">
          <cell r="D140" t="str">
            <v>139</v>
          </cell>
        </row>
        <row r="141">
          <cell r="D141" t="str">
            <v>140</v>
          </cell>
        </row>
        <row r="142">
          <cell r="D142" t="str">
            <v>141</v>
          </cell>
        </row>
        <row r="143">
          <cell r="D143" t="str">
            <v>142</v>
          </cell>
        </row>
        <row r="144">
          <cell r="D144" t="str">
            <v>143</v>
          </cell>
        </row>
        <row r="145">
          <cell r="D145" t="str">
            <v>144</v>
          </cell>
        </row>
        <row r="146">
          <cell r="D146" t="str">
            <v>145</v>
          </cell>
        </row>
        <row r="147">
          <cell r="D147" t="str">
            <v>146</v>
          </cell>
        </row>
        <row r="148">
          <cell r="D148" t="str">
            <v>147</v>
          </cell>
        </row>
        <row r="149">
          <cell r="D149" t="str">
            <v>148</v>
          </cell>
        </row>
        <row r="150">
          <cell r="D150" t="str">
            <v>149</v>
          </cell>
        </row>
        <row r="151">
          <cell r="D151" t="str">
            <v>150</v>
          </cell>
        </row>
        <row r="152">
          <cell r="D152" t="str">
            <v>151</v>
          </cell>
        </row>
        <row r="153">
          <cell r="D153" t="str">
            <v>152</v>
          </cell>
        </row>
        <row r="154">
          <cell r="D154" t="str">
            <v>153</v>
          </cell>
        </row>
        <row r="155">
          <cell r="D155" t="str">
            <v>154</v>
          </cell>
        </row>
        <row r="156">
          <cell r="D156" t="str">
            <v>155</v>
          </cell>
        </row>
        <row r="157">
          <cell r="D157" t="str">
            <v>156</v>
          </cell>
        </row>
        <row r="158">
          <cell r="D158" t="str">
            <v>157</v>
          </cell>
        </row>
        <row r="159">
          <cell r="D159" t="str">
            <v>158</v>
          </cell>
        </row>
        <row r="160">
          <cell r="D160" t="str">
            <v>159</v>
          </cell>
        </row>
        <row r="161">
          <cell r="D161" t="str">
            <v>160</v>
          </cell>
        </row>
        <row r="162">
          <cell r="D162" t="str">
            <v>161</v>
          </cell>
        </row>
        <row r="163">
          <cell r="D163" t="str">
            <v>162</v>
          </cell>
        </row>
        <row r="164">
          <cell r="D164" t="str">
            <v>163</v>
          </cell>
        </row>
        <row r="165">
          <cell r="D165" t="str">
            <v>164</v>
          </cell>
        </row>
        <row r="166">
          <cell r="D166" t="str">
            <v>165</v>
          </cell>
        </row>
        <row r="167">
          <cell r="D167" t="str">
            <v>166</v>
          </cell>
        </row>
        <row r="168">
          <cell r="D168" t="str">
            <v>167</v>
          </cell>
        </row>
        <row r="169">
          <cell r="D169" t="str">
            <v>168</v>
          </cell>
        </row>
        <row r="170">
          <cell r="D170" t="str">
            <v>169</v>
          </cell>
        </row>
        <row r="171">
          <cell r="D171" t="str">
            <v>170</v>
          </cell>
        </row>
        <row r="172">
          <cell r="D172" t="str">
            <v>171</v>
          </cell>
        </row>
        <row r="173">
          <cell r="D173" t="str">
            <v>172</v>
          </cell>
        </row>
        <row r="174">
          <cell r="D174" t="str">
            <v>173</v>
          </cell>
        </row>
        <row r="175">
          <cell r="D175" t="str">
            <v>174</v>
          </cell>
        </row>
        <row r="176">
          <cell r="D176" t="str">
            <v>175</v>
          </cell>
        </row>
        <row r="177">
          <cell r="D177" t="str">
            <v>176</v>
          </cell>
        </row>
        <row r="178">
          <cell r="D178" t="str">
            <v>177</v>
          </cell>
        </row>
        <row r="179">
          <cell r="D179" t="str">
            <v>178</v>
          </cell>
        </row>
        <row r="180">
          <cell r="D180" t="str">
            <v>179</v>
          </cell>
        </row>
        <row r="181">
          <cell r="D181" t="str">
            <v>180</v>
          </cell>
        </row>
        <row r="182">
          <cell r="D182" t="str">
            <v>181</v>
          </cell>
        </row>
        <row r="183">
          <cell r="D183" t="str">
            <v>182</v>
          </cell>
        </row>
        <row r="184">
          <cell r="D184" t="str">
            <v>183</v>
          </cell>
        </row>
        <row r="185">
          <cell r="D185" t="str">
            <v>184</v>
          </cell>
        </row>
        <row r="186">
          <cell r="D186" t="str">
            <v>185</v>
          </cell>
        </row>
        <row r="187">
          <cell r="D187" t="str">
            <v>186</v>
          </cell>
        </row>
        <row r="188">
          <cell r="D188" t="str">
            <v>187</v>
          </cell>
        </row>
        <row r="189">
          <cell r="D189" t="str">
            <v>188</v>
          </cell>
        </row>
        <row r="190">
          <cell r="D190" t="str">
            <v>189</v>
          </cell>
        </row>
        <row r="191">
          <cell r="D191" t="str">
            <v>190</v>
          </cell>
        </row>
        <row r="192">
          <cell r="D192" t="str">
            <v>191</v>
          </cell>
        </row>
        <row r="193">
          <cell r="D193" t="str">
            <v>192</v>
          </cell>
        </row>
        <row r="194">
          <cell r="D194" t="str">
            <v>193</v>
          </cell>
        </row>
        <row r="195">
          <cell r="D195" t="str">
            <v>194</v>
          </cell>
        </row>
        <row r="196">
          <cell r="D196" t="str">
            <v>195</v>
          </cell>
        </row>
        <row r="197">
          <cell r="D197" t="str">
            <v>196</v>
          </cell>
        </row>
        <row r="198">
          <cell r="D198" t="str">
            <v>197</v>
          </cell>
        </row>
        <row r="199">
          <cell r="D199" t="str">
            <v>198</v>
          </cell>
        </row>
        <row r="200">
          <cell r="D200" t="str">
            <v>199</v>
          </cell>
        </row>
        <row r="201">
          <cell r="D201" t="str">
            <v>201</v>
          </cell>
        </row>
        <row r="202">
          <cell r="D202" t="str">
            <v>202</v>
          </cell>
        </row>
        <row r="203">
          <cell r="D203" t="str">
            <v>203</v>
          </cell>
        </row>
        <row r="204">
          <cell r="D204" t="str">
            <v>204</v>
          </cell>
        </row>
        <row r="205">
          <cell r="D205" t="str">
            <v>205</v>
          </cell>
        </row>
        <row r="206">
          <cell r="D206" t="str">
            <v>206</v>
          </cell>
        </row>
        <row r="207">
          <cell r="D207" t="str">
            <v>207</v>
          </cell>
        </row>
        <row r="208">
          <cell r="D208" t="str">
            <v>208</v>
          </cell>
        </row>
        <row r="209">
          <cell r="D209" t="str">
            <v>209</v>
          </cell>
        </row>
        <row r="210">
          <cell r="D210" t="str">
            <v>210</v>
          </cell>
        </row>
        <row r="211">
          <cell r="D211" t="str">
            <v>211</v>
          </cell>
        </row>
        <row r="212">
          <cell r="D212" t="str">
            <v>212</v>
          </cell>
        </row>
        <row r="213">
          <cell r="D213" t="str">
            <v>213</v>
          </cell>
        </row>
        <row r="214">
          <cell r="D214" t="str">
            <v>214</v>
          </cell>
        </row>
        <row r="215">
          <cell r="D215" t="str">
            <v>215</v>
          </cell>
        </row>
        <row r="216">
          <cell r="D216" t="str">
            <v>216</v>
          </cell>
        </row>
        <row r="217">
          <cell r="D217" t="str">
            <v>217</v>
          </cell>
        </row>
        <row r="218">
          <cell r="D218" t="str">
            <v>218</v>
          </cell>
        </row>
        <row r="219">
          <cell r="D219" t="str">
            <v>219</v>
          </cell>
        </row>
        <row r="220">
          <cell r="D220" t="str">
            <v>220</v>
          </cell>
        </row>
        <row r="221">
          <cell r="D221" t="str">
            <v>221</v>
          </cell>
        </row>
        <row r="222">
          <cell r="D222" t="str">
            <v>222</v>
          </cell>
        </row>
        <row r="223">
          <cell r="D223" t="str">
            <v>223</v>
          </cell>
        </row>
        <row r="224">
          <cell r="D224" t="str">
            <v>224</v>
          </cell>
        </row>
        <row r="225">
          <cell r="D225" t="str">
            <v>225</v>
          </cell>
        </row>
        <row r="226">
          <cell r="D226" t="str">
            <v>226</v>
          </cell>
        </row>
        <row r="227">
          <cell r="D227" t="str">
            <v>227</v>
          </cell>
        </row>
        <row r="228">
          <cell r="D228" t="str">
            <v>228</v>
          </cell>
        </row>
        <row r="229">
          <cell r="D229" t="str">
            <v>229</v>
          </cell>
        </row>
        <row r="230">
          <cell r="D230" t="str">
            <v>230</v>
          </cell>
        </row>
        <row r="231">
          <cell r="D231" t="str">
            <v>231</v>
          </cell>
        </row>
        <row r="232">
          <cell r="D232" t="str">
            <v>232</v>
          </cell>
        </row>
        <row r="233">
          <cell r="D233" t="str">
            <v>233</v>
          </cell>
        </row>
        <row r="234">
          <cell r="D234" t="str">
            <v>234</v>
          </cell>
        </row>
        <row r="235">
          <cell r="D235" t="str">
            <v>235</v>
          </cell>
        </row>
        <row r="236">
          <cell r="D236" t="str">
            <v>236</v>
          </cell>
        </row>
        <row r="237">
          <cell r="D237" t="str">
            <v>237</v>
          </cell>
        </row>
        <row r="238">
          <cell r="D238" t="str">
            <v>238</v>
          </cell>
        </row>
        <row r="239">
          <cell r="D239" t="str">
            <v>239</v>
          </cell>
        </row>
        <row r="240">
          <cell r="D240" t="str">
            <v>240</v>
          </cell>
        </row>
        <row r="241">
          <cell r="D241" t="str">
            <v>241</v>
          </cell>
        </row>
        <row r="242">
          <cell r="D242" t="str">
            <v>242</v>
          </cell>
        </row>
        <row r="243">
          <cell r="D243" t="str">
            <v>243</v>
          </cell>
        </row>
        <row r="244">
          <cell r="D244" t="str">
            <v>244</v>
          </cell>
        </row>
        <row r="245">
          <cell r="D245" t="str">
            <v>245</v>
          </cell>
        </row>
        <row r="246">
          <cell r="D246" t="str">
            <v>246</v>
          </cell>
        </row>
        <row r="247">
          <cell r="D247" t="str">
            <v>247</v>
          </cell>
        </row>
        <row r="248">
          <cell r="D248" t="str">
            <v>248</v>
          </cell>
        </row>
        <row r="249">
          <cell r="D249" t="str">
            <v>249</v>
          </cell>
        </row>
        <row r="250">
          <cell r="D250" t="str">
            <v>250</v>
          </cell>
        </row>
        <row r="251">
          <cell r="D251" t="str">
            <v>251</v>
          </cell>
        </row>
        <row r="252">
          <cell r="D252" t="str">
            <v>252</v>
          </cell>
        </row>
        <row r="253">
          <cell r="D253" t="str">
            <v>253</v>
          </cell>
        </row>
        <row r="254">
          <cell r="D254" t="str">
            <v>254</v>
          </cell>
        </row>
        <row r="255">
          <cell r="D255" t="str">
            <v>255</v>
          </cell>
        </row>
        <row r="256">
          <cell r="D256" t="str">
            <v>256</v>
          </cell>
        </row>
        <row r="257">
          <cell r="D257" t="str">
            <v>257</v>
          </cell>
        </row>
        <row r="258">
          <cell r="D258" t="str">
            <v>258</v>
          </cell>
        </row>
        <row r="259">
          <cell r="D259" t="str">
            <v>259</v>
          </cell>
        </row>
        <row r="260">
          <cell r="D260" t="str">
            <v>260</v>
          </cell>
        </row>
        <row r="261">
          <cell r="D261" t="str">
            <v>261</v>
          </cell>
        </row>
        <row r="262">
          <cell r="D262" t="str">
            <v>262</v>
          </cell>
        </row>
        <row r="263">
          <cell r="D263" t="str">
            <v>263</v>
          </cell>
        </row>
        <row r="264">
          <cell r="D264" t="str">
            <v>264</v>
          </cell>
        </row>
        <row r="265">
          <cell r="D265" t="str">
            <v>265</v>
          </cell>
        </row>
        <row r="266">
          <cell r="D266" t="str">
            <v>266</v>
          </cell>
        </row>
        <row r="267">
          <cell r="D267" t="str">
            <v>267</v>
          </cell>
        </row>
        <row r="268">
          <cell r="D268" t="str">
            <v>268</v>
          </cell>
        </row>
        <row r="269">
          <cell r="D269" t="str">
            <v>269</v>
          </cell>
        </row>
        <row r="270">
          <cell r="D270" t="str">
            <v>270</v>
          </cell>
        </row>
        <row r="271">
          <cell r="D271" t="str">
            <v>271</v>
          </cell>
        </row>
        <row r="272">
          <cell r="D272" t="str">
            <v>272</v>
          </cell>
        </row>
        <row r="273">
          <cell r="D273" t="str">
            <v>273</v>
          </cell>
        </row>
        <row r="274">
          <cell r="D274" t="str">
            <v>274</v>
          </cell>
        </row>
        <row r="275">
          <cell r="D275" t="str">
            <v>275</v>
          </cell>
        </row>
        <row r="276">
          <cell r="D276" t="str">
            <v>276</v>
          </cell>
        </row>
        <row r="277">
          <cell r="D277" t="str">
            <v>277</v>
          </cell>
        </row>
        <row r="278">
          <cell r="D278" t="str">
            <v>278</v>
          </cell>
        </row>
        <row r="279">
          <cell r="D279" t="str">
            <v>279</v>
          </cell>
        </row>
        <row r="280">
          <cell r="D280" t="str">
            <v>280</v>
          </cell>
        </row>
        <row r="281">
          <cell r="D281" t="str">
            <v>281</v>
          </cell>
        </row>
        <row r="282">
          <cell r="D282" t="str">
            <v>282</v>
          </cell>
        </row>
        <row r="283">
          <cell r="D283" t="str">
            <v>283</v>
          </cell>
        </row>
        <row r="284">
          <cell r="D284" t="str">
            <v>284</v>
          </cell>
        </row>
        <row r="285">
          <cell r="D285" t="str">
            <v>285</v>
          </cell>
        </row>
        <row r="286">
          <cell r="D286" t="str">
            <v>286</v>
          </cell>
        </row>
        <row r="287">
          <cell r="D287" t="str">
            <v>287</v>
          </cell>
        </row>
        <row r="288">
          <cell r="D288" t="str">
            <v>288</v>
          </cell>
        </row>
        <row r="289">
          <cell r="D289" t="str">
            <v>289</v>
          </cell>
        </row>
        <row r="290">
          <cell r="D290" t="str">
            <v>290</v>
          </cell>
        </row>
        <row r="291">
          <cell r="D291" t="str">
            <v>291</v>
          </cell>
        </row>
        <row r="292">
          <cell r="D292" t="str">
            <v>292</v>
          </cell>
        </row>
        <row r="293">
          <cell r="D293" t="str">
            <v>293</v>
          </cell>
        </row>
        <row r="294">
          <cell r="D294" t="str">
            <v>294</v>
          </cell>
        </row>
        <row r="295">
          <cell r="D295" t="str">
            <v>295</v>
          </cell>
        </row>
        <row r="296">
          <cell r="D296" t="str">
            <v>296</v>
          </cell>
        </row>
        <row r="297">
          <cell r="D297" t="str">
            <v>297</v>
          </cell>
        </row>
        <row r="298">
          <cell r="D298" t="str">
            <v>298</v>
          </cell>
        </row>
        <row r="299">
          <cell r="D299" t="str">
            <v>299</v>
          </cell>
        </row>
        <row r="300">
          <cell r="D300" t="str">
            <v>300</v>
          </cell>
        </row>
        <row r="301">
          <cell r="D301" t="str">
            <v>301</v>
          </cell>
        </row>
        <row r="302">
          <cell r="D302" t="str">
            <v>302</v>
          </cell>
        </row>
        <row r="303">
          <cell r="D303" t="str">
            <v>303</v>
          </cell>
        </row>
        <row r="304">
          <cell r="D304" t="str">
            <v>304</v>
          </cell>
        </row>
        <row r="305">
          <cell r="D305" t="str">
            <v>305</v>
          </cell>
        </row>
        <row r="306">
          <cell r="D306" t="str">
            <v>306</v>
          </cell>
        </row>
        <row r="307">
          <cell r="D307" t="str">
            <v>307</v>
          </cell>
        </row>
        <row r="308">
          <cell r="D308" t="str">
            <v>308</v>
          </cell>
        </row>
        <row r="309">
          <cell r="D309" t="str">
            <v>309</v>
          </cell>
        </row>
        <row r="310">
          <cell r="D310" t="str">
            <v>310</v>
          </cell>
        </row>
        <row r="311">
          <cell r="D311" t="str">
            <v>311</v>
          </cell>
        </row>
        <row r="312">
          <cell r="D312" t="str">
            <v>312</v>
          </cell>
        </row>
        <row r="313">
          <cell r="D313" t="str">
            <v>313</v>
          </cell>
        </row>
        <row r="314">
          <cell r="D314" t="str">
            <v>314</v>
          </cell>
        </row>
        <row r="315">
          <cell r="D315" t="str">
            <v>315</v>
          </cell>
        </row>
        <row r="316">
          <cell r="D316" t="str">
            <v>316</v>
          </cell>
        </row>
        <row r="317">
          <cell r="D317" t="str">
            <v>317</v>
          </cell>
        </row>
        <row r="318">
          <cell r="D318" t="str">
            <v>318</v>
          </cell>
        </row>
        <row r="319">
          <cell r="D319" t="str">
            <v>319</v>
          </cell>
        </row>
        <row r="320">
          <cell r="D320" t="str">
            <v>320</v>
          </cell>
        </row>
        <row r="321">
          <cell r="D321" t="str">
            <v>321</v>
          </cell>
        </row>
        <row r="322">
          <cell r="D322" t="str">
            <v>322</v>
          </cell>
        </row>
        <row r="323">
          <cell r="D323" t="str">
            <v>323</v>
          </cell>
        </row>
        <row r="324">
          <cell r="D324" t="str">
            <v>324</v>
          </cell>
        </row>
        <row r="325">
          <cell r="D325" t="str">
            <v>325</v>
          </cell>
        </row>
        <row r="326">
          <cell r="D326" t="str">
            <v>326</v>
          </cell>
        </row>
        <row r="327">
          <cell r="D327" t="str">
            <v>327</v>
          </cell>
        </row>
        <row r="328">
          <cell r="D328" t="str">
            <v>328</v>
          </cell>
        </row>
        <row r="329">
          <cell r="D329" t="str">
            <v>329</v>
          </cell>
        </row>
        <row r="330">
          <cell r="D330" t="str">
            <v>330</v>
          </cell>
        </row>
        <row r="331">
          <cell r="D331" t="str">
            <v>331</v>
          </cell>
        </row>
        <row r="332">
          <cell r="D332" t="str">
            <v>332</v>
          </cell>
        </row>
        <row r="333">
          <cell r="D333" t="str">
            <v>333</v>
          </cell>
        </row>
        <row r="334">
          <cell r="D334" t="str">
            <v>334</v>
          </cell>
        </row>
        <row r="335">
          <cell r="D335" t="str">
            <v>335</v>
          </cell>
        </row>
        <row r="336">
          <cell r="D336" t="str">
            <v>336</v>
          </cell>
        </row>
        <row r="337">
          <cell r="D337" t="str">
            <v>337</v>
          </cell>
        </row>
        <row r="338">
          <cell r="D338" t="str">
            <v>338</v>
          </cell>
        </row>
        <row r="339">
          <cell r="D339" t="str">
            <v>339</v>
          </cell>
        </row>
        <row r="340">
          <cell r="D340" t="str">
            <v>340</v>
          </cell>
        </row>
        <row r="341">
          <cell r="D341" t="str">
            <v>341</v>
          </cell>
        </row>
        <row r="342">
          <cell r="D342" t="str">
            <v>342</v>
          </cell>
        </row>
        <row r="343">
          <cell r="D343" t="str">
            <v>343</v>
          </cell>
        </row>
        <row r="344">
          <cell r="D344" t="str">
            <v>344</v>
          </cell>
        </row>
        <row r="345">
          <cell r="D345" t="str">
            <v>345</v>
          </cell>
        </row>
        <row r="346">
          <cell r="D346" t="str">
            <v>346</v>
          </cell>
        </row>
        <row r="347">
          <cell r="D347" t="str">
            <v>347</v>
          </cell>
        </row>
        <row r="348">
          <cell r="D348" t="str">
            <v>348</v>
          </cell>
        </row>
        <row r="349">
          <cell r="D349" t="str">
            <v>349</v>
          </cell>
        </row>
        <row r="350">
          <cell r="D350" t="str">
            <v>350</v>
          </cell>
        </row>
        <row r="351">
          <cell r="D351" t="str">
            <v>351</v>
          </cell>
        </row>
        <row r="352">
          <cell r="D352" t="str">
            <v>352</v>
          </cell>
        </row>
        <row r="353">
          <cell r="D353" t="str">
            <v>353</v>
          </cell>
        </row>
        <row r="354">
          <cell r="D354" t="str">
            <v>354</v>
          </cell>
        </row>
        <row r="355">
          <cell r="D355" t="str">
            <v>355</v>
          </cell>
        </row>
        <row r="356">
          <cell r="D356" t="str">
            <v>356</v>
          </cell>
        </row>
        <row r="357">
          <cell r="D357" t="str">
            <v>357</v>
          </cell>
        </row>
        <row r="358">
          <cell r="D358" t="str">
            <v>358</v>
          </cell>
        </row>
        <row r="359">
          <cell r="D359" t="str">
            <v>359</v>
          </cell>
        </row>
        <row r="360">
          <cell r="D360" t="str">
            <v>360</v>
          </cell>
        </row>
        <row r="361">
          <cell r="D361" t="str">
            <v>361</v>
          </cell>
        </row>
        <row r="362">
          <cell r="D362" t="str">
            <v>362</v>
          </cell>
        </row>
        <row r="363">
          <cell r="D363" t="str">
            <v>363</v>
          </cell>
        </row>
        <row r="364">
          <cell r="D364" t="str">
            <v>364</v>
          </cell>
        </row>
        <row r="365">
          <cell r="D365" t="str">
            <v>365</v>
          </cell>
        </row>
        <row r="366">
          <cell r="D366" t="str">
            <v>366</v>
          </cell>
        </row>
        <row r="367">
          <cell r="D367" t="str">
            <v>367</v>
          </cell>
        </row>
        <row r="368">
          <cell r="D368" t="str">
            <v>368</v>
          </cell>
        </row>
        <row r="369">
          <cell r="D369" t="str">
            <v>369</v>
          </cell>
        </row>
        <row r="370">
          <cell r="D370" t="str">
            <v>370</v>
          </cell>
        </row>
        <row r="371">
          <cell r="D371" t="str">
            <v>371</v>
          </cell>
        </row>
        <row r="372">
          <cell r="D372" t="str">
            <v>372</v>
          </cell>
        </row>
        <row r="373">
          <cell r="D373" t="str">
            <v>373</v>
          </cell>
        </row>
        <row r="374">
          <cell r="D374" t="str">
            <v>374</v>
          </cell>
        </row>
        <row r="375">
          <cell r="D375" t="str">
            <v>375</v>
          </cell>
        </row>
        <row r="376">
          <cell r="D376" t="str">
            <v>376</v>
          </cell>
        </row>
        <row r="377">
          <cell r="D377" t="str">
            <v>377</v>
          </cell>
        </row>
        <row r="378">
          <cell r="D378" t="str">
            <v>378</v>
          </cell>
        </row>
        <row r="379">
          <cell r="D379" t="str">
            <v>379</v>
          </cell>
        </row>
        <row r="380">
          <cell r="D380" t="str">
            <v>380</v>
          </cell>
        </row>
        <row r="381">
          <cell r="D381" t="str">
            <v>381</v>
          </cell>
        </row>
        <row r="382">
          <cell r="D382" t="str">
            <v>382</v>
          </cell>
        </row>
        <row r="383">
          <cell r="D383" t="str">
            <v>383</v>
          </cell>
        </row>
        <row r="384">
          <cell r="D384" t="str">
            <v>384</v>
          </cell>
        </row>
        <row r="385">
          <cell r="D385" t="str">
            <v>385</v>
          </cell>
        </row>
        <row r="386">
          <cell r="D386" t="str">
            <v>386</v>
          </cell>
        </row>
        <row r="387">
          <cell r="D387" t="str">
            <v>387</v>
          </cell>
        </row>
        <row r="388">
          <cell r="D388" t="str">
            <v>388</v>
          </cell>
        </row>
        <row r="389">
          <cell r="D389" t="str">
            <v>389</v>
          </cell>
        </row>
        <row r="390">
          <cell r="D390" t="str">
            <v>390</v>
          </cell>
        </row>
        <row r="391">
          <cell r="D391" t="str">
            <v>391</v>
          </cell>
        </row>
        <row r="392">
          <cell r="D392" t="str">
            <v>392</v>
          </cell>
        </row>
        <row r="393">
          <cell r="D393" t="str">
            <v>393</v>
          </cell>
        </row>
        <row r="394">
          <cell r="D394" t="str">
            <v>394</v>
          </cell>
        </row>
        <row r="395">
          <cell r="D395" t="str">
            <v>395</v>
          </cell>
        </row>
        <row r="396">
          <cell r="D396" t="str">
            <v>396</v>
          </cell>
        </row>
        <row r="397">
          <cell r="D397" t="str">
            <v>397</v>
          </cell>
        </row>
        <row r="398">
          <cell r="D398" t="str">
            <v>398</v>
          </cell>
        </row>
        <row r="399">
          <cell r="D399" t="str">
            <v>399</v>
          </cell>
        </row>
        <row r="400">
          <cell r="D400" t="str">
            <v>401</v>
          </cell>
        </row>
        <row r="401">
          <cell r="D401" t="str">
            <v>402</v>
          </cell>
        </row>
        <row r="402">
          <cell r="D402" t="str">
            <v>403</v>
          </cell>
        </row>
        <row r="403">
          <cell r="D403" t="str">
            <v>404</v>
          </cell>
        </row>
        <row r="404">
          <cell r="D404" t="str">
            <v>405</v>
          </cell>
        </row>
        <row r="405">
          <cell r="D405" t="str">
            <v>406</v>
          </cell>
        </row>
        <row r="406">
          <cell r="D406" t="str">
            <v>407</v>
          </cell>
        </row>
        <row r="407">
          <cell r="D407" t="str">
            <v>408</v>
          </cell>
        </row>
        <row r="408">
          <cell r="D408" t="str">
            <v>409</v>
          </cell>
        </row>
        <row r="409">
          <cell r="D409" t="str">
            <v>410</v>
          </cell>
        </row>
        <row r="410">
          <cell r="D410" t="str">
            <v>411</v>
          </cell>
        </row>
        <row r="411">
          <cell r="D411" t="str">
            <v>412</v>
          </cell>
        </row>
        <row r="412">
          <cell r="D412" t="str">
            <v>413</v>
          </cell>
        </row>
        <row r="413">
          <cell r="D413" t="str">
            <v>414</v>
          </cell>
        </row>
        <row r="414">
          <cell r="D414" t="str">
            <v>415</v>
          </cell>
        </row>
        <row r="415">
          <cell r="D415" t="str">
            <v>416</v>
          </cell>
        </row>
        <row r="416">
          <cell r="D416" t="str">
            <v>417</v>
          </cell>
        </row>
        <row r="417">
          <cell r="D417" t="str">
            <v>418</v>
          </cell>
        </row>
        <row r="418">
          <cell r="D418" t="str">
            <v>419</v>
          </cell>
        </row>
        <row r="419">
          <cell r="D419" t="str">
            <v>420</v>
          </cell>
        </row>
        <row r="420">
          <cell r="D420" t="str">
            <v>421</v>
          </cell>
        </row>
        <row r="421">
          <cell r="D421" t="str">
            <v>422</v>
          </cell>
        </row>
        <row r="422">
          <cell r="D422" t="str">
            <v>423</v>
          </cell>
        </row>
        <row r="423">
          <cell r="D423" t="str">
            <v>424</v>
          </cell>
        </row>
        <row r="424">
          <cell r="D424" t="str">
            <v>425</v>
          </cell>
        </row>
        <row r="425">
          <cell r="D425" t="str">
            <v>426</v>
          </cell>
        </row>
        <row r="426">
          <cell r="D426" t="str">
            <v>427</v>
          </cell>
        </row>
        <row r="427">
          <cell r="D427" t="str">
            <v>428</v>
          </cell>
        </row>
        <row r="428">
          <cell r="D428" t="str">
            <v>429</v>
          </cell>
        </row>
        <row r="429">
          <cell r="D429" t="str">
            <v>430</v>
          </cell>
        </row>
        <row r="430">
          <cell r="D430" t="str">
            <v>431</v>
          </cell>
        </row>
        <row r="431">
          <cell r="D431" t="str">
            <v>432</v>
          </cell>
        </row>
        <row r="432">
          <cell r="D432" t="str">
            <v>433</v>
          </cell>
        </row>
        <row r="433">
          <cell r="D433" t="str">
            <v>434</v>
          </cell>
        </row>
        <row r="434">
          <cell r="D434" t="str">
            <v>435</v>
          </cell>
        </row>
        <row r="435">
          <cell r="D435" t="str">
            <v>436</v>
          </cell>
        </row>
        <row r="436">
          <cell r="D436" t="str">
            <v>437</v>
          </cell>
        </row>
        <row r="437">
          <cell r="D437" t="str">
            <v>438</v>
          </cell>
        </row>
        <row r="438">
          <cell r="D438" t="str">
            <v>439</v>
          </cell>
        </row>
        <row r="439">
          <cell r="D439" t="str">
            <v>440</v>
          </cell>
        </row>
        <row r="440">
          <cell r="D440" t="str">
            <v>441</v>
          </cell>
        </row>
        <row r="441">
          <cell r="D441" t="str">
            <v>442</v>
          </cell>
        </row>
        <row r="442">
          <cell r="D442" t="str">
            <v>443</v>
          </cell>
        </row>
        <row r="443">
          <cell r="D443" t="str">
            <v>444</v>
          </cell>
        </row>
        <row r="444">
          <cell r="D444" t="str">
            <v>445</v>
          </cell>
        </row>
        <row r="445">
          <cell r="D445" t="str">
            <v>446</v>
          </cell>
        </row>
        <row r="446">
          <cell r="D446" t="str">
            <v>447</v>
          </cell>
        </row>
        <row r="447">
          <cell r="D447" t="str">
            <v>448</v>
          </cell>
        </row>
        <row r="448">
          <cell r="D448" t="str">
            <v>449</v>
          </cell>
        </row>
        <row r="449">
          <cell r="D449" t="str">
            <v>450</v>
          </cell>
        </row>
        <row r="450">
          <cell r="D450" t="str">
            <v>451</v>
          </cell>
        </row>
        <row r="451">
          <cell r="D451" t="str">
            <v>452</v>
          </cell>
        </row>
        <row r="452">
          <cell r="D452" t="str">
            <v>453</v>
          </cell>
        </row>
        <row r="453">
          <cell r="D453" t="str">
            <v>454</v>
          </cell>
        </row>
        <row r="454">
          <cell r="D454" t="str">
            <v>455</v>
          </cell>
        </row>
        <row r="455">
          <cell r="D455" t="str">
            <v>456</v>
          </cell>
        </row>
        <row r="456">
          <cell r="D456" t="str">
            <v>457</v>
          </cell>
        </row>
        <row r="457">
          <cell r="D457" t="str">
            <v>458</v>
          </cell>
        </row>
        <row r="458">
          <cell r="D458" t="str">
            <v>459</v>
          </cell>
        </row>
        <row r="459">
          <cell r="D459" t="str">
            <v>460</v>
          </cell>
        </row>
        <row r="460">
          <cell r="D460" t="str">
            <v>461</v>
          </cell>
        </row>
        <row r="461">
          <cell r="D461" t="str">
            <v>462</v>
          </cell>
        </row>
        <row r="462">
          <cell r="D462" t="str">
            <v>463</v>
          </cell>
        </row>
        <row r="463">
          <cell r="D463" t="str">
            <v>464</v>
          </cell>
        </row>
        <row r="464">
          <cell r="D464" t="str">
            <v>465</v>
          </cell>
        </row>
        <row r="465">
          <cell r="D465" t="str">
            <v>466</v>
          </cell>
        </row>
        <row r="466">
          <cell r="D466" t="str">
            <v>467</v>
          </cell>
        </row>
        <row r="467">
          <cell r="D467" t="str">
            <v>468</v>
          </cell>
        </row>
        <row r="468">
          <cell r="D468" t="str">
            <v>469</v>
          </cell>
        </row>
        <row r="469">
          <cell r="D469" t="str">
            <v>470</v>
          </cell>
        </row>
        <row r="470">
          <cell r="D470" t="str">
            <v>471</v>
          </cell>
        </row>
        <row r="471">
          <cell r="D471" t="str">
            <v>472</v>
          </cell>
        </row>
        <row r="472">
          <cell r="D472" t="str">
            <v>473</v>
          </cell>
        </row>
        <row r="473">
          <cell r="D473" t="str">
            <v>474</v>
          </cell>
        </row>
        <row r="474">
          <cell r="D474" t="str">
            <v>475</v>
          </cell>
        </row>
        <row r="475">
          <cell r="D475" t="str">
            <v>476</v>
          </cell>
        </row>
        <row r="476">
          <cell r="D476" t="str">
            <v>477</v>
          </cell>
        </row>
        <row r="477">
          <cell r="D477" t="str">
            <v>478</v>
          </cell>
        </row>
        <row r="478">
          <cell r="D478" t="str">
            <v>479</v>
          </cell>
        </row>
        <row r="479">
          <cell r="D479" t="str">
            <v>480</v>
          </cell>
        </row>
        <row r="480">
          <cell r="D480" t="str">
            <v>481</v>
          </cell>
        </row>
        <row r="481">
          <cell r="D481" t="str">
            <v>482</v>
          </cell>
        </row>
        <row r="482">
          <cell r="D482" t="str">
            <v>483</v>
          </cell>
        </row>
        <row r="483">
          <cell r="D483" t="str">
            <v>484</v>
          </cell>
        </row>
        <row r="484">
          <cell r="D484" t="str">
            <v>485</v>
          </cell>
        </row>
        <row r="485">
          <cell r="D485" t="str">
            <v>486</v>
          </cell>
        </row>
        <row r="486">
          <cell r="D486" t="str">
            <v>487</v>
          </cell>
        </row>
        <row r="487">
          <cell r="D487" t="str">
            <v>488</v>
          </cell>
        </row>
        <row r="488">
          <cell r="D488" t="str">
            <v>489</v>
          </cell>
        </row>
        <row r="489">
          <cell r="D489" t="str">
            <v>490</v>
          </cell>
        </row>
        <row r="490">
          <cell r="D490" t="str">
            <v>491</v>
          </cell>
        </row>
        <row r="491">
          <cell r="D491" t="str">
            <v>492</v>
          </cell>
        </row>
        <row r="492">
          <cell r="D492" t="str">
            <v>493</v>
          </cell>
        </row>
        <row r="493">
          <cell r="D493" t="str">
            <v>494</v>
          </cell>
        </row>
        <row r="494">
          <cell r="D494" t="str">
            <v>495</v>
          </cell>
        </row>
        <row r="495">
          <cell r="D495" t="str">
            <v>496</v>
          </cell>
        </row>
        <row r="496">
          <cell r="D496" t="str">
            <v>497</v>
          </cell>
        </row>
        <row r="497">
          <cell r="D497" t="str">
            <v>498</v>
          </cell>
        </row>
        <row r="498">
          <cell r="D498" t="str">
            <v>499</v>
          </cell>
        </row>
        <row r="499">
          <cell r="D499" t="str">
            <v>501</v>
          </cell>
        </row>
        <row r="500">
          <cell r="D500" t="str">
            <v>502</v>
          </cell>
        </row>
        <row r="501">
          <cell r="D501" t="str">
            <v>503</v>
          </cell>
        </row>
        <row r="502">
          <cell r="D502" t="str">
            <v>504</v>
          </cell>
        </row>
        <row r="503">
          <cell r="D503" t="str">
            <v>505</v>
          </cell>
        </row>
        <row r="504">
          <cell r="D504" t="str">
            <v>506</v>
          </cell>
        </row>
        <row r="505">
          <cell r="D505" t="str">
            <v>507</v>
          </cell>
        </row>
        <row r="506">
          <cell r="D506" t="str">
            <v>508</v>
          </cell>
        </row>
        <row r="507">
          <cell r="D507" t="str">
            <v>509</v>
          </cell>
        </row>
        <row r="508">
          <cell r="D508" t="str">
            <v>510</v>
          </cell>
        </row>
        <row r="509">
          <cell r="D509" t="str">
            <v>511</v>
          </cell>
        </row>
        <row r="510">
          <cell r="D510" t="str">
            <v>512</v>
          </cell>
        </row>
        <row r="511">
          <cell r="D511" t="str">
            <v>513</v>
          </cell>
        </row>
        <row r="512">
          <cell r="D512" t="str">
            <v>514</v>
          </cell>
        </row>
        <row r="513">
          <cell r="D513" t="str">
            <v>515</v>
          </cell>
        </row>
        <row r="514">
          <cell r="D514" t="str">
            <v>516</v>
          </cell>
        </row>
        <row r="515">
          <cell r="D515" t="str">
            <v>517</v>
          </cell>
        </row>
        <row r="516">
          <cell r="D516" t="str">
            <v>518</v>
          </cell>
        </row>
        <row r="517">
          <cell r="D517" t="str">
            <v>519</v>
          </cell>
        </row>
        <row r="518">
          <cell r="D518" t="str">
            <v>520</v>
          </cell>
        </row>
        <row r="519">
          <cell r="D519" t="str">
            <v>521</v>
          </cell>
        </row>
        <row r="520">
          <cell r="D520" t="str">
            <v>522</v>
          </cell>
        </row>
        <row r="521">
          <cell r="D521" t="str">
            <v>523</v>
          </cell>
        </row>
        <row r="522">
          <cell r="D522" t="str">
            <v>524</v>
          </cell>
        </row>
        <row r="523">
          <cell r="D523" t="str">
            <v>525</v>
          </cell>
        </row>
        <row r="524">
          <cell r="D524" t="str">
            <v>526</v>
          </cell>
        </row>
        <row r="525">
          <cell r="D525" t="str">
            <v>527</v>
          </cell>
        </row>
        <row r="526">
          <cell r="D526" t="str">
            <v>528</v>
          </cell>
        </row>
        <row r="527">
          <cell r="D527" t="str">
            <v>529</v>
          </cell>
        </row>
        <row r="528">
          <cell r="D528" t="str">
            <v>530</v>
          </cell>
        </row>
        <row r="529">
          <cell r="D529" t="str">
            <v>531</v>
          </cell>
        </row>
        <row r="530">
          <cell r="D530" t="str">
            <v>532</v>
          </cell>
        </row>
        <row r="531">
          <cell r="D531" t="str">
            <v>533</v>
          </cell>
        </row>
        <row r="532">
          <cell r="D532" t="str">
            <v>534</v>
          </cell>
        </row>
        <row r="533">
          <cell r="D533" t="str">
            <v>535</v>
          </cell>
        </row>
        <row r="534">
          <cell r="D534" t="str">
            <v>536</v>
          </cell>
        </row>
        <row r="535">
          <cell r="D535" t="str">
            <v>537</v>
          </cell>
        </row>
        <row r="536">
          <cell r="D536" t="str">
            <v>538</v>
          </cell>
        </row>
        <row r="537">
          <cell r="D537" t="str">
            <v>539</v>
          </cell>
        </row>
        <row r="538">
          <cell r="D538" t="str">
            <v>540</v>
          </cell>
        </row>
        <row r="539">
          <cell r="D539" t="str">
            <v>541</v>
          </cell>
        </row>
        <row r="540">
          <cell r="D540" t="str">
            <v>542</v>
          </cell>
        </row>
        <row r="541">
          <cell r="D541" t="str">
            <v>543</v>
          </cell>
        </row>
        <row r="542">
          <cell r="D542" t="str">
            <v>544</v>
          </cell>
        </row>
        <row r="543">
          <cell r="D543" t="str">
            <v>545</v>
          </cell>
        </row>
        <row r="544">
          <cell r="D544" t="str">
            <v>546</v>
          </cell>
        </row>
        <row r="545">
          <cell r="D545" t="str">
            <v>547</v>
          </cell>
        </row>
        <row r="546">
          <cell r="D546" t="str">
            <v>548</v>
          </cell>
        </row>
        <row r="547">
          <cell r="D547" t="str">
            <v>549</v>
          </cell>
        </row>
        <row r="548">
          <cell r="D548" t="str">
            <v>550</v>
          </cell>
        </row>
        <row r="549">
          <cell r="D549" t="str">
            <v>551</v>
          </cell>
        </row>
        <row r="550">
          <cell r="D550" t="str">
            <v>552</v>
          </cell>
        </row>
        <row r="551">
          <cell r="D551" t="str">
            <v>553</v>
          </cell>
        </row>
        <row r="552">
          <cell r="D552" t="str">
            <v>554</v>
          </cell>
        </row>
        <row r="553">
          <cell r="D553" t="str">
            <v>555</v>
          </cell>
        </row>
        <row r="554">
          <cell r="D554" t="str">
            <v>556</v>
          </cell>
        </row>
        <row r="555">
          <cell r="D555" t="str">
            <v>557</v>
          </cell>
        </row>
        <row r="556">
          <cell r="D556" t="str">
            <v>558</v>
          </cell>
        </row>
        <row r="557">
          <cell r="D557" t="str">
            <v>559</v>
          </cell>
        </row>
        <row r="558">
          <cell r="D558" t="str">
            <v>560</v>
          </cell>
        </row>
        <row r="559">
          <cell r="D559" t="str">
            <v>561</v>
          </cell>
        </row>
        <row r="560">
          <cell r="D560" t="str">
            <v>562</v>
          </cell>
        </row>
        <row r="561">
          <cell r="D561" t="str">
            <v>563</v>
          </cell>
        </row>
        <row r="562">
          <cell r="D562" t="str">
            <v>564</v>
          </cell>
        </row>
        <row r="563">
          <cell r="D563" t="str">
            <v>565</v>
          </cell>
        </row>
        <row r="564">
          <cell r="D564" t="str">
            <v>566</v>
          </cell>
        </row>
        <row r="565">
          <cell r="D565" t="str">
            <v>567</v>
          </cell>
        </row>
        <row r="566">
          <cell r="D566" t="str">
            <v>568</v>
          </cell>
        </row>
        <row r="567">
          <cell r="D567" t="str">
            <v>569</v>
          </cell>
        </row>
        <row r="568">
          <cell r="D568" t="str">
            <v>570</v>
          </cell>
        </row>
        <row r="569">
          <cell r="D569" t="str">
            <v>571</v>
          </cell>
        </row>
        <row r="570">
          <cell r="D570" t="str">
            <v>572</v>
          </cell>
        </row>
        <row r="571">
          <cell r="D571" t="str">
            <v>573</v>
          </cell>
        </row>
        <row r="572">
          <cell r="D572" t="str">
            <v>574</v>
          </cell>
        </row>
        <row r="573">
          <cell r="D573" t="str">
            <v>575</v>
          </cell>
        </row>
        <row r="574">
          <cell r="D574" t="str">
            <v>576</v>
          </cell>
        </row>
        <row r="575">
          <cell r="D575" t="str">
            <v>577</v>
          </cell>
        </row>
        <row r="576">
          <cell r="D576" t="str">
            <v>578</v>
          </cell>
        </row>
        <row r="577">
          <cell r="D577" t="str">
            <v>579</v>
          </cell>
        </row>
        <row r="578">
          <cell r="D578" t="str">
            <v>580</v>
          </cell>
        </row>
        <row r="579">
          <cell r="D579" t="str">
            <v>581</v>
          </cell>
        </row>
        <row r="580">
          <cell r="D580" t="str">
            <v>582</v>
          </cell>
        </row>
        <row r="581">
          <cell r="D581" t="str">
            <v>583</v>
          </cell>
        </row>
        <row r="582">
          <cell r="D582" t="str">
            <v>584</v>
          </cell>
        </row>
        <row r="583">
          <cell r="D583" t="str">
            <v>585</v>
          </cell>
        </row>
        <row r="584">
          <cell r="D584" t="str">
            <v>586</v>
          </cell>
        </row>
        <row r="585">
          <cell r="D585" t="str">
            <v>587</v>
          </cell>
        </row>
        <row r="586">
          <cell r="D586" t="str">
            <v>588</v>
          </cell>
        </row>
        <row r="587">
          <cell r="D587" t="str">
            <v>589</v>
          </cell>
        </row>
        <row r="588">
          <cell r="D588" t="str">
            <v>590</v>
          </cell>
        </row>
        <row r="589">
          <cell r="D589" t="str">
            <v>591</v>
          </cell>
        </row>
        <row r="590">
          <cell r="D590" t="str">
            <v>592</v>
          </cell>
        </row>
        <row r="591">
          <cell r="D591" t="str">
            <v>593</v>
          </cell>
        </row>
        <row r="592">
          <cell r="D592" t="str">
            <v>594</v>
          </cell>
        </row>
        <row r="593">
          <cell r="D593" t="str">
            <v>595</v>
          </cell>
        </row>
        <row r="594">
          <cell r="D594" t="str">
            <v>596</v>
          </cell>
        </row>
        <row r="595">
          <cell r="D595" t="str">
            <v>597</v>
          </cell>
        </row>
        <row r="596">
          <cell r="D596" t="str">
            <v>598</v>
          </cell>
        </row>
        <row r="597">
          <cell r="D597" t="str">
            <v>599</v>
          </cell>
        </row>
        <row r="598">
          <cell r="D598" t="str">
            <v>601</v>
          </cell>
        </row>
        <row r="599">
          <cell r="D599" t="str">
            <v>602</v>
          </cell>
        </row>
        <row r="600">
          <cell r="D600" t="str">
            <v>603</v>
          </cell>
        </row>
        <row r="601">
          <cell r="D601" t="str">
            <v>604</v>
          </cell>
        </row>
        <row r="602">
          <cell r="D602" t="str">
            <v>605</v>
          </cell>
        </row>
        <row r="603">
          <cell r="D603" t="str">
            <v>606</v>
          </cell>
        </row>
        <row r="604">
          <cell r="D604" t="str">
            <v>607</v>
          </cell>
        </row>
        <row r="605">
          <cell r="D605" t="str">
            <v>608</v>
          </cell>
        </row>
        <row r="606">
          <cell r="D606" t="str">
            <v>609</v>
          </cell>
        </row>
        <row r="607">
          <cell r="D607" t="str">
            <v>610</v>
          </cell>
        </row>
        <row r="608">
          <cell r="D608" t="str">
            <v>611</v>
          </cell>
        </row>
        <row r="609">
          <cell r="D609" t="str">
            <v>612</v>
          </cell>
        </row>
        <row r="610">
          <cell r="D610" t="str">
            <v>613</v>
          </cell>
        </row>
        <row r="611">
          <cell r="D611" t="str">
            <v>614</v>
          </cell>
        </row>
        <row r="612">
          <cell r="D612" t="str">
            <v>615</v>
          </cell>
        </row>
        <row r="613">
          <cell r="D613" t="str">
            <v>616</v>
          </cell>
        </row>
        <row r="614">
          <cell r="D614" t="str">
            <v>617</v>
          </cell>
        </row>
        <row r="615">
          <cell r="D615" t="str">
            <v>618</v>
          </cell>
        </row>
        <row r="616">
          <cell r="D616" t="str">
            <v>619</v>
          </cell>
        </row>
        <row r="617">
          <cell r="D617" t="str">
            <v>620</v>
          </cell>
        </row>
        <row r="618">
          <cell r="D618" t="str">
            <v>621</v>
          </cell>
        </row>
        <row r="619">
          <cell r="D619" t="str">
            <v>622</v>
          </cell>
        </row>
        <row r="620">
          <cell r="D620" t="str">
            <v>623</v>
          </cell>
        </row>
        <row r="621">
          <cell r="D621" t="str">
            <v>624</v>
          </cell>
        </row>
        <row r="622">
          <cell r="D622" t="str">
            <v>625</v>
          </cell>
        </row>
        <row r="623">
          <cell r="D623" t="str">
            <v>626</v>
          </cell>
        </row>
        <row r="624">
          <cell r="D624" t="str">
            <v>627</v>
          </cell>
        </row>
        <row r="625">
          <cell r="D625" t="str">
            <v>628</v>
          </cell>
        </row>
        <row r="626">
          <cell r="D626" t="str">
            <v>629</v>
          </cell>
        </row>
        <row r="627">
          <cell r="D627" t="str">
            <v>630</v>
          </cell>
        </row>
        <row r="628">
          <cell r="D628" t="str">
            <v>631</v>
          </cell>
        </row>
        <row r="629">
          <cell r="D629" t="str">
            <v>632</v>
          </cell>
        </row>
        <row r="630">
          <cell r="D630" t="str">
            <v>633</v>
          </cell>
        </row>
        <row r="631">
          <cell r="D631" t="str">
            <v>634</v>
          </cell>
        </row>
        <row r="632">
          <cell r="D632" t="str">
            <v>635</v>
          </cell>
        </row>
        <row r="633">
          <cell r="D633" t="str">
            <v>636</v>
          </cell>
        </row>
        <row r="634">
          <cell r="D634" t="str">
            <v>637</v>
          </cell>
        </row>
        <row r="635">
          <cell r="D635" t="str">
            <v>638</v>
          </cell>
        </row>
        <row r="636">
          <cell r="D636" t="str">
            <v>639</v>
          </cell>
        </row>
        <row r="637">
          <cell r="D637" t="str">
            <v>640</v>
          </cell>
        </row>
        <row r="638">
          <cell r="D638" t="str">
            <v>641</v>
          </cell>
        </row>
        <row r="639">
          <cell r="D639" t="str">
            <v>642</v>
          </cell>
        </row>
        <row r="640">
          <cell r="D640" t="str">
            <v>643</v>
          </cell>
        </row>
        <row r="641">
          <cell r="D641" t="str">
            <v>644</v>
          </cell>
        </row>
        <row r="642">
          <cell r="D642" t="str">
            <v>645</v>
          </cell>
        </row>
        <row r="643">
          <cell r="D643" t="str">
            <v>646</v>
          </cell>
        </row>
        <row r="644">
          <cell r="D644" t="str">
            <v>647</v>
          </cell>
        </row>
        <row r="645">
          <cell r="D645" t="str">
            <v>648</v>
          </cell>
        </row>
        <row r="646">
          <cell r="D646" t="str">
            <v>649</v>
          </cell>
        </row>
        <row r="647">
          <cell r="D647" t="str">
            <v>650</v>
          </cell>
        </row>
        <row r="648">
          <cell r="D648" t="str">
            <v>651</v>
          </cell>
        </row>
        <row r="649">
          <cell r="D649" t="str">
            <v>652</v>
          </cell>
        </row>
        <row r="650">
          <cell r="D650" t="str">
            <v>653</v>
          </cell>
        </row>
        <row r="651">
          <cell r="D651" t="str">
            <v>654</v>
          </cell>
        </row>
        <row r="652">
          <cell r="D652" t="str">
            <v>655</v>
          </cell>
        </row>
        <row r="653">
          <cell r="D653" t="str">
            <v>656</v>
          </cell>
        </row>
        <row r="654">
          <cell r="D654" t="str">
            <v>657</v>
          </cell>
        </row>
        <row r="655">
          <cell r="D655" t="str">
            <v>658</v>
          </cell>
        </row>
        <row r="656">
          <cell r="D656" t="str">
            <v>659</v>
          </cell>
        </row>
        <row r="657">
          <cell r="D657" t="str">
            <v>660</v>
          </cell>
        </row>
        <row r="658">
          <cell r="D658" t="str">
            <v>661</v>
          </cell>
        </row>
        <row r="659">
          <cell r="D659" t="str">
            <v>662</v>
          </cell>
        </row>
        <row r="660">
          <cell r="D660" t="str">
            <v>663</v>
          </cell>
        </row>
        <row r="661">
          <cell r="D661" t="str">
            <v>664</v>
          </cell>
        </row>
        <row r="662">
          <cell r="D662" t="str">
            <v>665</v>
          </cell>
        </row>
        <row r="663">
          <cell r="D663" t="str">
            <v>666</v>
          </cell>
        </row>
        <row r="664">
          <cell r="D664" t="str">
            <v>667</v>
          </cell>
        </row>
        <row r="665">
          <cell r="D665" t="str">
            <v>668</v>
          </cell>
        </row>
        <row r="666">
          <cell r="D666" t="str">
            <v>669</v>
          </cell>
        </row>
        <row r="667">
          <cell r="D667" t="str">
            <v>670</v>
          </cell>
        </row>
        <row r="668">
          <cell r="D668" t="str">
            <v>671</v>
          </cell>
        </row>
        <row r="669">
          <cell r="D669" t="str">
            <v>672</v>
          </cell>
        </row>
        <row r="670">
          <cell r="D670" t="str">
            <v>673</v>
          </cell>
        </row>
        <row r="671">
          <cell r="D671" t="str">
            <v>674</v>
          </cell>
        </row>
        <row r="672">
          <cell r="D672" t="str">
            <v>675</v>
          </cell>
        </row>
        <row r="673">
          <cell r="D673" t="str">
            <v>676</v>
          </cell>
        </row>
        <row r="674">
          <cell r="D674" t="str">
            <v>677</v>
          </cell>
        </row>
        <row r="675">
          <cell r="D675" t="str">
            <v>678</v>
          </cell>
        </row>
        <row r="676">
          <cell r="D676" t="str">
            <v>679</v>
          </cell>
        </row>
        <row r="677">
          <cell r="D677" t="str">
            <v>680</v>
          </cell>
        </row>
        <row r="678">
          <cell r="D678" t="str">
            <v>681</v>
          </cell>
        </row>
        <row r="679">
          <cell r="D679" t="str">
            <v>682</v>
          </cell>
        </row>
        <row r="680">
          <cell r="D680" t="str">
            <v>683</v>
          </cell>
        </row>
        <row r="681">
          <cell r="D681" t="str">
            <v>684</v>
          </cell>
        </row>
        <row r="682">
          <cell r="D682" t="str">
            <v>685</v>
          </cell>
        </row>
        <row r="683">
          <cell r="D683" t="str">
            <v>686</v>
          </cell>
        </row>
        <row r="684">
          <cell r="D684" t="str">
            <v>687</v>
          </cell>
        </row>
        <row r="685">
          <cell r="D685" t="str">
            <v>688</v>
          </cell>
        </row>
        <row r="686">
          <cell r="D686" t="str">
            <v>689</v>
          </cell>
        </row>
        <row r="687">
          <cell r="D687" t="str">
            <v>690</v>
          </cell>
        </row>
        <row r="688">
          <cell r="D688" t="str">
            <v>691</v>
          </cell>
        </row>
        <row r="689">
          <cell r="D689" t="str">
            <v>692</v>
          </cell>
        </row>
        <row r="690">
          <cell r="D690" t="str">
            <v>693</v>
          </cell>
        </row>
        <row r="691">
          <cell r="D691" t="str">
            <v>694</v>
          </cell>
        </row>
        <row r="692">
          <cell r="D692" t="str">
            <v>695</v>
          </cell>
        </row>
        <row r="693">
          <cell r="D693" t="str">
            <v>696</v>
          </cell>
        </row>
        <row r="694">
          <cell r="D694" t="str">
            <v>697</v>
          </cell>
        </row>
        <row r="695">
          <cell r="D695" t="str">
            <v>698</v>
          </cell>
        </row>
        <row r="696">
          <cell r="D696" t="str">
            <v>699</v>
          </cell>
        </row>
        <row r="697">
          <cell r="D697" t="str">
            <v>701</v>
          </cell>
        </row>
        <row r="698">
          <cell r="D698" t="str">
            <v>702</v>
          </cell>
        </row>
        <row r="699">
          <cell r="D699" t="str">
            <v>703</v>
          </cell>
        </row>
        <row r="700">
          <cell r="D700" t="str">
            <v>704</v>
          </cell>
        </row>
        <row r="701">
          <cell r="D701" t="str">
            <v>705</v>
          </cell>
        </row>
        <row r="702">
          <cell r="D702" t="str">
            <v>706</v>
          </cell>
        </row>
        <row r="703">
          <cell r="D703" t="str">
            <v>707</v>
          </cell>
        </row>
        <row r="704">
          <cell r="D704" t="str">
            <v>708</v>
          </cell>
        </row>
        <row r="705">
          <cell r="D705" t="str">
            <v>709</v>
          </cell>
        </row>
        <row r="706">
          <cell r="D706" t="str">
            <v>710</v>
          </cell>
        </row>
        <row r="707">
          <cell r="D707" t="str">
            <v>711</v>
          </cell>
        </row>
        <row r="708">
          <cell r="D708" t="str">
            <v>712</v>
          </cell>
        </row>
        <row r="709">
          <cell r="D709" t="str">
            <v>713</v>
          </cell>
        </row>
        <row r="710">
          <cell r="D710" t="str">
            <v>714</v>
          </cell>
        </row>
        <row r="711">
          <cell r="D711" t="str">
            <v>715</v>
          </cell>
        </row>
        <row r="712">
          <cell r="D712" t="str">
            <v>716</v>
          </cell>
        </row>
        <row r="713">
          <cell r="D713" t="str">
            <v>717</v>
          </cell>
        </row>
        <row r="714">
          <cell r="D714" t="str">
            <v>718</v>
          </cell>
        </row>
        <row r="715">
          <cell r="D715" t="str">
            <v>719</v>
          </cell>
        </row>
        <row r="716">
          <cell r="D716" t="str">
            <v>720</v>
          </cell>
        </row>
        <row r="717">
          <cell r="D717" t="str">
            <v>721</v>
          </cell>
        </row>
        <row r="718">
          <cell r="D718" t="str">
            <v>722</v>
          </cell>
        </row>
        <row r="719">
          <cell r="D719" t="str">
            <v>723</v>
          </cell>
        </row>
        <row r="720">
          <cell r="D720" t="str">
            <v>724</v>
          </cell>
        </row>
        <row r="721">
          <cell r="D721" t="str">
            <v>725</v>
          </cell>
        </row>
        <row r="722">
          <cell r="D722" t="str">
            <v>726</v>
          </cell>
        </row>
        <row r="723">
          <cell r="D723" t="str">
            <v>727</v>
          </cell>
        </row>
        <row r="724">
          <cell r="D724" t="str">
            <v>728</v>
          </cell>
        </row>
        <row r="725">
          <cell r="D725" t="str">
            <v>729</v>
          </cell>
        </row>
        <row r="726">
          <cell r="D726" t="str">
            <v>730</v>
          </cell>
        </row>
        <row r="727">
          <cell r="D727" t="str">
            <v>731</v>
          </cell>
        </row>
        <row r="728">
          <cell r="D728" t="str">
            <v>732</v>
          </cell>
        </row>
        <row r="729">
          <cell r="D729" t="str">
            <v>733</v>
          </cell>
        </row>
        <row r="730">
          <cell r="D730" t="str">
            <v>734</v>
          </cell>
        </row>
        <row r="731">
          <cell r="D731" t="str">
            <v>735</v>
          </cell>
        </row>
        <row r="732">
          <cell r="D732" t="str">
            <v>736</v>
          </cell>
        </row>
        <row r="733">
          <cell r="D733" t="str">
            <v>737</v>
          </cell>
        </row>
        <row r="734">
          <cell r="D734" t="str">
            <v>738</v>
          </cell>
        </row>
        <row r="735">
          <cell r="D735" t="str">
            <v>739</v>
          </cell>
        </row>
        <row r="736">
          <cell r="D736" t="str">
            <v>740</v>
          </cell>
        </row>
        <row r="737">
          <cell r="D737" t="str">
            <v>741</v>
          </cell>
        </row>
        <row r="738">
          <cell r="D738" t="str">
            <v>742</v>
          </cell>
        </row>
        <row r="739">
          <cell r="D739" t="str">
            <v>743</v>
          </cell>
        </row>
        <row r="740">
          <cell r="D740" t="str">
            <v>744</v>
          </cell>
        </row>
        <row r="741">
          <cell r="D741" t="str">
            <v>745</v>
          </cell>
        </row>
        <row r="742">
          <cell r="D742" t="str">
            <v>746</v>
          </cell>
        </row>
        <row r="743">
          <cell r="D743" t="str">
            <v>747</v>
          </cell>
        </row>
        <row r="744">
          <cell r="D744" t="str">
            <v>748</v>
          </cell>
        </row>
        <row r="745">
          <cell r="D745" t="str">
            <v>749</v>
          </cell>
        </row>
        <row r="746">
          <cell r="D746" t="str">
            <v>750</v>
          </cell>
        </row>
        <row r="747">
          <cell r="D747" t="str">
            <v>751</v>
          </cell>
        </row>
        <row r="748">
          <cell r="D748" t="str">
            <v>752</v>
          </cell>
        </row>
        <row r="749">
          <cell r="D749" t="str">
            <v>753</v>
          </cell>
        </row>
        <row r="750">
          <cell r="D750" t="str">
            <v>754</v>
          </cell>
        </row>
        <row r="751">
          <cell r="D751" t="str">
            <v>755</v>
          </cell>
        </row>
        <row r="752">
          <cell r="D752" t="str">
            <v>756</v>
          </cell>
        </row>
        <row r="753">
          <cell r="D753" t="str">
            <v>757</v>
          </cell>
        </row>
        <row r="754">
          <cell r="D754" t="str">
            <v>758</v>
          </cell>
        </row>
        <row r="755">
          <cell r="D755" t="str">
            <v>759</v>
          </cell>
        </row>
        <row r="756">
          <cell r="D756" t="str">
            <v>760</v>
          </cell>
        </row>
        <row r="757">
          <cell r="D757" t="str">
            <v>761</v>
          </cell>
        </row>
        <row r="758">
          <cell r="D758" t="str">
            <v>762</v>
          </cell>
        </row>
        <row r="759">
          <cell r="D759" t="str">
            <v>763</v>
          </cell>
        </row>
        <row r="760">
          <cell r="D760" t="str">
            <v>764</v>
          </cell>
        </row>
        <row r="761">
          <cell r="D761" t="str">
            <v>765</v>
          </cell>
        </row>
        <row r="762">
          <cell r="D762" t="str">
            <v>766</v>
          </cell>
        </row>
        <row r="763">
          <cell r="D763" t="str">
            <v>767</v>
          </cell>
        </row>
        <row r="764">
          <cell r="D764" t="str">
            <v>768</v>
          </cell>
        </row>
        <row r="765">
          <cell r="D765" t="str">
            <v>769</v>
          </cell>
        </row>
        <row r="766">
          <cell r="D766" t="str">
            <v>770</v>
          </cell>
        </row>
        <row r="767">
          <cell r="D767" t="str">
            <v>771</v>
          </cell>
        </row>
        <row r="768">
          <cell r="D768" t="str">
            <v>772</v>
          </cell>
        </row>
        <row r="769">
          <cell r="D769" t="str">
            <v>773</v>
          </cell>
        </row>
        <row r="770">
          <cell r="D770" t="str">
            <v>774</v>
          </cell>
        </row>
        <row r="771">
          <cell r="D771" t="str">
            <v>775</v>
          </cell>
        </row>
        <row r="772">
          <cell r="D772" t="str">
            <v>776</v>
          </cell>
        </row>
        <row r="773">
          <cell r="D773" t="str">
            <v>777</v>
          </cell>
        </row>
        <row r="774">
          <cell r="D774" t="str">
            <v>778</v>
          </cell>
        </row>
        <row r="775">
          <cell r="D775" t="str">
            <v>779</v>
          </cell>
        </row>
        <row r="776">
          <cell r="D776" t="str">
            <v>780</v>
          </cell>
        </row>
        <row r="777">
          <cell r="D777" t="str">
            <v>781</v>
          </cell>
        </row>
        <row r="778">
          <cell r="D778" t="str">
            <v>782</v>
          </cell>
        </row>
        <row r="779">
          <cell r="D779" t="str">
            <v>783</v>
          </cell>
        </row>
        <row r="780">
          <cell r="D780" t="str">
            <v>784</v>
          </cell>
        </row>
        <row r="781">
          <cell r="D781" t="str">
            <v>785</v>
          </cell>
        </row>
        <row r="782">
          <cell r="D782" t="str">
            <v>786</v>
          </cell>
        </row>
        <row r="783">
          <cell r="D783" t="str">
            <v>787</v>
          </cell>
        </row>
        <row r="784">
          <cell r="D784" t="str">
            <v>788</v>
          </cell>
        </row>
        <row r="785">
          <cell r="D785" t="str">
            <v>789</v>
          </cell>
        </row>
        <row r="786">
          <cell r="D786" t="str">
            <v>790</v>
          </cell>
        </row>
        <row r="787">
          <cell r="D787" t="str">
            <v>791</v>
          </cell>
        </row>
        <row r="788">
          <cell r="D788" t="str">
            <v>792</v>
          </cell>
        </row>
        <row r="789">
          <cell r="D789" t="str">
            <v>793</v>
          </cell>
        </row>
        <row r="790">
          <cell r="D790" t="str">
            <v>794</v>
          </cell>
        </row>
        <row r="791">
          <cell r="D791" t="str">
            <v>795</v>
          </cell>
        </row>
        <row r="792">
          <cell r="D792" t="str">
            <v>796</v>
          </cell>
        </row>
        <row r="793">
          <cell r="D793" t="str">
            <v>797</v>
          </cell>
        </row>
        <row r="794">
          <cell r="D794" t="str">
            <v>798</v>
          </cell>
        </row>
        <row r="795">
          <cell r="D795" t="str">
            <v>799</v>
          </cell>
        </row>
        <row r="796">
          <cell r="D796" t="str">
            <v>800</v>
          </cell>
        </row>
        <row r="797">
          <cell r="D797" t="str">
            <v>801</v>
          </cell>
        </row>
        <row r="798">
          <cell r="D798" t="str">
            <v>802</v>
          </cell>
        </row>
        <row r="799">
          <cell r="D799" t="str">
            <v>803</v>
          </cell>
        </row>
        <row r="800">
          <cell r="D800" t="str">
            <v>804</v>
          </cell>
        </row>
        <row r="801">
          <cell r="D801" t="str">
            <v>805</v>
          </cell>
        </row>
        <row r="802">
          <cell r="D802" t="str">
            <v>806</v>
          </cell>
        </row>
        <row r="803">
          <cell r="D803" t="str">
            <v>807</v>
          </cell>
        </row>
        <row r="804">
          <cell r="D804" t="str">
            <v>808</v>
          </cell>
        </row>
        <row r="805">
          <cell r="D805" t="str">
            <v>809</v>
          </cell>
        </row>
        <row r="806">
          <cell r="D806" t="str">
            <v>810</v>
          </cell>
        </row>
        <row r="807">
          <cell r="D807" t="str">
            <v>811</v>
          </cell>
        </row>
        <row r="808">
          <cell r="D808" t="str">
            <v>812</v>
          </cell>
        </row>
        <row r="809">
          <cell r="D809" t="str">
            <v>813</v>
          </cell>
        </row>
        <row r="810">
          <cell r="D810" t="str">
            <v>814</v>
          </cell>
        </row>
        <row r="811">
          <cell r="D811" t="str">
            <v>815</v>
          </cell>
        </row>
        <row r="812">
          <cell r="D812" t="str">
            <v>816</v>
          </cell>
        </row>
        <row r="813">
          <cell r="D813" t="str">
            <v>817</v>
          </cell>
        </row>
        <row r="814">
          <cell r="D814" t="str">
            <v>818</v>
          </cell>
        </row>
        <row r="815">
          <cell r="D815" t="str">
            <v>819</v>
          </cell>
        </row>
        <row r="816">
          <cell r="D816" t="str">
            <v>820</v>
          </cell>
        </row>
        <row r="817">
          <cell r="D817" t="str">
            <v>821</v>
          </cell>
        </row>
        <row r="818">
          <cell r="D818" t="str">
            <v>822</v>
          </cell>
        </row>
        <row r="819">
          <cell r="D819" t="str">
            <v>823</v>
          </cell>
        </row>
        <row r="820">
          <cell r="D820" t="str">
            <v>824</v>
          </cell>
        </row>
        <row r="821">
          <cell r="D821" t="str">
            <v>825</v>
          </cell>
        </row>
        <row r="822">
          <cell r="D822" t="str">
            <v>826</v>
          </cell>
        </row>
        <row r="823">
          <cell r="D823" t="str">
            <v>827</v>
          </cell>
        </row>
        <row r="824">
          <cell r="D824" t="str">
            <v>828</v>
          </cell>
        </row>
        <row r="825">
          <cell r="D825" t="str">
            <v>829</v>
          </cell>
        </row>
        <row r="826">
          <cell r="D826" t="str">
            <v>830</v>
          </cell>
        </row>
        <row r="827">
          <cell r="D827" t="str">
            <v>831</v>
          </cell>
        </row>
        <row r="828">
          <cell r="D828" t="str">
            <v>832</v>
          </cell>
        </row>
        <row r="829">
          <cell r="D829" t="str">
            <v>833</v>
          </cell>
        </row>
        <row r="830">
          <cell r="D830" t="str">
            <v>834</v>
          </cell>
        </row>
        <row r="831">
          <cell r="D831" t="str">
            <v>835</v>
          </cell>
        </row>
        <row r="832">
          <cell r="D832" t="str">
            <v>836</v>
          </cell>
        </row>
        <row r="833">
          <cell r="D833" t="str">
            <v>837</v>
          </cell>
        </row>
        <row r="834">
          <cell r="D834" t="str">
            <v>838</v>
          </cell>
        </row>
        <row r="835">
          <cell r="D835" t="str">
            <v>839</v>
          </cell>
        </row>
        <row r="836">
          <cell r="D836" t="str">
            <v>840</v>
          </cell>
        </row>
        <row r="837">
          <cell r="D837" t="str">
            <v>841</v>
          </cell>
        </row>
        <row r="838">
          <cell r="D838" t="str">
            <v>842</v>
          </cell>
        </row>
        <row r="839">
          <cell r="D839" t="str">
            <v>843</v>
          </cell>
        </row>
        <row r="840">
          <cell r="D840" t="str">
            <v>844</v>
          </cell>
        </row>
        <row r="841">
          <cell r="D841" t="str">
            <v>845</v>
          </cell>
        </row>
        <row r="842">
          <cell r="D842" t="str">
            <v>846</v>
          </cell>
        </row>
        <row r="843">
          <cell r="D843" t="str">
            <v>847</v>
          </cell>
        </row>
        <row r="844">
          <cell r="D844" t="str">
            <v>848</v>
          </cell>
        </row>
        <row r="845">
          <cell r="D845" t="str">
            <v>849</v>
          </cell>
        </row>
        <row r="846">
          <cell r="D846" t="str">
            <v>850</v>
          </cell>
        </row>
        <row r="847">
          <cell r="D847" t="str">
            <v>851</v>
          </cell>
        </row>
        <row r="848">
          <cell r="D848" t="str">
            <v>852</v>
          </cell>
        </row>
        <row r="849">
          <cell r="D849" t="str">
            <v>853</v>
          </cell>
        </row>
        <row r="850">
          <cell r="D850" t="str">
            <v>854</v>
          </cell>
        </row>
        <row r="851">
          <cell r="D851" t="str">
            <v>855</v>
          </cell>
        </row>
        <row r="852">
          <cell r="D852" t="str">
            <v>856</v>
          </cell>
        </row>
        <row r="853">
          <cell r="D853" t="str">
            <v>857</v>
          </cell>
        </row>
        <row r="854">
          <cell r="D854" t="str">
            <v>858</v>
          </cell>
        </row>
        <row r="855">
          <cell r="D855" t="str">
            <v>859</v>
          </cell>
        </row>
        <row r="856">
          <cell r="D856" t="str">
            <v>860</v>
          </cell>
        </row>
        <row r="857">
          <cell r="D857" t="str">
            <v>861</v>
          </cell>
        </row>
        <row r="858">
          <cell r="D858" t="str">
            <v>862</v>
          </cell>
        </row>
        <row r="859">
          <cell r="D859" t="str">
            <v>863</v>
          </cell>
        </row>
        <row r="860">
          <cell r="D860" t="str">
            <v>864</v>
          </cell>
        </row>
        <row r="861">
          <cell r="D861" t="str">
            <v>865</v>
          </cell>
        </row>
        <row r="862">
          <cell r="D862" t="str">
            <v>866</v>
          </cell>
        </row>
        <row r="863">
          <cell r="D863" t="str">
            <v>867</v>
          </cell>
        </row>
        <row r="864">
          <cell r="D864" t="str">
            <v>868</v>
          </cell>
        </row>
        <row r="865">
          <cell r="D865" t="str">
            <v>869</v>
          </cell>
        </row>
        <row r="866">
          <cell r="D866" t="str">
            <v>870</v>
          </cell>
        </row>
        <row r="867">
          <cell r="D867" t="str">
            <v>871</v>
          </cell>
        </row>
        <row r="868">
          <cell r="D868" t="str">
            <v>872</v>
          </cell>
        </row>
        <row r="869">
          <cell r="D869" t="str">
            <v>873</v>
          </cell>
        </row>
        <row r="870">
          <cell r="D870" t="str">
            <v>874</v>
          </cell>
        </row>
        <row r="871">
          <cell r="D871" t="str">
            <v>875</v>
          </cell>
        </row>
        <row r="872">
          <cell r="D872" t="str">
            <v>876</v>
          </cell>
        </row>
        <row r="873">
          <cell r="D873" t="str">
            <v>877</v>
          </cell>
        </row>
        <row r="874">
          <cell r="D874" t="str">
            <v>878</v>
          </cell>
        </row>
        <row r="875">
          <cell r="D875" t="str">
            <v>879</v>
          </cell>
        </row>
        <row r="876">
          <cell r="D876" t="str">
            <v>880</v>
          </cell>
        </row>
        <row r="877">
          <cell r="D877" t="str">
            <v>881</v>
          </cell>
        </row>
        <row r="878">
          <cell r="D878" t="str">
            <v>882</v>
          </cell>
        </row>
        <row r="879">
          <cell r="D879" t="str">
            <v>883</v>
          </cell>
        </row>
        <row r="880">
          <cell r="D880" t="str">
            <v>884</v>
          </cell>
        </row>
        <row r="881">
          <cell r="D881" t="str">
            <v>885</v>
          </cell>
        </row>
        <row r="882">
          <cell r="D882" t="str">
            <v>886</v>
          </cell>
        </row>
        <row r="883">
          <cell r="D883" t="str">
            <v>887</v>
          </cell>
        </row>
        <row r="884">
          <cell r="D884" t="str">
            <v>888</v>
          </cell>
        </row>
        <row r="885">
          <cell r="D885" t="str">
            <v>889</v>
          </cell>
        </row>
        <row r="886">
          <cell r="D886" t="str">
            <v>890</v>
          </cell>
        </row>
        <row r="887">
          <cell r="D887" t="str">
            <v>891</v>
          </cell>
        </row>
        <row r="888">
          <cell r="D888" t="str">
            <v>892</v>
          </cell>
        </row>
        <row r="889">
          <cell r="D889" t="str">
            <v>893</v>
          </cell>
        </row>
        <row r="890">
          <cell r="D890" t="str">
            <v>894</v>
          </cell>
        </row>
        <row r="891">
          <cell r="D891" t="str">
            <v>895</v>
          </cell>
        </row>
        <row r="892">
          <cell r="D892" t="str">
            <v>896</v>
          </cell>
        </row>
        <row r="893">
          <cell r="D893" t="str">
            <v>897</v>
          </cell>
        </row>
        <row r="894">
          <cell r="D894" t="str">
            <v>898</v>
          </cell>
        </row>
        <row r="895">
          <cell r="D895" t="str">
            <v>899</v>
          </cell>
        </row>
        <row r="896">
          <cell r="D896" t="str">
            <v>900</v>
          </cell>
        </row>
        <row r="897">
          <cell r="D897" t="str">
            <v>901</v>
          </cell>
        </row>
        <row r="898">
          <cell r="D898" t="str">
            <v>902</v>
          </cell>
        </row>
        <row r="899">
          <cell r="D899" t="str">
            <v>903</v>
          </cell>
        </row>
        <row r="900">
          <cell r="D900" t="str">
            <v>904</v>
          </cell>
        </row>
        <row r="901">
          <cell r="D901" t="str">
            <v>905</v>
          </cell>
        </row>
        <row r="902">
          <cell r="D902" t="str">
            <v>906</v>
          </cell>
        </row>
        <row r="903">
          <cell r="D903" t="str">
            <v>907</v>
          </cell>
        </row>
        <row r="904">
          <cell r="D904" t="str">
            <v>908</v>
          </cell>
        </row>
        <row r="905">
          <cell r="D905" t="str">
            <v>909</v>
          </cell>
        </row>
        <row r="906">
          <cell r="D906" t="str">
            <v>910</v>
          </cell>
        </row>
        <row r="907">
          <cell r="D907" t="str">
            <v>911</v>
          </cell>
        </row>
        <row r="908">
          <cell r="D908" t="str">
            <v>912</v>
          </cell>
        </row>
        <row r="909">
          <cell r="D909" t="str">
            <v>913</v>
          </cell>
        </row>
        <row r="910">
          <cell r="D910" t="str">
            <v>914</v>
          </cell>
        </row>
        <row r="911">
          <cell r="D911" t="str">
            <v>915</v>
          </cell>
        </row>
        <row r="912">
          <cell r="D912" t="str">
            <v>916</v>
          </cell>
        </row>
        <row r="913">
          <cell r="D913" t="str">
            <v>917</v>
          </cell>
        </row>
        <row r="914">
          <cell r="D914" t="str">
            <v>918</v>
          </cell>
        </row>
        <row r="915">
          <cell r="D915" t="str">
            <v>919</v>
          </cell>
        </row>
        <row r="916">
          <cell r="D916" t="str">
            <v>920</v>
          </cell>
        </row>
        <row r="917">
          <cell r="D917" t="str">
            <v>921</v>
          </cell>
        </row>
        <row r="918">
          <cell r="D918" t="str">
            <v>922</v>
          </cell>
        </row>
        <row r="919">
          <cell r="D919" t="str">
            <v>923</v>
          </cell>
        </row>
        <row r="920">
          <cell r="D920" t="str">
            <v>924</v>
          </cell>
        </row>
        <row r="921">
          <cell r="D921" t="str">
            <v>925</v>
          </cell>
        </row>
        <row r="922">
          <cell r="D922" t="str">
            <v>926</v>
          </cell>
        </row>
        <row r="923">
          <cell r="D923" t="str">
            <v>927</v>
          </cell>
        </row>
        <row r="924">
          <cell r="D924" t="str">
            <v>928</v>
          </cell>
        </row>
        <row r="925">
          <cell r="D925" t="str">
            <v>929</v>
          </cell>
        </row>
        <row r="926">
          <cell r="D926" t="str">
            <v>930</v>
          </cell>
        </row>
        <row r="927">
          <cell r="D927" t="str">
            <v>931</v>
          </cell>
        </row>
        <row r="928">
          <cell r="D928" t="str">
            <v>932</v>
          </cell>
        </row>
        <row r="929">
          <cell r="D929" t="str">
            <v>933</v>
          </cell>
        </row>
        <row r="930">
          <cell r="D930" t="str">
            <v>934</v>
          </cell>
        </row>
        <row r="931">
          <cell r="D931" t="str">
            <v>935</v>
          </cell>
        </row>
        <row r="932">
          <cell r="D932" t="str">
            <v>936</v>
          </cell>
        </row>
        <row r="933">
          <cell r="D933" t="str">
            <v>937</v>
          </cell>
        </row>
        <row r="934">
          <cell r="D934" t="str">
            <v>938</v>
          </cell>
        </row>
        <row r="935">
          <cell r="D935" t="str">
            <v>939</v>
          </cell>
        </row>
        <row r="936">
          <cell r="D936" t="str">
            <v>940</v>
          </cell>
        </row>
        <row r="937">
          <cell r="D937" t="str">
            <v>941</v>
          </cell>
        </row>
        <row r="938">
          <cell r="D938" t="str">
            <v>942</v>
          </cell>
        </row>
        <row r="939">
          <cell r="D939" t="str">
            <v>943</v>
          </cell>
        </row>
        <row r="940">
          <cell r="D940" t="str">
            <v>944</v>
          </cell>
        </row>
        <row r="941">
          <cell r="D941" t="str">
            <v>945</v>
          </cell>
        </row>
        <row r="942">
          <cell r="D942" t="str">
            <v>946</v>
          </cell>
        </row>
        <row r="943">
          <cell r="D943" t="str">
            <v>947</v>
          </cell>
        </row>
        <row r="944">
          <cell r="D944" t="str">
            <v>948</v>
          </cell>
        </row>
        <row r="945">
          <cell r="D945" t="str">
            <v>949</v>
          </cell>
        </row>
        <row r="946">
          <cell r="D946" t="str">
            <v>950</v>
          </cell>
        </row>
        <row r="947">
          <cell r="D947" t="str">
            <v>951</v>
          </cell>
        </row>
        <row r="948">
          <cell r="D948" t="str">
            <v>952</v>
          </cell>
        </row>
        <row r="949">
          <cell r="D949" t="str">
            <v>953</v>
          </cell>
        </row>
        <row r="950">
          <cell r="D950" t="str">
            <v>954</v>
          </cell>
        </row>
        <row r="951">
          <cell r="D951" t="str">
            <v>955</v>
          </cell>
        </row>
        <row r="952">
          <cell r="D952" t="str">
            <v>956</v>
          </cell>
        </row>
        <row r="953">
          <cell r="D953" t="str">
            <v>957</v>
          </cell>
        </row>
        <row r="954">
          <cell r="D954" t="str">
            <v>958</v>
          </cell>
        </row>
        <row r="955">
          <cell r="D955" t="str">
            <v>959</v>
          </cell>
        </row>
        <row r="956">
          <cell r="D956" t="str">
            <v>960</v>
          </cell>
        </row>
        <row r="957">
          <cell r="D957" t="str">
            <v>961</v>
          </cell>
        </row>
        <row r="958">
          <cell r="D958" t="str">
            <v>962</v>
          </cell>
        </row>
        <row r="959">
          <cell r="D959" t="str">
            <v>963</v>
          </cell>
        </row>
        <row r="960">
          <cell r="D960" t="str">
            <v>964</v>
          </cell>
        </row>
        <row r="961">
          <cell r="D961" t="str">
            <v>965</v>
          </cell>
        </row>
        <row r="962">
          <cell r="D962" t="str">
            <v>966</v>
          </cell>
        </row>
        <row r="963">
          <cell r="D963" t="str">
            <v>967</v>
          </cell>
        </row>
        <row r="964">
          <cell r="D964" t="str">
            <v>968</v>
          </cell>
        </row>
        <row r="965">
          <cell r="D965" t="str">
            <v>969</v>
          </cell>
        </row>
        <row r="966">
          <cell r="D966" t="str">
            <v>970</v>
          </cell>
        </row>
        <row r="967">
          <cell r="D967" t="str">
            <v>971</v>
          </cell>
        </row>
        <row r="968">
          <cell r="D968" t="str">
            <v>972</v>
          </cell>
        </row>
        <row r="969">
          <cell r="D969" t="str">
            <v>973</v>
          </cell>
        </row>
        <row r="970">
          <cell r="D970" t="str">
            <v>974</v>
          </cell>
        </row>
        <row r="971">
          <cell r="D971" t="str">
            <v>975</v>
          </cell>
        </row>
        <row r="972">
          <cell r="D972" t="str">
            <v>976</v>
          </cell>
        </row>
        <row r="973">
          <cell r="D973" t="str">
            <v>977</v>
          </cell>
        </row>
        <row r="974">
          <cell r="D974" t="str">
            <v>978</v>
          </cell>
        </row>
        <row r="975">
          <cell r="D975" t="str">
            <v>979</v>
          </cell>
        </row>
        <row r="976">
          <cell r="D976" t="str">
            <v>980</v>
          </cell>
        </row>
        <row r="977">
          <cell r="D977" t="str">
            <v>981</v>
          </cell>
        </row>
        <row r="978">
          <cell r="D978" t="str">
            <v>982</v>
          </cell>
        </row>
        <row r="979">
          <cell r="D979" t="str">
            <v>983</v>
          </cell>
        </row>
        <row r="980">
          <cell r="D980" t="str">
            <v>984</v>
          </cell>
        </row>
        <row r="981">
          <cell r="D981" t="str">
            <v>985</v>
          </cell>
        </row>
        <row r="982">
          <cell r="D982" t="str">
            <v>986</v>
          </cell>
        </row>
        <row r="983">
          <cell r="D983" t="str">
            <v>987</v>
          </cell>
        </row>
        <row r="984">
          <cell r="D984" t="str">
            <v>988</v>
          </cell>
        </row>
        <row r="985">
          <cell r="D985" t="str">
            <v>989</v>
          </cell>
        </row>
        <row r="986">
          <cell r="D986" t="str">
            <v>990</v>
          </cell>
        </row>
        <row r="987">
          <cell r="D987" t="str">
            <v>991</v>
          </cell>
        </row>
        <row r="988">
          <cell r="D988" t="str">
            <v>992</v>
          </cell>
        </row>
        <row r="989">
          <cell r="D989" t="str">
            <v>993</v>
          </cell>
        </row>
        <row r="990">
          <cell r="D990" t="str">
            <v>994</v>
          </cell>
        </row>
        <row r="991">
          <cell r="D991" t="str">
            <v>995</v>
          </cell>
        </row>
        <row r="992">
          <cell r="D992" t="str">
            <v>996</v>
          </cell>
        </row>
        <row r="993">
          <cell r="D993" t="str">
            <v>997</v>
          </cell>
        </row>
        <row r="994">
          <cell r="D994" t="str">
            <v>998</v>
          </cell>
        </row>
        <row r="995">
          <cell r="D995" t="str">
            <v>999</v>
          </cell>
        </row>
      </sheetData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Z137"/>
  <sheetViews>
    <sheetView showGridLines="0" tabSelected="1" topLeftCell="C1" zoomScale="90" zoomScaleNormal="90" workbookViewId="0">
      <pane xSplit="5" ySplit="4" topLeftCell="H5" activePane="bottomRight" state="frozen"/>
      <selection activeCell="C1" sqref="C1"/>
      <selection pane="topRight" activeCell="H1" sqref="H1"/>
      <selection pane="bottomLeft" activeCell="C5" sqref="C5"/>
      <selection pane="bottomRight" activeCell="C1" sqref="C1:D1"/>
    </sheetView>
  </sheetViews>
  <sheetFormatPr defaultColWidth="9" defaultRowHeight="9.5" x14ac:dyDescent="0.2"/>
  <cols>
    <col min="1" max="1" width="5.1796875" style="2" customWidth="1"/>
    <col min="2" max="2" width="3" style="2" customWidth="1"/>
    <col min="3" max="3" width="2.6328125" style="2" customWidth="1"/>
    <col min="4" max="4" width="9.1796875" style="2" customWidth="1"/>
    <col min="5" max="5" width="8.6328125" style="2" customWidth="1"/>
    <col min="6" max="6" width="4.1796875" style="2" customWidth="1"/>
    <col min="7" max="7" width="5.90625" style="2" customWidth="1"/>
    <col min="8" max="16" width="8.08984375" style="2" customWidth="1"/>
    <col min="17" max="18" width="8.08984375" style="12" customWidth="1"/>
    <col min="19" max="19" width="8.08984375" style="2" customWidth="1"/>
    <col min="20" max="20" width="3.1796875" style="2" customWidth="1"/>
    <col min="21" max="21" width="1.453125" style="2" customWidth="1"/>
    <col min="22" max="22" width="3.1796875" style="3" customWidth="1"/>
    <col min="23" max="23" width="6.1796875" style="1" customWidth="1"/>
    <col min="24" max="24" width="2.36328125" style="1" customWidth="1"/>
    <col min="25" max="26" width="6.1796875" style="1" customWidth="1"/>
    <col min="27" max="16384" width="9" style="2"/>
  </cols>
  <sheetData>
    <row r="1" spans="1:26" ht="16.5" customHeight="1" x14ac:dyDescent="0.2">
      <c r="A1" s="1"/>
      <c r="C1" s="394" t="s">
        <v>0</v>
      </c>
      <c r="D1" s="394"/>
      <c r="E1" s="394" t="s">
        <v>1</v>
      </c>
      <c r="F1" s="394"/>
      <c r="G1" s="394" t="s">
        <v>2</v>
      </c>
      <c r="H1" s="394"/>
      <c r="I1" s="394"/>
      <c r="J1" s="394"/>
      <c r="K1" s="420" t="s">
        <v>3</v>
      </c>
      <c r="L1" s="421"/>
      <c r="M1" s="422"/>
      <c r="N1" s="417" t="s">
        <v>4</v>
      </c>
      <c r="O1" s="394"/>
      <c r="P1" s="414" t="s">
        <v>125</v>
      </c>
      <c r="Q1" s="415"/>
      <c r="R1" s="419" t="s">
        <v>5</v>
      </c>
      <c r="S1" s="394"/>
      <c r="T1" s="394"/>
      <c r="U1" s="394"/>
      <c r="V1" s="394"/>
      <c r="W1" s="394"/>
      <c r="X1" s="394"/>
      <c r="Y1" s="418" t="s">
        <v>6</v>
      </c>
      <c r="Z1" s="418"/>
    </row>
    <row r="2" spans="1:26" ht="23.25" customHeight="1" x14ac:dyDescent="0.2">
      <c r="C2" s="408" t="s">
        <v>131</v>
      </c>
      <c r="D2" s="408"/>
      <c r="E2" s="409">
        <v>50301</v>
      </c>
      <c r="F2" s="409"/>
      <c r="G2" s="409" t="s">
        <v>129</v>
      </c>
      <c r="H2" s="409"/>
      <c r="I2" s="409"/>
      <c r="J2" s="409"/>
      <c r="K2" s="402" t="s">
        <v>130</v>
      </c>
      <c r="L2" s="403"/>
      <c r="M2" s="404"/>
      <c r="N2" s="416" t="s">
        <v>391</v>
      </c>
      <c r="O2" s="409"/>
      <c r="P2" s="414" t="s">
        <v>412</v>
      </c>
      <c r="Q2" s="415"/>
      <c r="R2" s="416" t="s">
        <v>132</v>
      </c>
      <c r="S2" s="409"/>
      <c r="T2" s="409"/>
      <c r="U2" s="409"/>
      <c r="V2" s="409"/>
      <c r="W2" s="409"/>
      <c r="X2" s="409"/>
      <c r="Y2" s="408" t="s">
        <v>127</v>
      </c>
      <c r="Z2" s="408"/>
    </row>
    <row r="3" spans="1:26" ht="2.25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3"/>
    </row>
    <row r="4" spans="1:26" ht="14.25" customHeight="1" x14ac:dyDescent="0.2">
      <c r="A4" s="15"/>
      <c r="C4" s="405" t="s">
        <v>119</v>
      </c>
      <c r="D4" s="406"/>
      <c r="E4" s="406"/>
      <c r="F4" s="406"/>
      <c r="G4" s="407"/>
      <c r="H4" s="16"/>
      <c r="I4" s="17">
        <v>45427</v>
      </c>
      <c r="J4" s="17"/>
      <c r="K4" s="18">
        <v>45483</v>
      </c>
      <c r="L4" s="18">
        <v>45511</v>
      </c>
      <c r="M4" s="19"/>
      <c r="N4" s="19"/>
      <c r="O4" s="17">
        <v>45602</v>
      </c>
      <c r="P4" s="19"/>
      <c r="Q4" s="20">
        <v>45665</v>
      </c>
      <c r="R4" s="20">
        <v>45692</v>
      </c>
      <c r="S4" s="19"/>
      <c r="T4" s="21" t="s">
        <v>402</v>
      </c>
      <c r="U4" s="22" t="s">
        <v>403</v>
      </c>
      <c r="V4" s="23" t="s">
        <v>404</v>
      </c>
      <c r="W4" s="24" t="s">
        <v>405</v>
      </c>
      <c r="X4" s="25" t="s">
        <v>406</v>
      </c>
      <c r="Y4" s="26" t="s">
        <v>407</v>
      </c>
      <c r="Z4" s="26" t="s">
        <v>408</v>
      </c>
    </row>
    <row r="5" spans="1:26" ht="14.25" customHeight="1" x14ac:dyDescent="0.2">
      <c r="C5" s="381" t="s">
        <v>7</v>
      </c>
      <c r="D5" s="395"/>
      <c r="E5" s="395"/>
      <c r="F5" s="395"/>
      <c r="G5" s="396"/>
      <c r="H5" s="27"/>
      <c r="I5" s="27">
        <v>0.37847222222222221</v>
      </c>
      <c r="J5" s="27"/>
      <c r="K5" s="28">
        <v>0.375</v>
      </c>
      <c r="L5" s="28">
        <v>0.375</v>
      </c>
      <c r="M5" s="29"/>
      <c r="N5" s="29"/>
      <c r="O5" s="27">
        <v>0.375</v>
      </c>
      <c r="P5" s="29"/>
      <c r="Q5" s="30">
        <v>0.375</v>
      </c>
      <c r="R5" s="30">
        <v>0.375</v>
      </c>
      <c r="S5" s="29"/>
      <c r="T5" s="31"/>
      <c r="U5" s="32"/>
      <c r="V5" s="33"/>
      <c r="W5" s="31"/>
      <c r="X5" s="32"/>
      <c r="Y5" s="34"/>
      <c r="Z5" s="35"/>
    </row>
    <row r="6" spans="1:26" ht="12" x14ac:dyDescent="0.2">
      <c r="C6" s="378"/>
      <c r="D6" s="379"/>
      <c r="E6" s="379"/>
      <c r="F6" s="379"/>
      <c r="G6" s="397"/>
      <c r="H6" s="36"/>
      <c r="I6" s="36">
        <v>0.62847222222222221</v>
      </c>
      <c r="J6" s="36"/>
      <c r="K6" s="37">
        <v>0.625</v>
      </c>
      <c r="L6" s="37">
        <v>0.625</v>
      </c>
      <c r="M6" s="38"/>
      <c r="N6" s="38"/>
      <c r="O6" s="36">
        <v>0.625</v>
      </c>
      <c r="P6" s="38"/>
      <c r="Q6" s="39">
        <v>0.625</v>
      </c>
      <c r="R6" s="39">
        <v>0.625</v>
      </c>
      <c r="S6" s="38"/>
      <c r="T6" s="40"/>
      <c r="U6" s="4"/>
      <c r="V6" s="33"/>
      <c r="W6" s="31"/>
      <c r="X6" s="32"/>
      <c r="Y6" s="34"/>
      <c r="Z6" s="35"/>
    </row>
    <row r="7" spans="1:26" ht="12" x14ac:dyDescent="0.2">
      <c r="C7" s="378"/>
      <c r="D7" s="379"/>
      <c r="E7" s="379"/>
      <c r="F7" s="379"/>
      <c r="G7" s="397"/>
      <c r="H7" s="36"/>
      <c r="I7" s="36">
        <v>0.88194444444444442</v>
      </c>
      <c r="J7" s="36"/>
      <c r="K7" s="37">
        <v>0.875</v>
      </c>
      <c r="L7" s="37" t="s">
        <v>428</v>
      </c>
      <c r="M7" s="38"/>
      <c r="N7" s="38"/>
      <c r="O7" s="36">
        <v>0.875</v>
      </c>
      <c r="P7" s="38"/>
      <c r="Q7" s="39">
        <v>0.875</v>
      </c>
      <c r="R7" s="39">
        <v>0.875</v>
      </c>
      <c r="S7" s="38"/>
      <c r="T7" s="40"/>
      <c r="U7" s="4"/>
      <c r="V7" s="33"/>
      <c r="W7" s="31"/>
      <c r="X7" s="32"/>
      <c r="Y7" s="34"/>
      <c r="Z7" s="35"/>
    </row>
    <row r="8" spans="1:26" ht="12" x14ac:dyDescent="0.2">
      <c r="C8" s="383"/>
      <c r="D8" s="388"/>
      <c r="E8" s="388"/>
      <c r="F8" s="388"/>
      <c r="G8" s="398"/>
      <c r="H8" s="36"/>
      <c r="I8" s="41">
        <v>0.13194444444444445</v>
      </c>
      <c r="J8" s="41"/>
      <c r="K8" s="42">
        <v>0.125</v>
      </c>
      <c r="L8" s="42">
        <v>0.125</v>
      </c>
      <c r="M8" s="43"/>
      <c r="N8" s="43"/>
      <c r="O8" s="41">
        <v>0.125</v>
      </c>
      <c r="P8" s="43"/>
      <c r="Q8" s="44">
        <v>0.125</v>
      </c>
      <c r="R8" s="44">
        <v>0.125</v>
      </c>
      <c r="S8" s="43"/>
      <c r="T8" s="45"/>
      <c r="U8" s="46"/>
      <c r="V8" s="47"/>
      <c r="W8" s="48"/>
      <c r="X8" s="49"/>
      <c r="Y8" s="50"/>
      <c r="Z8" s="51"/>
    </row>
    <row r="9" spans="1:26" ht="13.5" customHeight="1" x14ac:dyDescent="0.2">
      <c r="C9" s="381" t="s">
        <v>8</v>
      </c>
      <c r="D9" s="395"/>
      <c r="E9" s="395"/>
      <c r="F9" s="395"/>
      <c r="G9" s="396"/>
      <c r="H9" s="52"/>
      <c r="I9" s="52" t="s">
        <v>415</v>
      </c>
      <c r="J9" s="52"/>
      <c r="K9" s="53" t="s">
        <v>415</v>
      </c>
      <c r="L9" s="53" t="s">
        <v>429</v>
      </c>
      <c r="M9" s="54"/>
      <c r="N9" s="54"/>
      <c r="O9" s="52" t="s">
        <v>429</v>
      </c>
      <c r="P9" s="54"/>
      <c r="Q9" s="55" t="s">
        <v>429</v>
      </c>
      <c r="R9" s="55" t="s">
        <v>429</v>
      </c>
      <c r="S9" s="54"/>
      <c r="T9" s="56"/>
      <c r="U9" s="57"/>
      <c r="V9" s="58"/>
      <c r="W9" s="59"/>
      <c r="X9" s="60"/>
      <c r="Y9" s="61"/>
      <c r="Z9" s="53"/>
    </row>
    <row r="10" spans="1:26" ht="12" x14ac:dyDescent="0.2">
      <c r="C10" s="378"/>
      <c r="D10" s="379"/>
      <c r="E10" s="379"/>
      <c r="F10" s="379"/>
      <c r="G10" s="397"/>
      <c r="H10" s="62"/>
      <c r="I10" s="62" t="s">
        <v>416</v>
      </c>
      <c r="J10" s="62"/>
      <c r="K10" s="35" t="s">
        <v>415</v>
      </c>
      <c r="L10" s="35" t="s">
        <v>429</v>
      </c>
      <c r="M10" s="63"/>
      <c r="N10" s="63"/>
      <c r="O10" s="62" t="s">
        <v>429</v>
      </c>
      <c r="P10" s="63"/>
      <c r="Q10" s="64" t="s">
        <v>429</v>
      </c>
      <c r="R10" s="64" t="s">
        <v>429</v>
      </c>
      <c r="S10" s="63"/>
      <c r="T10" s="40"/>
      <c r="U10" s="4"/>
      <c r="V10" s="33"/>
      <c r="W10" s="31"/>
      <c r="X10" s="32"/>
      <c r="Y10" s="34"/>
      <c r="Z10" s="35"/>
    </row>
    <row r="11" spans="1:26" ht="12" x14ac:dyDescent="0.2">
      <c r="C11" s="378"/>
      <c r="D11" s="379"/>
      <c r="E11" s="379"/>
      <c r="F11" s="379"/>
      <c r="G11" s="397"/>
      <c r="H11" s="62"/>
      <c r="I11" s="62" t="s">
        <v>416</v>
      </c>
      <c r="J11" s="62"/>
      <c r="K11" s="35" t="s">
        <v>416</v>
      </c>
      <c r="L11" s="35" t="s">
        <v>429</v>
      </c>
      <c r="M11" s="63"/>
      <c r="N11" s="63"/>
      <c r="O11" s="62" t="s">
        <v>429</v>
      </c>
      <c r="P11" s="63"/>
      <c r="Q11" s="64" t="s">
        <v>429</v>
      </c>
      <c r="R11" s="64" t="s">
        <v>429</v>
      </c>
      <c r="S11" s="63"/>
      <c r="T11" s="40"/>
      <c r="U11" s="4"/>
      <c r="V11" s="33"/>
      <c r="W11" s="31"/>
      <c r="X11" s="32"/>
      <c r="Y11" s="34"/>
      <c r="Z11" s="35"/>
    </row>
    <row r="12" spans="1:26" ht="12" x14ac:dyDescent="0.2">
      <c r="C12" s="383"/>
      <c r="D12" s="388"/>
      <c r="E12" s="388"/>
      <c r="F12" s="388"/>
      <c r="G12" s="398"/>
      <c r="H12" s="62"/>
      <c r="I12" s="62" t="s">
        <v>416</v>
      </c>
      <c r="J12" s="62"/>
      <c r="K12" s="35" t="s">
        <v>416</v>
      </c>
      <c r="L12" s="35" t="s">
        <v>429</v>
      </c>
      <c r="M12" s="63"/>
      <c r="N12" s="63"/>
      <c r="O12" s="62" t="s">
        <v>429</v>
      </c>
      <c r="P12" s="63"/>
      <c r="Q12" s="64" t="s">
        <v>429</v>
      </c>
      <c r="R12" s="64" t="s">
        <v>429</v>
      </c>
      <c r="S12" s="63"/>
      <c r="T12" s="45"/>
      <c r="U12" s="46"/>
      <c r="V12" s="47"/>
      <c r="W12" s="48"/>
      <c r="X12" s="49"/>
      <c r="Y12" s="50"/>
      <c r="Z12" s="51"/>
    </row>
    <row r="13" spans="1:26" ht="13.5" customHeight="1" x14ac:dyDescent="0.2">
      <c r="C13" s="381" t="s">
        <v>9</v>
      </c>
      <c r="D13" s="395"/>
      <c r="E13" s="395"/>
      <c r="F13" s="395"/>
      <c r="H13" s="52"/>
      <c r="I13" s="65">
        <v>21.8</v>
      </c>
      <c r="J13" s="66"/>
      <c r="K13" s="67">
        <v>31</v>
      </c>
      <c r="L13" s="67">
        <v>30.5</v>
      </c>
      <c r="M13" s="68"/>
      <c r="N13" s="68"/>
      <c r="O13" s="65">
        <v>16.899999999999999</v>
      </c>
      <c r="P13" s="68"/>
      <c r="Q13" s="69">
        <v>4.4000000000000004</v>
      </c>
      <c r="R13" s="69">
        <v>1.8</v>
      </c>
      <c r="S13" s="54"/>
      <c r="T13" s="56"/>
      <c r="U13" s="57"/>
      <c r="V13" s="58"/>
      <c r="W13" s="59"/>
      <c r="X13" s="60"/>
      <c r="Y13" s="61"/>
      <c r="Z13" s="53"/>
    </row>
    <row r="14" spans="1:26" ht="12" x14ac:dyDescent="0.2">
      <c r="C14" s="378"/>
      <c r="D14" s="379"/>
      <c r="E14" s="379"/>
      <c r="F14" s="379"/>
      <c r="G14" s="70" t="s">
        <v>10</v>
      </c>
      <c r="H14" s="62"/>
      <c r="I14" s="71">
        <v>23.1</v>
      </c>
      <c r="J14" s="72"/>
      <c r="K14" s="73">
        <v>31.3</v>
      </c>
      <c r="L14" s="73">
        <v>36.200000000000003</v>
      </c>
      <c r="M14" s="74"/>
      <c r="N14" s="74"/>
      <c r="O14" s="71">
        <v>19.100000000000001</v>
      </c>
      <c r="P14" s="74"/>
      <c r="Q14" s="75">
        <v>6</v>
      </c>
      <c r="R14" s="75">
        <v>6.5</v>
      </c>
      <c r="S14" s="63"/>
      <c r="T14" s="40" t="s">
        <v>390</v>
      </c>
      <c r="U14" s="4" t="s">
        <v>410</v>
      </c>
      <c r="V14" s="33">
        <f>COUNT(I13:R16)</f>
        <v>24</v>
      </c>
      <c r="W14" s="76">
        <f>MIN(I13:R16)</f>
        <v>0.4</v>
      </c>
      <c r="X14" s="32" t="s">
        <v>411</v>
      </c>
      <c r="Y14" s="77">
        <f>MAX(I13:R16)</f>
        <v>36.200000000000003</v>
      </c>
      <c r="Z14" s="73">
        <f>AVERAGE(I13:R16)</f>
        <v>17.695833333333333</v>
      </c>
    </row>
    <row r="15" spans="1:26" ht="12" x14ac:dyDescent="0.2">
      <c r="C15" s="378"/>
      <c r="D15" s="379"/>
      <c r="E15" s="379"/>
      <c r="F15" s="379"/>
      <c r="G15" s="70"/>
      <c r="H15" s="62"/>
      <c r="I15" s="71">
        <v>20</v>
      </c>
      <c r="J15" s="72"/>
      <c r="K15" s="73">
        <v>30</v>
      </c>
      <c r="L15" s="73">
        <v>29.5</v>
      </c>
      <c r="M15" s="74"/>
      <c r="N15" s="74"/>
      <c r="O15" s="71">
        <v>17</v>
      </c>
      <c r="P15" s="74"/>
      <c r="Q15" s="75">
        <v>4.5</v>
      </c>
      <c r="R15" s="75">
        <v>2.2000000000000002</v>
      </c>
      <c r="S15" s="63"/>
      <c r="T15" s="40"/>
      <c r="U15" s="4"/>
      <c r="V15" s="33"/>
      <c r="W15" s="31"/>
      <c r="X15" s="32"/>
      <c r="Y15" s="34"/>
      <c r="Z15" s="35"/>
    </row>
    <row r="16" spans="1:26" ht="12" x14ac:dyDescent="0.2">
      <c r="C16" s="383"/>
      <c r="D16" s="388"/>
      <c r="E16" s="388"/>
      <c r="F16" s="388"/>
      <c r="G16" s="78"/>
      <c r="H16" s="62"/>
      <c r="I16" s="71">
        <v>19.2</v>
      </c>
      <c r="J16" s="72"/>
      <c r="K16" s="73">
        <v>26.5</v>
      </c>
      <c r="L16" s="73">
        <v>26.8</v>
      </c>
      <c r="M16" s="74"/>
      <c r="N16" s="74"/>
      <c r="O16" s="71">
        <v>16.5</v>
      </c>
      <c r="P16" s="74"/>
      <c r="Q16" s="75">
        <v>3.5</v>
      </c>
      <c r="R16" s="75">
        <v>0.4</v>
      </c>
      <c r="S16" s="63"/>
      <c r="T16" s="45"/>
      <c r="U16" s="46"/>
      <c r="V16" s="47"/>
      <c r="W16" s="48"/>
      <c r="X16" s="49"/>
      <c r="Y16" s="50"/>
      <c r="Z16" s="51"/>
    </row>
    <row r="17" spans="3:26" ht="13.5" customHeight="1" x14ac:dyDescent="0.2">
      <c r="C17" s="381" t="s">
        <v>11</v>
      </c>
      <c r="D17" s="395"/>
      <c r="E17" s="395"/>
      <c r="F17" s="395"/>
      <c r="H17" s="52"/>
      <c r="I17" s="65">
        <v>20</v>
      </c>
      <c r="J17" s="79"/>
      <c r="K17" s="67">
        <v>27</v>
      </c>
      <c r="L17" s="67">
        <v>27.5</v>
      </c>
      <c r="M17" s="80"/>
      <c r="N17" s="80"/>
      <c r="O17" s="65">
        <v>17.600000000000001</v>
      </c>
      <c r="P17" s="80"/>
      <c r="Q17" s="69">
        <v>4.5999999999999996</v>
      </c>
      <c r="R17" s="69">
        <v>4.9000000000000004</v>
      </c>
      <c r="S17" s="54"/>
      <c r="T17" s="56"/>
      <c r="U17" s="57"/>
      <c r="V17" s="58"/>
      <c r="W17" s="59"/>
      <c r="X17" s="32"/>
      <c r="Y17" s="61"/>
      <c r="Z17" s="53"/>
    </row>
    <row r="18" spans="3:26" ht="12" x14ac:dyDescent="0.2">
      <c r="C18" s="378"/>
      <c r="D18" s="379"/>
      <c r="E18" s="379"/>
      <c r="F18" s="379"/>
      <c r="G18" s="70" t="s">
        <v>10</v>
      </c>
      <c r="H18" s="62"/>
      <c r="I18" s="71">
        <v>22.5</v>
      </c>
      <c r="J18" s="81"/>
      <c r="K18" s="73">
        <v>28.2</v>
      </c>
      <c r="L18" s="73">
        <v>33.799999999999997</v>
      </c>
      <c r="M18" s="82"/>
      <c r="N18" s="82"/>
      <c r="O18" s="71">
        <v>18.5</v>
      </c>
      <c r="P18" s="82"/>
      <c r="Q18" s="75">
        <v>7.8</v>
      </c>
      <c r="R18" s="75">
        <v>8.8000000000000007</v>
      </c>
      <c r="S18" s="63"/>
      <c r="T18" s="40" t="s">
        <v>390</v>
      </c>
      <c r="U18" s="4" t="s">
        <v>410</v>
      </c>
      <c r="V18" s="33">
        <f>COUNT(I17:R20)</f>
        <v>24</v>
      </c>
      <c r="W18" s="83">
        <f>MIN(I17:R20)</f>
        <v>1.2</v>
      </c>
      <c r="X18" s="32" t="s">
        <v>411</v>
      </c>
      <c r="Y18" s="77">
        <f>MAX(I17:R20)</f>
        <v>33.799999999999997</v>
      </c>
      <c r="Z18" s="84">
        <f>AVERAGE(I17:R20)</f>
        <v>17.254166666666666</v>
      </c>
    </row>
    <row r="19" spans="3:26" ht="12" x14ac:dyDescent="0.2">
      <c r="C19" s="378"/>
      <c r="D19" s="379"/>
      <c r="E19" s="379"/>
      <c r="F19" s="379"/>
      <c r="G19" s="70"/>
      <c r="H19" s="62"/>
      <c r="I19" s="71">
        <v>20.2</v>
      </c>
      <c r="J19" s="81"/>
      <c r="K19" s="73">
        <v>26.5</v>
      </c>
      <c r="L19" s="73">
        <v>28</v>
      </c>
      <c r="M19" s="82"/>
      <c r="N19" s="82"/>
      <c r="O19" s="71">
        <v>15.8</v>
      </c>
      <c r="P19" s="82"/>
      <c r="Q19" s="75">
        <v>7</v>
      </c>
      <c r="R19" s="75">
        <v>4.0999999999999996</v>
      </c>
      <c r="S19" s="63"/>
      <c r="T19" s="40"/>
      <c r="U19" s="4"/>
      <c r="V19" s="33"/>
      <c r="W19" s="31"/>
      <c r="X19" s="32"/>
      <c r="Y19" s="34"/>
      <c r="Z19" s="35"/>
    </row>
    <row r="20" spans="3:26" ht="12" x14ac:dyDescent="0.2">
      <c r="C20" s="383"/>
      <c r="D20" s="388"/>
      <c r="E20" s="388"/>
      <c r="F20" s="388"/>
      <c r="G20" s="78"/>
      <c r="H20" s="62"/>
      <c r="I20" s="71">
        <v>19</v>
      </c>
      <c r="J20" s="81"/>
      <c r="K20" s="73">
        <v>24.5</v>
      </c>
      <c r="L20" s="73">
        <v>26</v>
      </c>
      <c r="M20" s="82"/>
      <c r="N20" s="82"/>
      <c r="O20" s="71">
        <v>15.8</v>
      </c>
      <c r="P20" s="82"/>
      <c r="Q20" s="75">
        <v>4.8</v>
      </c>
      <c r="R20" s="75">
        <v>1.2</v>
      </c>
      <c r="S20" s="63"/>
      <c r="T20" s="45"/>
      <c r="U20" s="46"/>
      <c r="V20" s="47"/>
      <c r="W20" s="48"/>
      <c r="X20" s="49"/>
      <c r="Y20" s="50"/>
      <c r="Z20" s="51"/>
    </row>
    <row r="21" spans="3:26" ht="13.5" customHeight="1" x14ac:dyDescent="0.2">
      <c r="C21" s="381" t="s">
        <v>12</v>
      </c>
      <c r="D21" s="395"/>
      <c r="E21" s="395"/>
      <c r="F21" s="395"/>
      <c r="H21" s="52"/>
      <c r="I21" s="85">
        <v>0.76</v>
      </c>
      <c r="J21" s="52"/>
      <c r="K21" s="86">
        <v>0.57999999999999996</v>
      </c>
      <c r="L21" s="86">
        <v>0.48</v>
      </c>
      <c r="M21" s="54"/>
      <c r="N21" s="54"/>
      <c r="O21" s="85">
        <v>0.44</v>
      </c>
      <c r="P21" s="54"/>
      <c r="Q21" s="87">
        <v>0.28999999999999998</v>
      </c>
      <c r="R21" s="87">
        <v>0.36</v>
      </c>
      <c r="S21" s="54"/>
      <c r="T21" s="56"/>
      <c r="U21" s="57"/>
      <c r="V21" s="58"/>
      <c r="W21" s="59"/>
      <c r="X21" s="60"/>
      <c r="Y21" s="61"/>
      <c r="Z21" s="53"/>
    </row>
    <row r="22" spans="3:26" ht="12" x14ac:dyDescent="0.2">
      <c r="C22" s="378"/>
      <c r="D22" s="379"/>
      <c r="E22" s="379"/>
      <c r="F22" s="379"/>
      <c r="G22" s="70" t="s">
        <v>13</v>
      </c>
      <c r="H22" s="62"/>
      <c r="I22" s="88">
        <v>0.62</v>
      </c>
      <c r="J22" s="62"/>
      <c r="K22" s="89">
        <v>0.62</v>
      </c>
      <c r="L22" s="89">
        <v>0.49</v>
      </c>
      <c r="M22" s="63"/>
      <c r="N22" s="63"/>
      <c r="O22" s="88">
        <v>0.45</v>
      </c>
      <c r="P22" s="63"/>
      <c r="Q22" s="90">
        <v>0.43</v>
      </c>
      <c r="R22" s="90">
        <v>0.38</v>
      </c>
      <c r="S22" s="63"/>
      <c r="T22" s="40" t="s">
        <v>390</v>
      </c>
      <c r="U22" s="4" t="s">
        <v>410</v>
      </c>
      <c r="V22" s="33">
        <f>COUNT(I21:R24)</f>
        <v>24</v>
      </c>
      <c r="W22" s="91">
        <f>MIN(I21:R24)</f>
        <v>0.28999999999999998</v>
      </c>
      <c r="X22" s="32" t="s">
        <v>411</v>
      </c>
      <c r="Y22" s="92">
        <f>MAX(I21:R24)</f>
        <v>1.6</v>
      </c>
      <c r="Z22" s="89">
        <f>AVERAGE(I21:R24)</f>
        <v>0.52249999999999985</v>
      </c>
    </row>
    <row r="23" spans="3:26" ht="12" x14ac:dyDescent="0.2">
      <c r="C23" s="378"/>
      <c r="D23" s="379"/>
      <c r="E23" s="379"/>
      <c r="F23" s="379"/>
      <c r="G23" s="70"/>
      <c r="H23" s="62"/>
      <c r="I23" s="88">
        <v>0.61</v>
      </c>
      <c r="J23" s="62"/>
      <c r="K23" s="89">
        <v>0.6</v>
      </c>
      <c r="L23" s="89">
        <v>0.48</v>
      </c>
      <c r="M23" s="63"/>
      <c r="N23" s="63"/>
      <c r="O23" s="88">
        <v>0.44</v>
      </c>
      <c r="P23" s="63"/>
      <c r="Q23" s="90">
        <v>0.45</v>
      </c>
      <c r="R23" s="90">
        <v>0.36</v>
      </c>
      <c r="S23" s="63"/>
      <c r="T23" s="40"/>
      <c r="U23" s="4"/>
      <c r="V23" s="33"/>
      <c r="W23" s="31"/>
      <c r="X23" s="32"/>
      <c r="Y23" s="34"/>
      <c r="Z23" s="35"/>
    </row>
    <row r="24" spans="3:26" ht="12" x14ac:dyDescent="0.2">
      <c r="C24" s="383"/>
      <c r="D24" s="388"/>
      <c r="E24" s="388"/>
      <c r="F24" s="388"/>
      <c r="G24" s="78"/>
      <c r="H24" s="62"/>
      <c r="I24" s="88">
        <v>0.45</v>
      </c>
      <c r="J24" s="62"/>
      <c r="K24" s="73">
        <v>1.6</v>
      </c>
      <c r="L24" s="89">
        <v>0.47</v>
      </c>
      <c r="M24" s="63"/>
      <c r="N24" s="63"/>
      <c r="O24" s="88">
        <v>0.42</v>
      </c>
      <c r="P24" s="63"/>
      <c r="Q24" s="90">
        <v>0.4</v>
      </c>
      <c r="R24" s="90">
        <v>0.36</v>
      </c>
      <c r="S24" s="63"/>
      <c r="T24" s="45"/>
      <c r="U24" s="46"/>
      <c r="V24" s="47"/>
      <c r="W24" s="48"/>
      <c r="X24" s="49"/>
      <c r="Y24" s="50"/>
      <c r="Z24" s="51"/>
    </row>
    <row r="25" spans="3:26" ht="13.5" customHeight="1" x14ac:dyDescent="0.2">
      <c r="C25" s="381" t="s">
        <v>14</v>
      </c>
      <c r="D25" s="395"/>
      <c r="E25" s="395"/>
      <c r="F25" s="395"/>
      <c r="G25" s="93"/>
      <c r="H25" s="52"/>
      <c r="I25" s="94">
        <v>30</v>
      </c>
      <c r="J25" s="52"/>
      <c r="K25" s="94">
        <v>30</v>
      </c>
      <c r="L25" s="94">
        <v>30</v>
      </c>
      <c r="M25" s="54"/>
      <c r="N25" s="54"/>
      <c r="O25" s="94">
        <v>30</v>
      </c>
      <c r="P25" s="54"/>
      <c r="Q25" s="95">
        <v>30</v>
      </c>
      <c r="R25" s="95">
        <v>30</v>
      </c>
      <c r="S25" s="54"/>
      <c r="T25" s="56"/>
      <c r="U25" s="57"/>
      <c r="V25" s="58"/>
      <c r="W25" s="59"/>
      <c r="X25" s="60"/>
      <c r="Y25" s="61"/>
      <c r="Z25" s="53"/>
    </row>
    <row r="26" spans="3:26" ht="13.5" customHeight="1" x14ac:dyDescent="0.2">
      <c r="C26" s="378"/>
      <c r="D26" s="379"/>
      <c r="E26" s="379"/>
      <c r="F26" s="379"/>
      <c r="G26" s="70" t="s">
        <v>145</v>
      </c>
      <c r="H26" s="62"/>
      <c r="I26" s="96">
        <v>30</v>
      </c>
      <c r="J26" s="62"/>
      <c r="K26" s="96">
        <v>30</v>
      </c>
      <c r="L26" s="96">
        <v>30</v>
      </c>
      <c r="M26" s="63"/>
      <c r="N26" s="63"/>
      <c r="O26" s="96">
        <v>30</v>
      </c>
      <c r="P26" s="63"/>
      <c r="Q26" s="97">
        <v>30</v>
      </c>
      <c r="R26" s="97">
        <v>30</v>
      </c>
      <c r="S26" s="63"/>
      <c r="T26" s="40" t="s">
        <v>390</v>
      </c>
      <c r="U26" s="4" t="s">
        <v>410</v>
      </c>
      <c r="V26" s="33">
        <f>COUNT(I25:R28)</f>
        <v>24</v>
      </c>
      <c r="W26" s="98">
        <f>MIN(I25:R28)</f>
        <v>7</v>
      </c>
      <c r="X26" s="32" t="s">
        <v>411</v>
      </c>
      <c r="Y26" s="99">
        <f>MAX(I25:R28)</f>
        <v>30</v>
      </c>
      <c r="Z26" s="100">
        <f>AVERAGE(I25:R28)</f>
        <v>28.666666666666668</v>
      </c>
    </row>
    <row r="27" spans="3:26" ht="13.5" customHeight="1" x14ac:dyDescent="0.2">
      <c r="C27" s="378"/>
      <c r="D27" s="379"/>
      <c r="E27" s="379"/>
      <c r="F27" s="379"/>
      <c r="G27" s="70"/>
      <c r="H27" s="62"/>
      <c r="I27" s="96">
        <v>30</v>
      </c>
      <c r="J27" s="62"/>
      <c r="K27" s="96">
        <v>30</v>
      </c>
      <c r="L27" s="96">
        <v>30</v>
      </c>
      <c r="M27" s="63"/>
      <c r="N27" s="63"/>
      <c r="O27" s="96">
        <v>30</v>
      </c>
      <c r="P27" s="63"/>
      <c r="Q27" s="97">
        <v>30</v>
      </c>
      <c r="R27" s="101">
        <v>21</v>
      </c>
      <c r="S27" s="63"/>
      <c r="T27" s="40"/>
      <c r="U27" s="4"/>
      <c r="V27" s="33"/>
      <c r="W27" s="31"/>
      <c r="X27" s="32"/>
      <c r="Y27" s="34"/>
      <c r="Z27" s="35"/>
    </row>
    <row r="28" spans="3:26" ht="13.5" customHeight="1" x14ac:dyDescent="0.2">
      <c r="C28" s="383"/>
      <c r="D28" s="388"/>
      <c r="E28" s="388"/>
      <c r="F28" s="388"/>
      <c r="G28" s="78"/>
      <c r="H28" s="102"/>
      <c r="I28" s="103">
        <v>30</v>
      </c>
      <c r="J28" s="102"/>
      <c r="K28" s="104">
        <v>7</v>
      </c>
      <c r="L28" s="103">
        <v>30</v>
      </c>
      <c r="M28" s="105"/>
      <c r="N28" s="105"/>
      <c r="O28" s="103">
        <v>30</v>
      </c>
      <c r="P28" s="105"/>
      <c r="Q28" s="106">
        <v>30</v>
      </c>
      <c r="R28" s="106">
        <v>30</v>
      </c>
      <c r="S28" s="105"/>
      <c r="T28" s="45"/>
      <c r="U28" s="46"/>
      <c r="V28" s="47"/>
      <c r="W28" s="48"/>
      <c r="X28" s="49"/>
      <c r="Y28" s="50"/>
      <c r="Z28" s="51"/>
    </row>
    <row r="29" spans="3:26" ht="13.5" customHeight="1" x14ac:dyDescent="0.2">
      <c r="C29" s="381" t="s">
        <v>15</v>
      </c>
      <c r="D29" s="395"/>
      <c r="E29" s="395"/>
      <c r="F29" s="395"/>
      <c r="G29" s="93"/>
      <c r="H29" s="52"/>
      <c r="I29" s="52" t="s">
        <v>417</v>
      </c>
      <c r="J29" s="52"/>
      <c r="K29" s="53" t="s">
        <v>417</v>
      </c>
      <c r="L29" s="53" t="s">
        <v>425</v>
      </c>
      <c r="M29" s="54"/>
      <c r="N29" s="54"/>
      <c r="O29" s="52" t="s">
        <v>417</v>
      </c>
      <c r="P29" s="54"/>
      <c r="Q29" s="55" t="s">
        <v>417</v>
      </c>
      <c r="R29" s="55" t="s">
        <v>417</v>
      </c>
      <c r="S29" s="54"/>
      <c r="T29" s="56"/>
      <c r="U29" s="57"/>
      <c r="V29" s="58"/>
      <c r="W29" s="59"/>
      <c r="X29" s="60"/>
      <c r="Y29" s="61"/>
      <c r="Z29" s="53"/>
    </row>
    <row r="30" spans="3:26" ht="13.5" customHeight="1" x14ac:dyDescent="0.2">
      <c r="C30" s="378"/>
      <c r="D30" s="379"/>
      <c r="E30" s="379"/>
      <c r="F30" s="379"/>
      <c r="G30" s="70"/>
      <c r="H30" s="62"/>
      <c r="I30" s="62" t="s">
        <v>418</v>
      </c>
      <c r="J30" s="62"/>
      <c r="K30" s="35" t="s">
        <v>417</v>
      </c>
      <c r="L30" s="35" t="s">
        <v>425</v>
      </c>
      <c r="M30" s="63"/>
      <c r="N30" s="63"/>
      <c r="O30" s="62" t="s">
        <v>418</v>
      </c>
      <c r="P30" s="63"/>
      <c r="Q30" s="64" t="s">
        <v>418</v>
      </c>
      <c r="R30" s="64" t="s">
        <v>418</v>
      </c>
      <c r="S30" s="63"/>
      <c r="T30" s="40"/>
      <c r="U30" s="4"/>
      <c r="V30" s="33"/>
      <c r="W30" s="31"/>
      <c r="X30" s="32"/>
      <c r="Y30" s="34"/>
      <c r="Z30" s="35"/>
    </row>
    <row r="31" spans="3:26" ht="13.5" customHeight="1" x14ac:dyDescent="0.2">
      <c r="C31" s="378"/>
      <c r="D31" s="379"/>
      <c r="E31" s="379"/>
      <c r="F31" s="379"/>
      <c r="G31" s="70"/>
      <c r="H31" s="62"/>
      <c r="I31" s="62" t="s">
        <v>418</v>
      </c>
      <c r="J31" s="62"/>
      <c r="K31" s="35" t="s">
        <v>417</v>
      </c>
      <c r="L31" s="35" t="s">
        <v>425</v>
      </c>
      <c r="M31" s="63"/>
      <c r="N31" s="63"/>
      <c r="O31" s="62" t="s">
        <v>418</v>
      </c>
      <c r="P31" s="63"/>
      <c r="Q31" s="64" t="s">
        <v>418</v>
      </c>
      <c r="R31" s="64" t="s">
        <v>418</v>
      </c>
      <c r="S31" s="63"/>
      <c r="T31" s="40"/>
      <c r="U31" s="4"/>
      <c r="V31" s="33"/>
      <c r="W31" s="31"/>
      <c r="X31" s="32"/>
      <c r="Y31" s="34"/>
      <c r="Z31" s="35"/>
    </row>
    <row r="32" spans="3:26" ht="13.5" customHeight="1" x14ac:dyDescent="0.2">
      <c r="C32" s="383"/>
      <c r="D32" s="388"/>
      <c r="E32" s="388"/>
      <c r="F32" s="388"/>
      <c r="G32" s="78"/>
      <c r="H32" s="102"/>
      <c r="I32" s="102" t="s">
        <v>418</v>
      </c>
      <c r="J32" s="102"/>
      <c r="K32" s="51" t="s">
        <v>417</v>
      </c>
      <c r="L32" s="51" t="s">
        <v>425</v>
      </c>
      <c r="M32" s="105"/>
      <c r="N32" s="105"/>
      <c r="O32" s="102" t="s">
        <v>418</v>
      </c>
      <c r="P32" s="105"/>
      <c r="Q32" s="107" t="s">
        <v>418</v>
      </c>
      <c r="R32" s="107" t="s">
        <v>418</v>
      </c>
      <c r="S32" s="105"/>
      <c r="T32" s="45"/>
      <c r="U32" s="46"/>
      <c r="V32" s="47"/>
      <c r="W32" s="48"/>
      <c r="X32" s="49"/>
      <c r="Y32" s="50"/>
      <c r="Z32" s="51"/>
    </row>
    <row r="33" spans="2:26" ht="13.5" customHeight="1" x14ac:dyDescent="0.2">
      <c r="C33" s="381" t="s">
        <v>16</v>
      </c>
      <c r="D33" s="395"/>
      <c r="E33" s="395"/>
      <c r="F33" s="395"/>
      <c r="G33" s="93"/>
      <c r="H33" s="52"/>
      <c r="I33" s="52" t="s">
        <v>419</v>
      </c>
      <c r="J33" s="52"/>
      <c r="K33" s="53" t="s">
        <v>423</v>
      </c>
      <c r="L33" s="53" t="s">
        <v>426</v>
      </c>
      <c r="M33" s="54"/>
      <c r="N33" s="54"/>
      <c r="O33" s="52" t="s">
        <v>426</v>
      </c>
      <c r="P33" s="54"/>
      <c r="Q33" s="55" t="s">
        <v>426</v>
      </c>
      <c r="R33" s="55" t="s">
        <v>426</v>
      </c>
      <c r="S33" s="54"/>
      <c r="T33" s="56"/>
      <c r="U33" s="57"/>
      <c r="V33" s="58"/>
      <c r="W33" s="59"/>
      <c r="X33" s="60"/>
      <c r="Y33" s="61"/>
      <c r="Z33" s="53"/>
    </row>
    <row r="34" spans="2:26" ht="13.5" customHeight="1" x14ac:dyDescent="0.2">
      <c r="C34" s="378"/>
      <c r="D34" s="379"/>
      <c r="E34" s="379"/>
      <c r="F34" s="379"/>
      <c r="G34" s="70"/>
      <c r="H34" s="62"/>
      <c r="I34" s="62" t="s">
        <v>420</v>
      </c>
      <c r="J34" s="62"/>
      <c r="K34" s="35" t="s">
        <v>423</v>
      </c>
      <c r="L34" s="35" t="s">
        <v>426</v>
      </c>
      <c r="M34" s="63"/>
      <c r="N34" s="63"/>
      <c r="O34" s="62" t="s">
        <v>426</v>
      </c>
      <c r="P34" s="63"/>
      <c r="Q34" s="64" t="s">
        <v>426</v>
      </c>
      <c r="R34" s="64" t="s">
        <v>426</v>
      </c>
      <c r="S34" s="63"/>
      <c r="T34" s="40"/>
      <c r="U34" s="4"/>
      <c r="V34" s="33"/>
      <c r="W34" s="31"/>
      <c r="X34" s="32"/>
      <c r="Y34" s="34"/>
      <c r="Z34" s="35"/>
    </row>
    <row r="35" spans="2:26" ht="13.5" customHeight="1" x14ac:dyDescent="0.2">
      <c r="C35" s="378"/>
      <c r="D35" s="379"/>
      <c r="E35" s="379"/>
      <c r="F35" s="379"/>
      <c r="G35" s="70"/>
      <c r="H35" s="62"/>
      <c r="I35" s="62" t="s">
        <v>420</v>
      </c>
      <c r="J35" s="62"/>
      <c r="K35" s="35" t="s">
        <v>423</v>
      </c>
      <c r="L35" s="35" t="s">
        <v>426</v>
      </c>
      <c r="M35" s="63"/>
      <c r="N35" s="63"/>
      <c r="O35" s="62" t="s">
        <v>426</v>
      </c>
      <c r="P35" s="63"/>
      <c r="Q35" s="64" t="s">
        <v>426</v>
      </c>
      <c r="R35" s="64" t="s">
        <v>426</v>
      </c>
      <c r="S35" s="63"/>
      <c r="T35" s="40"/>
      <c r="U35" s="4"/>
      <c r="V35" s="33"/>
      <c r="W35" s="31"/>
      <c r="X35" s="32"/>
      <c r="Y35" s="34"/>
      <c r="Z35" s="35"/>
    </row>
    <row r="36" spans="2:26" ht="13.5" customHeight="1" x14ac:dyDescent="0.2">
      <c r="C36" s="383"/>
      <c r="D36" s="388"/>
      <c r="E36" s="388"/>
      <c r="F36" s="388"/>
      <c r="G36" s="78"/>
      <c r="H36" s="102"/>
      <c r="I36" s="102" t="s">
        <v>420</v>
      </c>
      <c r="J36" s="102"/>
      <c r="K36" s="51" t="s">
        <v>424</v>
      </c>
      <c r="L36" s="51" t="s">
        <v>426</v>
      </c>
      <c r="M36" s="105"/>
      <c r="N36" s="105"/>
      <c r="O36" s="102" t="s">
        <v>426</v>
      </c>
      <c r="P36" s="105"/>
      <c r="Q36" s="107" t="s">
        <v>426</v>
      </c>
      <c r="R36" s="107" t="s">
        <v>426</v>
      </c>
      <c r="S36" s="105"/>
      <c r="T36" s="45"/>
      <c r="U36" s="46"/>
      <c r="V36" s="47"/>
      <c r="W36" s="48"/>
      <c r="X36" s="49"/>
      <c r="Y36" s="50"/>
      <c r="Z36" s="51"/>
    </row>
    <row r="37" spans="2:26" ht="12" customHeight="1" x14ac:dyDescent="0.2">
      <c r="C37" s="389" t="s">
        <v>17</v>
      </c>
      <c r="D37" s="381" t="s">
        <v>18</v>
      </c>
      <c r="E37" s="395"/>
      <c r="F37" s="395"/>
      <c r="H37" s="52"/>
      <c r="I37" s="65">
        <v>7.5</v>
      </c>
      <c r="J37" s="52"/>
      <c r="K37" s="108">
        <v>7.8</v>
      </c>
      <c r="L37" s="108">
        <v>7.2</v>
      </c>
      <c r="M37" s="54"/>
      <c r="N37" s="54"/>
      <c r="O37" s="65">
        <v>7.6</v>
      </c>
      <c r="P37" s="54"/>
      <c r="Q37" s="109">
        <v>7.3</v>
      </c>
      <c r="R37" s="109">
        <v>7.8</v>
      </c>
      <c r="S37" s="54"/>
      <c r="T37" s="56"/>
      <c r="U37" s="57" t="s">
        <v>401</v>
      </c>
      <c r="V37" s="58"/>
      <c r="W37" s="59"/>
      <c r="X37" s="60"/>
      <c r="Y37" s="61"/>
      <c r="Z37" s="53"/>
    </row>
    <row r="38" spans="2:26" ht="12" x14ac:dyDescent="0.2">
      <c r="C38" s="390"/>
      <c r="D38" s="378"/>
      <c r="E38" s="379"/>
      <c r="F38" s="379"/>
      <c r="G38" s="70" t="s">
        <v>19</v>
      </c>
      <c r="H38" s="62"/>
      <c r="I38" s="71">
        <v>7.4</v>
      </c>
      <c r="J38" s="62"/>
      <c r="K38" s="84">
        <v>8.6</v>
      </c>
      <c r="L38" s="84">
        <v>7.5</v>
      </c>
      <c r="M38" s="63"/>
      <c r="N38" s="63"/>
      <c r="O38" s="71">
        <v>7.7</v>
      </c>
      <c r="P38" s="63"/>
      <c r="Q38" s="110">
        <v>7.6</v>
      </c>
      <c r="R38" s="110">
        <v>7.8</v>
      </c>
      <c r="S38" s="63"/>
      <c r="T38" s="111">
        <f>COUNTIF(I37:R40,"&gt;8.5")</f>
        <v>1</v>
      </c>
      <c r="U38" s="4" t="s">
        <v>409</v>
      </c>
      <c r="V38" s="33">
        <f>COUNT(I37:R40)</f>
        <v>24</v>
      </c>
      <c r="W38" s="83">
        <f>MIN(I37:R40)</f>
        <v>7.2</v>
      </c>
      <c r="X38" s="32" t="s">
        <v>411</v>
      </c>
      <c r="Y38" s="77">
        <f>MAX(I37:R40)</f>
        <v>8.6</v>
      </c>
      <c r="Z38" s="112">
        <f>AVERAGE(I37:R40)</f>
        <v>7.5791666666666648</v>
      </c>
    </row>
    <row r="39" spans="2:26" ht="12" x14ac:dyDescent="0.2">
      <c r="C39" s="390"/>
      <c r="D39" s="378"/>
      <c r="E39" s="379"/>
      <c r="F39" s="379"/>
      <c r="G39" s="70"/>
      <c r="H39" s="62"/>
      <c r="I39" s="71">
        <v>7.3</v>
      </c>
      <c r="J39" s="62"/>
      <c r="K39" s="84">
        <v>7.6</v>
      </c>
      <c r="L39" s="84">
        <v>7.5</v>
      </c>
      <c r="M39" s="63"/>
      <c r="N39" s="63"/>
      <c r="O39" s="71">
        <v>7.6</v>
      </c>
      <c r="P39" s="63"/>
      <c r="Q39" s="110">
        <v>7.6</v>
      </c>
      <c r="R39" s="110">
        <v>7.7</v>
      </c>
      <c r="S39" s="63"/>
      <c r="T39" s="40"/>
      <c r="U39" s="4" t="s">
        <v>401</v>
      </c>
      <c r="V39" s="33"/>
      <c r="W39" s="31"/>
      <c r="X39" s="32"/>
      <c r="Y39" s="34"/>
      <c r="Z39" s="35"/>
    </row>
    <row r="40" spans="2:26" ht="12" x14ac:dyDescent="0.2">
      <c r="C40" s="390"/>
      <c r="D40" s="385"/>
      <c r="E40" s="410"/>
      <c r="F40" s="410"/>
      <c r="G40" s="113"/>
      <c r="H40" s="114"/>
      <c r="I40" s="115">
        <v>7.2</v>
      </c>
      <c r="J40" s="114"/>
      <c r="K40" s="116">
        <v>7.5</v>
      </c>
      <c r="L40" s="116">
        <v>7.4</v>
      </c>
      <c r="M40" s="117"/>
      <c r="N40" s="117"/>
      <c r="O40" s="115">
        <v>7.6</v>
      </c>
      <c r="P40" s="117"/>
      <c r="Q40" s="118">
        <v>7.5</v>
      </c>
      <c r="R40" s="118">
        <v>7.6</v>
      </c>
      <c r="S40" s="117"/>
      <c r="T40" s="40"/>
      <c r="U40" s="4" t="s">
        <v>401</v>
      </c>
      <c r="V40" s="33"/>
      <c r="W40" s="119"/>
      <c r="X40" s="120"/>
      <c r="Y40" s="121"/>
      <c r="Z40" s="122"/>
    </row>
    <row r="41" spans="2:26" ht="12" x14ac:dyDescent="0.2">
      <c r="B41" s="2">
        <v>10</v>
      </c>
      <c r="C41" s="390"/>
      <c r="D41" s="378" t="s">
        <v>20</v>
      </c>
      <c r="E41" s="380"/>
      <c r="F41" s="380"/>
      <c r="G41" s="70" t="s">
        <v>21</v>
      </c>
      <c r="H41" s="62"/>
      <c r="I41" s="123">
        <v>8.5</v>
      </c>
      <c r="J41" s="62"/>
      <c r="K41" s="73">
        <v>9.8000000000000007</v>
      </c>
      <c r="L41" s="73">
        <v>9.1999999999999993</v>
      </c>
      <c r="M41" s="63"/>
      <c r="N41" s="63"/>
      <c r="O41" s="123">
        <v>8.1999999999999993</v>
      </c>
      <c r="P41" s="63"/>
      <c r="Q41" s="124">
        <v>12</v>
      </c>
      <c r="R41" s="124">
        <v>13</v>
      </c>
      <c r="S41" s="63"/>
      <c r="T41" s="125">
        <f>COUNTIF(I41:R41,"&lt;5")</f>
        <v>0</v>
      </c>
      <c r="U41" s="126" t="s">
        <v>409</v>
      </c>
      <c r="V41" s="127">
        <f>COUNT(I41:R41)</f>
        <v>6</v>
      </c>
      <c r="W41" s="128">
        <f>MIN(I41:R41)</f>
        <v>8.1999999999999993</v>
      </c>
      <c r="X41" s="126" t="s">
        <v>411</v>
      </c>
      <c r="Y41" s="129">
        <f>MAX(I41:R41)</f>
        <v>13</v>
      </c>
      <c r="Z41" s="130">
        <f>AVERAGE(I41:R41)</f>
        <v>10.116666666666667</v>
      </c>
    </row>
    <row r="42" spans="2:26" ht="12" x14ac:dyDescent="0.2">
      <c r="B42" s="2">
        <v>11</v>
      </c>
      <c r="C42" s="390"/>
      <c r="D42" s="378" t="s">
        <v>22</v>
      </c>
      <c r="E42" s="380"/>
      <c r="F42" s="380"/>
      <c r="G42" s="70" t="s">
        <v>21</v>
      </c>
      <c r="H42" s="62"/>
      <c r="I42" s="72">
        <v>2.5</v>
      </c>
      <c r="J42" s="62"/>
      <c r="K42" s="73">
        <v>0.9</v>
      </c>
      <c r="L42" s="73">
        <v>2.2000000000000002</v>
      </c>
      <c r="M42" s="63"/>
      <c r="N42" s="63"/>
      <c r="O42" s="72">
        <v>1.4</v>
      </c>
      <c r="P42" s="63"/>
      <c r="Q42" s="75">
        <v>4.5999999999999996</v>
      </c>
      <c r="R42" s="75">
        <v>5.4</v>
      </c>
      <c r="S42" s="63"/>
      <c r="T42" s="40">
        <f>COUNTIF(I42:R42,"&gt;5")</f>
        <v>1</v>
      </c>
      <c r="U42" s="4" t="s">
        <v>409</v>
      </c>
      <c r="V42" s="33">
        <f>COUNT(I42:R42)</f>
        <v>6</v>
      </c>
      <c r="W42" s="128">
        <f>MIN(I42:R42)</f>
        <v>0.9</v>
      </c>
      <c r="X42" s="32" t="s">
        <v>411</v>
      </c>
      <c r="Y42" s="131">
        <f>MAX(I42:R42)</f>
        <v>5.4</v>
      </c>
      <c r="Z42" s="71">
        <f>AVERAGE(I42:R42)</f>
        <v>2.8333333333333335</v>
      </c>
    </row>
    <row r="43" spans="2:26" ht="12" x14ac:dyDescent="0.2">
      <c r="B43" s="2">
        <v>12</v>
      </c>
      <c r="C43" s="390"/>
      <c r="D43" s="378" t="s">
        <v>23</v>
      </c>
      <c r="E43" s="380"/>
      <c r="F43" s="380"/>
      <c r="G43" s="70" t="s">
        <v>21</v>
      </c>
      <c r="H43" s="62"/>
      <c r="I43" s="72">
        <v>5.7</v>
      </c>
      <c r="J43" s="62"/>
      <c r="K43" s="73">
        <v>5.3</v>
      </c>
      <c r="L43" s="73">
        <v>6.9</v>
      </c>
      <c r="M43" s="63"/>
      <c r="N43" s="63"/>
      <c r="O43" s="72">
        <v>5</v>
      </c>
      <c r="P43" s="63"/>
      <c r="Q43" s="75">
        <v>6.9</v>
      </c>
      <c r="R43" s="75">
        <v>7.5</v>
      </c>
      <c r="S43" s="63"/>
      <c r="T43" s="40" t="s">
        <v>140</v>
      </c>
      <c r="U43" s="4" t="s">
        <v>409</v>
      </c>
      <c r="V43" s="33">
        <f>COUNT(I43:R43)</f>
        <v>6</v>
      </c>
      <c r="W43" s="128">
        <f t="shared" ref="W43:W44" si="0">MIN(I43:R43)</f>
        <v>5</v>
      </c>
      <c r="X43" s="32" t="s">
        <v>411</v>
      </c>
      <c r="Y43" s="131">
        <f t="shared" ref="Y43:Y44" si="1">MAX(I43:R43)</f>
        <v>7.5</v>
      </c>
      <c r="Z43" s="71">
        <f t="shared" ref="Z43:Z44" si="2">AVERAGE(I43:R43)</f>
        <v>6.2166666666666659</v>
      </c>
    </row>
    <row r="44" spans="2:26" ht="12" x14ac:dyDescent="0.2">
      <c r="B44" s="2">
        <v>13</v>
      </c>
      <c r="C44" s="390"/>
      <c r="D44" s="385" t="s">
        <v>24</v>
      </c>
      <c r="E44" s="386"/>
      <c r="F44" s="386"/>
      <c r="G44" s="113" t="s">
        <v>21</v>
      </c>
      <c r="H44" s="114"/>
      <c r="I44" s="132">
        <v>11</v>
      </c>
      <c r="J44" s="114"/>
      <c r="K44" s="133">
        <v>5</v>
      </c>
      <c r="L44" s="133">
        <v>7</v>
      </c>
      <c r="M44" s="117"/>
      <c r="N44" s="117"/>
      <c r="O44" s="132">
        <v>5</v>
      </c>
      <c r="P44" s="117"/>
      <c r="Q44" s="134">
        <v>5</v>
      </c>
      <c r="R44" s="134">
        <v>3</v>
      </c>
      <c r="S44" s="117"/>
      <c r="T44" s="40">
        <f>COUNTIF(I44:R44,"&gt;50")</f>
        <v>0</v>
      </c>
      <c r="U44" s="4" t="s">
        <v>409</v>
      </c>
      <c r="V44" s="33">
        <f>COUNT(I44:R44)</f>
        <v>6</v>
      </c>
      <c r="W44" s="135">
        <f t="shared" si="0"/>
        <v>3</v>
      </c>
      <c r="X44" s="120" t="s">
        <v>411</v>
      </c>
      <c r="Y44" s="136">
        <f t="shared" si="1"/>
        <v>11</v>
      </c>
      <c r="Z44" s="137">
        <f t="shared" si="2"/>
        <v>6</v>
      </c>
    </row>
    <row r="45" spans="2:26" ht="16.5" customHeight="1" x14ac:dyDescent="0.2">
      <c r="B45" s="2">
        <v>14</v>
      </c>
      <c r="C45" s="390"/>
      <c r="D45" s="378" t="s">
        <v>25</v>
      </c>
      <c r="E45" s="380"/>
      <c r="F45" s="379" t="s">
        <v>26</v>
      </c>
      <c r="G45" s="397"/>
      <c r="H45" s="62"/>
      <c r="I45" s="72"/>
      <c r="J45" s="62"/>
      <c r="K45" s="73"/>
      <c r="L45" s="73"/>
      <c r="M45" s="63"/>
      <c r="N45" s="63"/>
      <c r="O45" s="72"/>
      <c r="P45" s="63"/>
      <c r="Q45" s="75"/>
      <c r="R45" s="75"/>
      <c r="S45" s="63"/>
      <c r="T45" s="125"/>
      <c r="U45" s="126" t="s">
        <v>401</v>
      </c>
      <c r="V45" s="127" t="s">
        <v>401</v>
      </c>
      <c r="W45" s="31"/>
      <c r="X45" s="32"/>
      <c r="Y45" s="34"/>
      <c r="Z45" s="35"/>
    </row>
    <row r="46" spans="2:26" ht="12.75" customHeight="1" x14ac:dyDescent="0.2">
      <c r="B46" s="2">
        <v>15</v>
      </c>
      <c r="C46" s="390"/>
      <c r="D46" s="378" t="s">
        <v>27</v>
      </c>
      <c r="E46" s="380"/>
      <c r="F46" s="380"/>
      <c r="G46" s="70" t="s">
        <v>21</v>
      </c>
      <c r="H46" s="62"/>
      <c r="I46" s="138">
        <v>2.9</v>
      </c>
      <c r="J46" s="62"/>
      <c r="K46" s="73">
        <v>2.1</v>
      </c>
      <c r="L46" s="84">
        <v>2.5</v>
      </c>
      <c r="M46" s="139"/>
      <c r="N46" s="139"/>
      <c r="O46" s="138">
        <v>3.2</v>
      </c>
      <c r="P46" s="63"/>
      <c r="Q46" s="75">
        <v>4.3</v>
      </c>
      <c r="R46" s="110">
        <v>4.4000000000000004</v>
      </c>
      <c r="S46" s="63"/>
      <c r="T46" s="40" t="s">
        <v>140</v>
      </c>
      <c r="U46" s="4" t="s">
        <v>409</v>
      </c>
      <c r="V46" s="33">
        <f t="shared" ref="V46:V56" si="3">COUNT(I46:R46)</f>
        <v>6</v>
      </c>
      <c r="W46" s="140">
        <f t="shared" ref="W46:W73" si="4">MIN(I46:R46)</f>
        <v>2.1</v>
      </c>
      <c r="X46" s="141" t="s">
        <v>411</v>
      </c>
      <c r="Y46" s="142">
        <f t="shared" ref="Y46:Y73" si="5">MAX(I46:R46)</f>
        <v>4.4000000000000004</v>
      </c>
      <c r="Z46" s="72">
        <f t="shared" ref="Z46:Z73" si="6">AVERAGE(I46:R46)</f>
        <v>3.2333333333333329</v>
      </c>
    </row>
    <row r="47" spans="2:26" ht="12.75" customHeight="1" x14ac:dyDescent="0.2">
      <c r="B47" s="2">
        <v>16</v>
      </c>
      <c r="C47" s="390"/>
      <c r="D47" s="378" t="s">
        <v>28</v>
      </c>
      <c r="E47" s="380"/>
      <c r="F47" s="380"/>
      <c r="G47" s="70" t="s">
        <v>21</v>
      </c>
      <c r="H47" s="62"/>
      <c r="I47" s="88">
        <v>0.36</v>
      </c>
      <c r="J47" s="143"/>
      <c r="K47" s="89">
        <v>0.3</v>
      </c>
      <c r="L47" s="89">
        <v>0.45</v>
      </c>
      <c r="M47" s="144"/>
      <c r="N47" s="144"/>
      <c r="O47" s="88">
        <v>0.42</v>
      </c>
      <c r="P47" s="63"/>
      <c r="Q47" s="90">
        <v>0.52</v>
      </c>
      <c r="R47" s="90">
        <v>0.59</v>
      </c>
      <c r="S47" s="63"/>
      <c r="T47" s="40" t="s">
        <v>140</v>
      </c>
      <c r="U47" s="4" t="s">
        <v>409</v>
      </c>
      <c r="V47" s="33">
        <f t="shared" si="3"/>
        <v>6</v>
      </c>
      <c r="W47" s="145">
        <f t="shared" si="4"/>
        <v>0.3</v>
      </c>
      <c r="X47" s="32" t="s">
        <v>411</v>
      </c>
      <c r="Y47" s="146">
        <f t="shared" si="5"/>
        <v>0.59</v>
      </c>
      <c r="Z47" s="88">
        <f t="shared" si="6"/>
        <v>0.43999999999999995</v>
      </c>
    </row>
    <row r="48" spans="2:26" ht="12.75" customHeight="1" x14ac:dyDescent="0.2">
      <c r="B48" s="2">
        <v>17</v>
      </c>
      <c r="C48" s="390"/>
      <c r="D48" s="378" t="s">
        <v>123</v>
      </c>
      <c r="E48" s="379"/>
      <c r="F48" s="379"/>
      <c r="G48" s="70" t="s">
        <v>117</v>
      </c>
      <c r="H48" s="62"/>
      <c r="I48" s="72"/>
      <c r="J48" s="62"/>
      <c r="K48" s="147"/>
      <c r="L48" s="148">
        <v>6.0000000000000001E-3</v>
      </c>
      <c r="M48" s="63"/>
      <c r="N48" s="63"/>
      <c r="O48" s="72"/>
      <c r="P48" s="63"/>
      <c r="Q48" s="149"/>
      <c r="R48" s="150">
        <v>2.7E-2</v>
      </c>
      <c r="S48" s="63"/>
      <c r="T48" s="40">
        <f>COUNTIF(I48:R48,"&gt;0.03")</f>
        <v>0</v>
      </c>
      <c r="U48" s="4" t="s">
        <v>409</v>
      </c>
      <c r="V48" s="33">
        <f t="shared" si="3"/>
        <v>2</v>
      </c>
      <c r="W48" s="31">
        <f t="shared" si="4"/>
        <v>6.0000000000000001E-3</v>
      </c>
      <c r="X48" s="32" t="s">
        <v>411</v>
      </c>
      <c r="Y48" s="34">
        <f t="shared" si="5"/>
        <v>2.7E-2</v>
      </c>
      <c r="Z48" s="151">
        <f t="shared" si="6"/>
        <v>1.6500000000000001E-2</v>
      </c>
    </row>
    <row r="49" spans="2:26" ht="12.75" customHeight="1" x14ac:dyDescent="0.2">
      <c r="B49" s="2">
        <v>18</v>
      </c>
      <c r="C49" s="390"/>
      <c r="D49" s="399" t="s">
        <v>141</v>
      </c>
      <c r="E49" s="400"/>
      <c r="F49" s="400"/>
      <c r="G49" s="152" t="s">
        <v>142</v>
      </c>
      <c r="H49" s="153"/>
      <c r="I49" s="154"/>
      <c r="J49" s="153"/>
      <c r="K49" s="155"/>
      <c r="L49" s="156">
        <v>6.0000000000000002E-5</v>
      </c>
      <c r="M49" s="157"/>
      <c r="N49" s="157"/>
      <c r="O49" s="154"/>
      <c r="P49" s="158"/>
      <c r="Q49" s="159"/>
      <c r="R49" s="160">
        <v>6.0000000000000002E-5</v>
      </c>
      <c r="S49" s="158"/>
      <c r="T49" s="125">
        <f>COUNTIF(I49:R49,"&gt;0.002")</f>
        <v>0</v>
      </c>
      <c r="U49" s="126" t="s">
        <v>409</v>
      </c>
      <c r="V49" s="127">
        <f t="shared" si="3"/>
        <v>2</v>
      </c>
      <c r="W49" s="161">
        <f t="shared" si="4"/>
        <v>6.0000000000000002E-5</v>
      </c>
      <c r="X49" s="162" t="s">
        <v>411</v>
      </c>
      <c r="Y49" s="163">
        <f t="shared" si="5"/>
        <v>6.0000000000000002E-5</v>
      </c>
      <c r="Z49" s="156">
        <f t="shared" si="6"/>
        <v>6.0000000000000002E-5</v>
      </c>
    </row>
    <row r="50" spans="2:26" ht="12.75" customHeight="1" x14ac:dyDescent="0.2">
      <c r="B50" s="2">
        <v>19</v>
      </c>
      <c r="C50" s="391"/>
      <c r="D50" s="383" t="s">
        <v>144</v>
      </c>
      <c r="E50" s="388"/>
      <c r="F50" s="388"/>
      <c r="G50" s="78" t="s">
        <v>21</v>
      </c>
      <c r="H50" s="102"/>
      <c r="I50" s="164"/>
      <c r="J50" s="102"/>
      <c r="K50" s="165"/>
      <c r="L50" s="166">
        <v>6.9999999999999999E-4</v>
      </c>
      <c r="M50" s="167"/>
      <c r="N50" s="167"/>
      <c r="O50" s="164"/>
      <c r="P50" s="105"/>
      <c r="Q50" s="168"/>
      <c r="R50" s="169">
        <v>8.9999999999999998E-4</v>
      </c>
      <c r="S50" s="105"/>
      <c r="T50" s="45">
        <f>-COUNTIF(I50:R50,"&gt;0.05")</f>
        <v>0</v>
      </c>
      <c r="U50" s="46" t="s">
        <v>409</v>
      </c>
      <c r="V50" s="47">
        <f t="shared" si="3"/>
        <v>2</v>
      </c>
      <c r="W50" s="170">
        <f t="shared" si="4"/>
        <v>6.9999999999999999E-4</v>
      </c>
      <c r="X50" s="49" t="s">
        <v>411</v>
      </c>
      <c r="Y50" s="50">
        <f t="shared" si="5"/>
        <v>8.9999999999999998E-4</v>
      </c>
      <c r="Z50" s="171">
        <f t="shared" si="6"/>
        <v>7.9999999999999993E-4</v>
      </c>
    </row>
    <row r="51" spans="2:26" ht="12" customHeight="1" x14ac:dyDescent="0.2">
      <c r="B51" s="2">
        <v>20</v>
      </c>
      <c r="C51" s="389" t="s">
        <v>29</v>
      </c>
      <c r="D51" s="381" t="s">
        <v>30</v>
      </c>
      <c r="E51" s="382"/>
      <c r="F51" s="382"/>
      <c r="G51" s="93" t="s">
        <v>31</v>
      </c>
      <c r="H51" s="52"/>
      <c r="I51" s="66"/>
      <c r="J51" s="52"/>
      <c r="K51" s="68"/>
      <c r="L51" s="172">
        <v>2.9999999999999997E-4</v>
      </c>
      <c r="M51" s="173"/>
      <c r="N51" s="173"/>
      <c r="O51" s="66"/>
      <c r="P51" s="54"/>
      <c r="Q51" s="174"/>
      <c r="R51" s="175">
        <v>2.9999999999999997E-4</v>
      </c>
      <c r="S51" s="54"/>
      <c r="T51" s="56">
        <v>0</v>
      </c>
      <c r="U51" s="57" t="s">
        <v>409</v>
      </c>
      <c r="V51" s="58">
        <f t="shared" si="3"/>
        <v>2</v>
      </c>
      <c r="W51" s="176">
        <f t="shared" si="4"/>
        <v>2.9999999999999997E-4</v>
      </c>
      <c r="X51" s="177" t="s">
        <v>430</v>
      </c>
      <c r="Y51" s="178">
        <f t="shared" si="5"/>
        <v>2.9999999999999997E-4</v>
      </c>
      <c r="Z51" s="179">
        <f t="shared" si="6"/>
        <v>2.9999999999999997E-4</v>
      </c>
    </row>
    <row r="52" spans="2:26" ht="12" x14ac:dyDescent="0.2">
      <c r="B52" s="2">
        <v>21</v>
      </c>
      <c r="C52" s="390"/>
      <c r="D52" s="378" t="s">
        <v>32</v>
      </c>
      <c r="E52" s="380"/>
      <c r="F52" s="380"/>
      <c r="G52" s="70" t="s">
        <v>31</v>
      </c>
      <c r="H52" s="62"/>
      <c r="I52" s="72"/>
      <c r="J52" s="62"/>
      <c r="K52" s="74"/>
      <c r="L52" s="180">
        <v>0.1</v>
      </c>
      <c r="M52" s="181"/>
      <c r="N52" s="181"/>
      <c r="O52" s="72"/>
      <c r="P52" s="63"/>
      <c r="Q52" s="182"/>
      <c r="R52" s="183">
        <v>0.1</v>
      </c>
      <c r="S52" s="63"/>
      <c r="T52" s="40">
        <v>0</v>
      </c>
      <c r="U52" s="4" t="s">
        <v>409</v>
      </c>
      <c r="V52" s="33">
        <f t="shared" si="3"/>
        <v>2</v>
      </c>
      <c r="W52" s="184">
        <f t="shared" si="4"/>
        <v>0.1</v>
      </c>
      <c r="X52" s="185" t="s">
        <v>430</v>
      </c>
      <c r="Y52" s="186">
        <f t="shared" si="5"/>
        <v>0.1</v>
      </c>
      <c r="Z52" s="187">
        <f t="shared" si="6"/>
        <v>0.1</v>
      </c>
    </row>
    <row r="53" spans="2:26" ht="12" customHeight="1" x14ac:dyDescent="0.2">
      <c r="B53" s="2">
        <v>22</v>
      </c>
      <c r="C53" s="390"/>
      <c r="D53" s="378" t="s">
        <v>33</v>
      </c>
      <c r="E53" s="380"/>
      <c r="F53" s="380"/>
      <c r="G53" s="70" t="s">
        <v>31</v>
      </c>
      <c r="H53" s="62"/>
      <c r="I53" s="72"/>
      <c r="J53" s="62"/>
      <c r="K53" s="74"/>
      <c r="L53" s="188">
        <v>5.0000000000000001E-3</v>
      </c>
      <c r="M53" s="189"/>
      <c r="N53" s="189"/>
      <c r="O53" s="72"/>
      <c r="P53" s="63"/>
      <c r="Q53" s="182"/>
      <c r="R53" s="190">
        <v>5.0000000000000001E-3</v>
      </c>
      <c r="S53" s="63"/>
      <c r="T53" s="40">
        <v>0</v>
      </c>
      <c r="U53" s="4" t="s">
        <v>409</v>
      </c>
      <c r="V53" s="33">
        <f t="shared" si="3"/>
        <v>2</v>
      </c>
      <c r="W53" s="184">
        <f t="shared" si="4"/>
        <v>5.0000000000000001E-3</v>
      </c>
      <c r="X53" s="185" t="s">
        <v>430</v>
      </c>
      <c r="Y53" s="186">
        <f t="shared" si="5"/>
        <v>5.0000000000000001E-3</v>
      </c>
      <c r="Z53" s="187">
        <f t="shared" si="6"/>
        <v>5.0000000000000001E-3</v>
      </c>
    </row>
    <row r="54" spans="2:26" ht="12" customHeight="1" x14ac:dyDescent="0.2">
      <c r="B54" s="2">
        <v>23</v>
      </c>
      <c r="C54" s="390"/>
      <c r="D54" s="385" t="s">
        <v>34</v>
      </c>
      <c r="E54" s="386"/>
      <c r="F54" s="386"/>
      <c r="G54" s="113" t="s">
        <v>31</v>
      </c>
      <c r="H54" s="114"/>
      <c r="I54" s="191"/>
      <c r="J54" s="114"/>
      <c r="K54" s="192"/>
      <c r="L54" s="193">
        <v>0.01</v>
      </c>
      <c r="M54" s="194"/>
      <c r="N54" s="194"/>
      <c r="O54" s="191"/>
      <c r="P54" s="117"/>
      <c r="Q54" s="195"/>
      <c r="R54" s="196">
        <v>0.01</v>
      </c>
      <c r="S54" s="117"/>
      <c r="T54" s="197">
        <v>0</v>
      </c>
      <c r="U54" s="198" t="s">
        <v>409</v>
      </c>
      <c r="V54" s="199">
        <f t="shared" si="3"/>
        <v>2</v>
      </c>
      <c r="W54" s="200">
        <f t="shared" si="4"/>
        <v>0.01</v>
      </c>
      <c r="X54" s="201" t="s">
        <v>430</v>
      </c>
      <c r="Y54" s="202">
        <f t="shared" si="5"/>
        <v>0.01</v>
      </c>
      <c r="Z54" s="203">
        <f t="shared" si="6"/>
        <v>0.01</v>
      </c>
    </row>
    <row r="55" spans="2:26" ht="12" customHeight="1" x14ac:dyDescent="0.2">
      <c r="B55" s="2">
        <v>24</v>
      </c>
      <c r="C55" s="390"/>
      <c r="D55" s="378" t="s">
        <v>35</v>
      </c>
      <c r="E55" s="380"/>
      <c r="F55" s="380"/>
      <c r="G55" s="70" t="s">
        <v>31</v>
      </c>
      <c r="H55" s="62"/>
      <c r="I55" s="72"/>
      <c r="J55" s="62"/>
      <c r="K55" s="74"/>
      <c r="L55" s="188">
        <v>5.0000000000000001E-3</v>
      </c>
      <c r="M55" s="189"/>
      <c r="N55" s="189"/>
      <c r="O55" s="72"/>
      <c r="P55" s="63"/>
      <c r="Q55" s="182"/>
      <c r="R55" s="190">
        <v>5.0000000000000001E-3</v>
      </c>
      <c r="S55" s="63"/>
      <c r="T55" s="40">
        <v>0</v>
      </c>
      <c r="U55" s="4" t="s">
        <v>409</v>
      </c>
      <c r="V55" s="33">
        <f t="shared" si="3"/>
        <v>2</v>
      </c>
      <c r="W55" s="184">
        <f t="shared" si="4"/>
        <v>5.0000000000000001E-3</v>
      </c>
      <c r="X55" s="185" t="s">
        <v>430</v>
      </c>
      <c r="Y55" s="186">
        <f t="shared" si="5"/>
        <v>5.0000000000000001E-3</v>
      </c>
      <c r="Z55" s="204">
        <f t="shared" si="6"/>
        <v>5.0000000000000001E-3</v>
      </c>
    </row>
    <row r="56" spans="2:26" ht="12" x14ac:dyDescent="0.2">
      <c r="B56" s="2">
        <v>25</v>
      </c>
      <c r="C56" s="390"/>
      <c r="D56" s="378" t="s">
        <v>36</v>
      </c>
      <c r="E56" s="380"/>
      <c r="F56" s="380"/>
      <c r="G56" s="70" t="s">
        <v>31</v>
      </c>
      <c r="H56" s="62"/>
      <c r="I56" s="72"/>
      <c r="J56" s="62"/>
      <c r="K56" s="74"/>
      <c r="L56" s="205">
        <v>5.0000000000000001E-4</v>
      </c>
      <c r="M56" s="206"/>
      <c r="N56" s="206"/>
      <c r="O56" s="72"/>
      <c r="P56" s="63"/>
      <c r="Q56" s="182"/>
      <c r="R56" s="207">
        <v>5.0000000000000001E-4</v>
      </c>
      <c r="S56" s="63"/>
      <c r="T56" s="40">
        <v>0</v>
      </c>
      <c r="U56" s="4" t="s">
        <v>409</v>
      </c>
      <c r="V56" s="33">
        <f t="shared" si="3"/>
        <v>2</v>
      </c>
      <c r="W56" s="184">
        <f t="shared" si="4"/>
        <v>5.0000000000000001E-4</v>
      </c>
      <c r="X56" s="185" t="s">
        <v>430</v>
      </c>
      <c r="Y56" s="186">
        <f t="shared" si="5"/>
        <v>5.0000000000000001E-4</v>
      </c>
      <c r="Z56" s="187">
        <f t="shared" si="6"/>
        <v>5.0000000000000001E-4</v>
      </c>
    </row>
    <row r="57" spans="2:26" ht="12" x14ac:dyDescent="0.2">
      <c r="B57" s="2">
        <v>26</v>
      </c>
      <c r="C57" s="390"/>
      <c r="D57" s="378" t="s">
        <v>37</v>
      </c>
      <c r="E57" s="380"/>
      <c r="F57" s="380"/>
      <c r="G57" s="70" t="s">
        <v>31</v>
      </c>
      <c r="H57" s="62"/>
      <c r="I57" s="72"/>
      <c r="J57" s="62"/>
      <c r="K57" s="74"/>
      <c r="L57" s="35" t="s">
        <v>140</v>
      </c>
      <c r="M57" s="63"/>
      <c r="N57" s="63"/>
      <c r="O57" s="72"/>
      <c r="P57" s="63"/>
      <c r="Q57" s="182"/>
      <c r="R57" s="182" t="s">
        <v>140</v>
      </c>
      <c r="S57" s="63"/>
      <c r="T57" s="40"/>
      <c r="U57" s="4" t="s">
        <v>401</v>
      </c>
      <c r="V57" s="33" t="s">
        <v>401</v>
      </c>
      <c r="W57" s="184"/>
      <c r="X57" s="185"/>
      <c r="Y57" s="186"/>
      <c r="Z57" s="187"/>
    </row>
    <row r="58" spans="2:26" ht="12" x14ac:dyDescent="0.2">
      <c r="B58" s="2">
        <v>27</v>
      </c>
      <c r="C58" s="390"/>
      <c r="D58" s="385" t="s">
        <v>38</v>
      </c>
      <c r="E58" s="386"/>
      <c r="F58" s="386"/>
      <c r="G58" s="113" t="s">
        <v>31</v>
      </c>
      <c r="H58" s="114"/>
      <c r="I58" s="191"/>
      <c r="J58" s="114"/>
      <c r="K58" s="192"/>
      <c r="L58" s="208">
        <v>5.0000000000000001E-4</v>
      </c>
      <c r="M58" s="209"/>
      <c r="N58" s="209"/>
      <c r="O58" s="191"/>
      <c r="P58" s="117"/>
      <c r="Q58" s="195"/>
      <c r="R58" s="210"/>
      <c r="S58" s="117"/>
      <c r="T58" s="197">
        <v>0</v>
      </c>
      <c r="U58" s="198" t="s">
        <v>409</v>
      </c>
      <c r="V58" s="199">
        <f t="shared" ref="V58:V63" si="7">COUNT(I58:R58)</f>
        <v>1</v>
      </c>
      <c r="W58" s="184">
        <f t="shared" si="4"/>
        <v>5.0000000000000001E-4</v>
      </c>
      <c r="X58" s="185" t="s">
        <v>430</v>
      </c>
      <c r="Y58" s="186">
        <f t="shared" si="5"/>
        <v>5.0000000000000001E-4</v>
      </c>
      <c r="Z58" s="203">
        <f t="shared" si="6"/>
        <v>5.0000000000000001E-4</v>
      </c>
    </row>
    <row r="59" spans="2:26" ht="12" x14ac:dyDescent="0.2">
      <c r="B59" s="2">
        <v>28</v>
      </c>
      <c r="C59" s="390"/>
      <c r="D59" s="378" t="s">
        <v>39</v>
      </c>
      <c r="E59" s="380"/>
      <c r="F59" s="380"/>
      <c r="G59" s="70" t="s">
        <v>31</v>
      </c>
      <c r="H59" s="62"/>
      <c r="I59" s="72"/>
      <c r="J59" s="62"/>
      <c r="K59" s="74"/>
      <c r="L59" s="188">
        <v>2E-3</v>
      </c>
      <c r="M59" s="189"/>
      <c r="N59" s="189"/>
      <c r="O59" s="72"/>
      <c r="P59" s="63"/>
      <c r="Q59" s="182"/>
      <c r="R59" s="190">
        <v>2E-3</v>
      </c>
      <c r="S59" s="63"/>
      <c r="T59" s="40">
        <v>0</v>
      </c>
      <c r="U59" s="4" t="s">
        <v>409</v>
      </c>
      <c r="V59" s="33">
        <f t="shared" si="7"/>
        <v>2</v>
      </c>
      <c r="W59" s="211">
        <f t="shared" si="4"/>
        <v>2E-3</v>
      </c>
      <c r="X59" s="212" t="s">
        <v>430</v>
      </c>
      <c r="Y59" s="213">
        <f t="shared" si="5"/>
        <v>2E-3</v>
      </c>
      <c r="Z59" s="204">
        <f t="shared" si="6"/>
        <v>2E-3</v>
      </c>
    </row>
    <row r="60" spans="2:26" ht="12" x14ac:dyDescent="0.2">
      <c r="B60" s="2">
        <v>29</v>
      </c>
      <c r="C60" s="390"/>
      <c r="D60" s="378" t="s">
        <v>40</v>
      </c>
      <c r="E60" s="380"/>
      <c r="F60" s="380"/>
      <c r="G60" s="70" t="s">
        <v>31</v>
      </c>
      <c r="H60" s="62"/>
      <c r="I60" s="72"/>
      <c r="J60" s="62"/>
      <c r="K60" s="74"/>
      <c r="L60" s="205">
        <v>2.0000000000000001E-4</v>
      </c>
      <c r="M60" s="206"/>
      <c r="N60" s="206"/>
      <c r="O60" s="72"/>
      <c r="P60" s="63"/>
      <c r="Q60" s="182"/>
      <c r="R60" s="207">
        <v>2.0000000000000001E-4</v>
      </c>
      <c r="S60" s="63"/>
      <c r="T60" s="40">
        <v>0</v>
      </c>
      <c r="U60" s="4" t="s">
        <v>409</v>
      </c>
      <c r="V60" s="33">
        <f t="shared" si="7"/>
        <v>2</v>
      </c>
      <c r="W60" s="184">
        <f t="shared" si="4"/>
        <v>2.0000000000000001E-4</v>
      </c>
      <c r="X60" s="185" t="s">
        <v>430</v>
      </c>
      <c r="Y60" s="186">
        <f t="shared" si="5"/>
        <v>2.0000000000000001E-4</v>
      </c>
      <c r="Z60" s="187">
        <f t="shared" si="6"/>
        <v>2.0000000000000001E-4</v>
      </c>
    </row>
    <row r="61" spans="2:26" ht="12" x14ac:dyDescent="0.2">
      <c r="B61" s="2">
        <v>30</v>
      </c>
      <c r="C61" s="390"/>
      <c r="D61" s="378" t="s">
        <v>41</v>
      </c>
      <c r="E61" s="380"/>
      <c r="F61" s="380"/>
      <c r="G61" s="70" t="s">
        <v>31</v>
      </c>
      <c r="H61" s="62"/>
      <c r="I61" s="72"/>
      <c r="J61" s="62"/>
      <c r="K61" s="74"/>
      <c r="L61" s="205">
        <v>4.0000000000000002E-4</v>
      </c>
      <c r="M61" s="206"/>
      <c r="N61" s="206"/>
      <c r="O61" s="72"/>
      <c r="P61" s="63"/>
      <c r="Q61" s="182"/>
      <c r="R61" s="207">
        <v>4.0000000000000002E-4</v>
      </c>
      <c r="S61" s="63"/>
      <c r="T61" s="40">
        <v>0</v>
      </c>
      <c r="U61" s="4" t="s">
        <v>409</v>
      </c>
      <c r="V61" s="33">
        <f t="shared" si="7"/>
        <v>2</v>
      </c>
      <c r="W61" s="184">
        <f t="shared" si="4"/>
        <v>4.0000000000000002E-4</v>
      </c>
      <c r="X61" s="185" t="s">
        <v>430</v>
      </c>
      <c r="Y61" s="186">
        <f t="shared" si="5"/>
        <v>4.0000000000000002E-4</v>
      </c>
      <c r="Z61" s="187">
        <f t="shared" si="6"/>
        <v>4.0000000000000002E-4</v>
      </c>
    </row>
    <row r="62" spans="2:26" ht="12" x14ac:dyDescent="0.2">
      <c r="B62" s="2">
        <v>31</v>
      </c>
      <c r="C62" s="390"/>
      <c r="D62" s="385" t="s">
        <v>42</v>
      </c>
      <c r="E62" s="386"/>
      <c r="F62" s="386"/>
      <c r="G62" s="113" t="s">
        <v>31</v>
      </c>
      <c r="H62" s="114"/>
      <c r="I62" s="191"/>
      <c r="J62" s="114"/>
      <c r="K62" s="192"/>
      <c r="L62" s="214">
        <v>2E-3</v>
      </c>
      <c r="M62" s="215"/>
      <c r="N62" s="215"/>
      <c r="O62" s="191"/>
      <c r="P62" s="117"/>
      <c r="Q62" s="195"/>
      <c r="R62" s="216">
        <v>2E-3</v>
      </c>
      <c r="S62" s="117"/>
      <c r="T62" s="197">
        <v>0</v>
      </c>
      <c r="U62" s="198" t="s">
        <v>409</v>
      </c>
      <c r="V62" s="199">
        <f t="shared" si="7"/>
        <v>2</v>
      </c>
      <c r="W62" s="200">
        <f t="shared" si="4"/>
        <v>2E-3</v>
      </c>
      <c r="X62" s="201" t="s">
        <v>430</v>
      </c>
      <c r="Y62" s="202">
        <f t="shared" si="5"/>
        <v>2E-3</v>
      </c>
      <c r="Z62" s="203">
        <f t="shared" si="6"/>
        <v>2E-3</v>
      </c>
    </row>
    <row r="63" spans="2:26" ht="12" x14ac:dyDescent="0.2">
      <c r="B63" s="2">
        <v>32</v>
      </c>
      <c r="C63" s="390"/>
      <c r="D63" s="378" t="s">
        <v>43</v>
      </c>
      <c r="E63" s="380"/>
      <c r="F63" s="380"/>
      <c r="G63" s="70" t="s">
        <v>31</v>
      </c>
      <c r="H63" s="62"/>
      <c r="I63" s="72"/>
      <c r="J63" s="62"/>
      <c r="K63" s="74"/>
      <c r="L63" s="188">
        <v>4.0000000000000001E-3</v>
      </c>
      <c r="M63" s="189"/>
      <c r="N63" s="189"/>
      <c r="O63" s="72"/>
      <c r="P63" s="63"/>
      <c r="Q63" s="182"/>
      <c r="R63" s="190">
        <v>4.0000000000000001E-3</v>
      </c>
      <c r="S63" s="63"/>
      <c r="T63" s="40">
        <v>0</v>
      </c>
      <c r="U63" s="4" t="s">
        <v>409</v>
      </c>
      <c r="V63" s="33">
        <f t="shared" si="7"/>
        <v>2</v>
      </c>
      <c r="W63" s="211">
        <f t="shared" si="4"/>
        <v>4.0000000000000001E-3</v>
      </c>
      <c r="X63" s="212" t="s">
        <v>430</v>
      </c>
      <c r="Y63" s="213">
        <f t="shared" si="5"/>
        <v>4.0000000000000001E-3</v>
      </c>
      <c r="Z63" s="204">
        <f t="shared" si="6"/>
        <v>4.0000000000000001E-3</v>
      </c>
    </row>
    <row r="64" spans="2:26" ht="12" x14ac:dyDescent="0.2">
      <c r="B64" s="2">
        <v>33</v>
      </c>
      <c r="C64" s="390"/>
      <c r="D64" s="378" t="s">
        <v>44</v>
      </c>
      <c r="E64" s="380"/>
      <c r="F64" s="380"/>
      <c r="G64" s="70" t="s">
        <v>31</v>
      </c>
      <c r="H64" s="62"/>
      <c r="I64" s="72"/>
      <c r="J64" s="62"/>
      <c r="K64" s="74"/>
      <c r="L64" s="205">
        <v>5.0000000000000001E-4</v>
      </c>
      <c r="M64" s="206"/>
      <c r="N64" s="206"/>
      <c r="O64" s="72"/>
      <c r="P64" s="63"/>
      <c r="Q64" s="182"/>
      <c r="R64" s="207">
        <v>5.0000000000000001E-4</v>
      </c>
      <c r="S64" s="63"/>
      <c r="T64" s="40">
        <v>0</v>
      </c>
      <c r="U64" s="4" t="s">
        <v>409</v>
      </c>
      <c r="V64" s="33">
        <f t="shared" ref="V64:V88" si="8">COUNT(I64:R64)</f>
        <v>2</v>
      </c>
      <c r="W64" s="184">
        <f t="shared" si="4"/>
        <v>5.0000000000000001E-4</v>
      </c>
      <c r="X64" s="185" t="s">
        <v>430</v>
      </c>
      <c r="Y64" s="186">
        <f t="shared" si="5"/>
        <v>5.0000000000000001E-4</v>
      </c>
      <c r="Z64" s="187">
        <f t="shared" si="6"/>
        <v>5.0000000000000001E-4</v>
      </c>
    </row>
    <row r="65" spans="2:26" ht="12" x14ac:dyDescent="0.2">
      <c r="B65" s="2">
        <v>34</v>
      </c>
      <c r="C65" s="390"/>
      <c r="D65" s="378" t="s">
        <v>45</v>
      </c>
      <c r="E65" s="380"/>
      <c r="F65" s="380"/>
      <c r="G65" s="70" t="s">
        <v>31</v>
      </c>
      <c r="H65" s="62"/>
      <c r="I65" s="72"/>
      <c r="J65" s="62"/>
      <c r="K65" s="74"/>
      <c r="L65" s="205">
        <v>5.9999999999999995E-4</v>
      </c>
      <c r="M65" s="206"/>
      <c r="N65" s="206"/>
      <c r="O65" s="72"/>
      <c r="P65" s="63"/>
      <c r="Q65" s="182"/>
      <c r="R65" s="207">
        <v>5.9999999999999995E-4</v>
      </c>
      <c r="S65" s="63"/>
      <c r="T65" s="40">
        <v>0</v>
      </c>
      <c r="U65" s="4" t="s">
        <v>409</v>
      </c>
      <c r="V65" s="33">
        <f t="shared" si="8"/>
        <v>2</v>
      </c>
      <c r="W65" s="184">
        <f t="shared" si="4"/>
        <v>5.9999999999999995E-4</v>
      </c>
      <c r="X65" s="185" t="s">
        <v>430</v>
      </c>
      <c r="Y65" s="186">
        <f t="shared" si="5"/>
        <v>5.9999999999999995E-4</v>
      </c>
      <c r="Z65" s="187">
        <f t="shared" si="6"/>
        <v>5.9999999999999995E-4</v>
      </c>
    </row>
    <row r="66" spans="2:26" ht="12" x14ac:dyDescent="0.2">
      <c r="B66" s="2">
        <v>35</v>
      </c>
      <c r="C66" s="390"/>
      <c r="D66" s="385" t="s">
        <v>46</v>
      </c>
      <c r="E66" s="386"/>
      <c r="F66" s="386"/>
      <c r="G66" s="113" t="s">
        <v>31</v>
      </c>
      <c r="H66" s="114"/>
      <c r="I66" s="191"/>
      <c r="J66" s="114"/>
      <c r="K66" s="192"/>
      <c r="L66" s="214">
        <v>1E-3</v>
      </c>
      <c r="M66" s="215"/>
      <c r="N66" s="215"/>
      <c r="O66" s="191"/>
      <c r="P66" s="117"/>
      <c r="Q66" s="195"/>
      <c r="R66" s="216">
        <v>1E-3</v>
      </c>
      <c r="S66" s="117"/>
      <c r="T66" s="197">
        <v>0</v>
      </c>
      <c r="U66" s="198" t="s">
        <v>409</v>
      </c>
      <c r="V66" s="199">
        <f t="shared" si="8"/>
        <v>2</v>
      </c>
      <c r="W66" s="200">
        <f t="shared" si="4"/>
        <v>1E-3</v>
      </c>
      <c r="X66" s="201" t="s">
        <v>430</v>
      </c>
      <c r="Y66" s="202">
        <f t="shared" si="5"/>
        <v>1E-3</v>
      </c>
      <c r="Z66" s="203">
        <f t="shared" si="6"/>
        <v>1E-3</v>
      </c>
    </row>
    <row r="67" spans="2:26" ht="12" x14ac:dyDescent="0.2">
      <c r="B67" s="2">
        <v>36</v>
      </c>
      <c r="C67" s="390"/>
      <c r="D67" s="378" t="s">
        <v>47</v>
      </c>
      <c r="E67" s="380"/>
      <c r="F67" s="380"/>
      <c r="G67" s="70" t="s">
        <v>31</v>
      </c>
      <c r="H67" s="62"/>
      <c r="I67" s="72"/>
      <c r="J67" s="62"/>
      <c r="K67" s="74"/>
      <c r="L67" s="205">
        <v>5.0000000000000001E-4</v>
      </c>
      <c r="M67" s="206"/>
      <c r="N67" s="206"/>
      <c r="O67" s="72"/>
      <c r="P67" s="63"/>
      <c r="Q67" s="182"/>
      <c r="R67" s="207">
        <v>5.0000000000000001E-4</v>
      </c>
      <c r="S67" s="63"/>
      <c r="T67" s="40">
        <v>0</v>
      </c>
      <c r="U67" s="4" t="s">
        <v>409</v>
      </c>
      <c r="V67" s="33">
        <f t="shared" si="8"/>
        <v>2</v>
      </c>
      <c r="W67" s="211">
        <f t="shared" si="4"/>
        <v>5.0000000000000001E-4</v>
      </c>
      <c r="X67" s="212" t="s">
        <v>430</v>
      </c>
      <c r="Y67" s="213">
        <f t="shared" si="5"/>
        <v>5.0000000000000001E-4</v>
      </c>
      <c r="Z67" s="204">
        <f t="shared" si="6"/>
        <v>5.0000000000000001E-4</v>
      </c>
    </row>
    <row r="68" spans="2:26" ht="12" x14ac:dyDescent="0.2">
      <c r="B68" s="2">
        <v>37</v>
      </c>
      <c r="C68" s="390"/>
      <c r="D68" s="378" t="s">
        <v>48</v>
      </c>
      <c r="E68" s="380"/>
      <c r="F68" s="380"/>
      <c r="G68" s="70" t="s">
        <v>31</v>
      </c>
      <c r="H68" s="62"/>
      <c r="I68" s="72"/>
      <c r="J68" s="62"/>
      <c r="K68" s="74"/>
      <c r="L68" s="205">
        <v>2.0000000000000001E-4</v>
      </c>
      <c r="M68" s="206"/>
      <c r="N68" s="206"/>
      <c r="O68" s="72"/>
      <c r="P68" s="63"/>
      <c r="Q68" s="182"/>
      <c r="R68" s="207"/>
      <c r="S68" s="63"/>
      <c r="T68" s="40">
        <v>0</v>
      </c>
      <c r="U68" s="4" t="s">
        <v>409</v>
      </c>
      <c r="V68" s="33">
        <f t="shared" si="8"/>
        <v>1</v>
      </c>
      <c r="W68" s="184">
        <f t="shared" si="4"/>
        <v>2.0000000000000001E-4</v>
      </c>
      <c r="X68" s="185" t="s">
        <v>430</v>
      </c>
      <c r="Y68" s="186">
        <f t="shared" si="5"/>
        <v>2.0000000000000001E-4</v>
      </c>
      <c r="Z68" s="187">
        <f t="shared" si="6"/>
        <v>2.0000000000000001E-4</v>
      </c>
    </row>
    <row r="69" spans="2:26" ht="12" x14ac:dyDescent="0.2">
      <c r="B69" s="2">
        <v>38</v>
      </c>
      <c r="C69" s="390"/>
      <c r="D69" s="378" t="s">
        <v>49</v>
      </c>
      <c r="E69" s="380"/>
      <c r="F69" s="380"/>
      <c r="G69" s="70" t="s">
        <v>31</v>
      </c>
      <c r="H69" s="62"/>
      <c r="I69" s="72"/>
      <c r="J69" s="62"/>
      <c r="K69" s="74"/>
      <c r="L69" s="205">
        <v>5.9999999999999995E-4</v>
      </c>
      <c r="M69" s="206"/>
      <c r="N69" s="206"/>
      <c r="O69" s="72"/>
      <c r="P69" s="63"/>
      <c r="Q69" s="182"/>
      <c r="R69" s="207"/>
      <c r="S69" s="63"/>
      <c r="T69" s="40">
        <v>0</v>
      </c>
      <c r="U69" s="4" t="s">
        <v>409</v>
      </c>
      <c r="V69" s="33">
        <f t="shared" si="8"/>
        <v>1</v>
      </c>
      <c r="W69" s="184">
        <f t="shared" si="4"/>
        <v>5.9999999999999995E-4</v>
      </c>
      <c r="X69" s="185" t="s">
        <v>430</v>
      </c>
      <c r="Y69" s="186">
        <f t="shared" si="5"/>
        <v>5.9999999999999995E-4</v>
      </c>
      <c r="Z69" s="187">
        <f t="shared" si="6"/>
        <v>5.9999999999999995E-4</v>
      </c>
    </row>
    <row r="70" spans="2:26" ht="12" x14ac:dyDescent="0.2">
      <c r="B70" s="2">
        <v>39</v>
      </c>
      <c r="C70" s="390"/>
      <c r="D70" s="385" t="s">
        <v>50</v>
      </c>
      <c r="E70" s="386"/>
      <c r="F70" s="386"/>
      <c r="G70" s="113" t="s">
        <v>31</v>
      </c>
      <c r="H70" s="114"/>
      <c r="I70" s="191"/>
      <c r="J70" s="114"/>
      <c r="K70" s="192"/>
      <c r="L70" s="208">
        <v>2.9999999999999997E-4</v>
      </c>
      <c r="M70" s="209"/>
      <c r="N70" s="209"/>
      <c r="O70" s="191"/>
      <c r="P70" s="117"/>
      <c r="Q70" s="195"/>
      <c r="R70" s="210"/>
      <c r="S70" s="117"/>
      <c r="T70" s="197">
        <v>0</v>
      </c>
      <c r="U70" s="198" t="s">
        <v>409</v>
      </c>
      <c r="V70" s="199">
        <f t="shared" si="8"/>
        <v>1</v>
      </c>
      <c r="W70" s="200">
        <f t="shared" si="4"/>
        <v>2.9999999999999997E-4</v>
      </c>
      <c r="X70" s="201" t="s">
        <v>430</v>
      </c>
      <c r="Y70" s="202">
        <f t="shared" si="5"/>
        <v>2.9999999999999997E-4</v>
      </c>
      <c r="Z70" s="203">
        <f t="shared" si="6"/>
        <v>2.9999999999999997E-4</v>
      </c>
    </row>
    <row r="71" spans="2:26" ht="12" x14ac:dyDescent="0.2">
      <c r="B71" s="2">
        <v>40</v>
      </c>
      <c r="C71" s="390"/>
      <c r="D71" s="378" t="s">
        <v>51</v>
      </c>
      <c r="E71" s="380"/>
      <c r="F71" s="380"/>
      <c r="G71" s="70" t="s">
        <v>31</v>
      </c>
      <c r="H71" s="62"/>
      <c r="I71" s="72"/>
      <c r="J71" s="62"/>
      <c r="K71" s="74"/>
      <c r="L71" s="188">
        <v>2E-3</v>
      </c>
      <c r="M71" s="189"/>
      <c r="N71" s="189"/>
      <c r="O71" s="72"/>
      <c r="P71" s="63"/>
      <c r="Q71" s="182"/>
      <c r="R71" s="190"/>
      <c r="S71" s="63"/>
      <c r="T71" s="40">
        <v>0</v>
      </c>
      <c r="U71" s="4" t="s">
        <v>409</v>
      </c>
      <c r="V71" s="33">
        <f t="shared" si="8"/>
        <v>1</v>
      </c>
      <c r="W71" s="211">
        <f t="shared" si="4"/>
        <v>2E-3</v>
      </c>
      <c r="X71" s="212" t="s">
        <v>430</v>
      </c>
      <c r="Y71" s="213">
        <f t="shared" si="5"/>
        <v>2E-3</v>
      </c>
      <c r="Z71" s="204">
        <f t="shared" si="6"/>
        <v>2E-3</v>
      </c>
    </row>
    <row r="72" spans="2:26" ht="12" x14ac:dyDescent="0.2">
      <c r="B72" s="2">
        <v>41</v>
      </c>
      <c r="C72" s="390"/>
      <c r="D72" s="378" t="s">
        <v>52</v>
      </c>
      <c r="E72" s="380"/>
      <c r="F72" s="380"/>
      <c r="G72" s="70" t="s">
        <v>31</v>
      </c>
      <c r="H72" s="62"/>
      <c r="I72" s="72"/>
      <c r="J72" s="62"/>
      <c r="K72" s="74"/>
      <c r="L72" s="188">
        <v>1E-3</v>
      </c>
      <c r="M72" s="189"/>
      <c r="N72" s="189"/>
      <c r="O72" s="72"/>
      <c r="P72" s="63"/>
      <c r="Q72" s="182"/>
      <c r="R72" s="190">
        <v>1E-3</v>
      </c>
      <c r="S72" s="63"/>
      <c r="T72" s="40">
        <v>0</v>
      </c>
      <c r="U72" s="4" t="s">
        <v>409</v>
      </c>
      <c r="V72" s="33">
        <f t="shared" si="8"/>
        <v>2</v>
      </c>
      <c r="W72" s="184">
        <f t="shared" si="4"/>
        <v>1E-3</v>
      </c>
      <c r="X72" s="185" t="s">
        <v>430</v>
      </c>
      <c r="Y72" s="186">
        <f t="shared" si="5"/>
        <v>1E-3</v>
      </c>
      <c r="Z72" s="187">
        <f t="shared" si="6"/>
        <v>1E-3</v>
      </c>
    </row>
    <row r="73" spans="2:26" ht="12" x14ac:dyDescent="0.2">
      <c r="B73" s="2">
        <v>42</v>
      </c>
      <c r="C73" s="390"/>
      <c r="D73" s="378" t="s">
        <v>53</v>
      </c>
      <c r="E73" s="380"/>
      <c r="F73" s="380"/>
      <c r="G73" s="70" t="s">
        <v>31</v>
      </c>
      <c r="H73" s="62"/>
      <c r="I73" s="72"/>
      <c r="J73" s="62"/>
      <c r="K73" s="74"/>
      <c r="L73" s="188">
        <v>2E-3</v>
      </c>
      <c r="M73" s="189"/>
      <c r="N73" s="189"/>
      <c r="O73" s="72"/>
      <c r="P73" s="63"/>
      <c r="Q73" s="182"/>
      <c r="R73" s="190">
        <v>2E-3</v>
      </c>
      <c r="S73" s="63"/>
      <c r="T73" s="40">
        <v>0</v>
      </c>
      <c r="U73" s="4" t="s">
        <v>409</v>
      </c>
      <c r="V73" s="33">
        <f t="shared" si="8"/>
        <v>2</v>
      </c>
      <c r="W73" s="184">
        <f t="shared" si="4"/>
        <v>2E-3</v>
      </c>
      <c r="X73" s="185" t="s">
        <v>430</v>
      </c>
      <c r="Y73" s="186">
        <f t="shared" si="5"/>
        <v>2E-3</v>
      </c>
      <c r="Z73" s="187">
        <f t="shared" si="6"/>
        <v>2E-3</v>
      </c>
    </row>
    <row r="74" spans="2:26" ht="12" x14ac:dyDescent="0.2">
      <c r="B74" s="2">
        <v>43</v>
      </c>
      <c r="C74" s="390"/>
      <c r="D74" s="385" t="s">
        <v>54</v>
      </c>
      <c r="E74" s="386"/>
      <c r="F74" s="386"/>
      <c r="G74" s="113" t="s">
        <v>31</v>
      </c>
      <c r="H74" s="114"/>
      <c r="I74" s="191"/>
      <c r="J74" s="114"/>
      <c r="K74" s="192"/>
      <c r="L74" s="217">
        <v>1.8</v>
      </c>
      <c r="M74" s="192"/>
      <c r="N74" s="192"/>
      <c r="O74" s="191"/>
      <c r="P74" s="117"/>
      <c r="Q74" s="195"/>
      <c r="R74" s="218">
        <v>3</v>
      </c>
      <c r="S74" s="117"/>
      <c r="T74" s="197">
        <v>0</v>
      </c>
      <c r="U74" s="198" t="s">
        <v>409</v>
      </c>
      <c r="V74" s="199">
        <f t="shared" si="8"/>
        <v>2</v>
      </c>
      <c r="W74" s="219">
        <f t="shared" ref="W74:W77" si="9">MIN(I74:R74)</f>
        <v>1.8</v>
      </c>
      <c r="X74" s="120" t="s">
        <v>411</v>
      </c>
      <c r="Y74" s="220">
        <f t="shared" ref="Y74:Y77" si="10">MAX(I74:R74)</f>
        <v>3</v>
      </c>
      <c r="Z74" s="115">
        <f t="shared" ref="Z74:Z77" si="11">AVERAGE(I74:R74)</f>
        <v>2.4</v>
      </c>
    </row>
    <row r="75" spans="2:26" ht="12" x14ac:dyDescent="0.2">
      <c r="B75" s="2">
        <v>44</v>
      </c>
      <c r="C75" s="390"/>
      <c r="D75" s="378" t="s">
        <v>55</v>
      </c>
      <c r="E75" s="380"/>
      <c r="F75" s="380"/>
      <c r="G75" s="152" t="s">
        <v>31</v>
      </c>
      <c r="H75" s="153"/>
      <c r="I75" s="221"/>
      <c r="J75" s="153"/>
      <c r="K75" s="222"/>
      <c r="L75" s="223">
        <v>0.16</v>
      </c>
      <c r="M75" s="224"/>
      <c r="N75" s="224"/>
      <c r="O75" s="221"/>
      <c r="P75" s="158"/>
      <c r="Q75" s="225"/>
      <c r="R75" s="226">
        <v>0.11</v>
      </c>
      <c r="S75" s="158"/>
      <c r="T75" s="125">
        <v>0</v>
      </c>
      <c r="U75" s="126" t="s">
        <v>409</v>
      </c>
      <c r="V75" s="127">
        <f t="shared" si="8"/>
        <v>2</v>
      </c>
      <c r="W75" s="227">
        <f t="shared" si="9"/>
        <v>0.11</v>
      </c>
      <c r="X75" s="162" t="s">
        <v>411</v>
      </c>
      <c r="Y75" s="228">
        <f t="shared" si="10"/>
        <v>0.16</v>
      </c>
      <c r="Z75" s="229">
        <f t="shared" si="11"/>
        <v>0.13500000000000001</v>
      </c>
    </row>
    <row r="76" spans="2:26" ht="12" x14ac:dyDescent="0.2">
      <c r="B76" s="2">
        <v>45</v>
      </c>
      <c r="C76" s="390"/>
      <c r="D76" s="378" t="s">
        <v>56</v>
      </c>
      <c r="E76" s="380"/>
      <c r="F76" s="380"/>
      <c r="G76" s="70" t="s">
        <v>31</v>
      </c>
      <c r="H76" s="62"/>
      <c r="I76" s="88"/>
      <c r="J76" s="62"/>
      <c r="K76" s="144"/>
      <c r="L76" s="230">
        <v>0.03</v>
      </c>
      <c r="M76" s="231"/>
      <c r="N76" s="231"/>
      <c r="O76" s="88"/>
      <c r="P76" s="63"/>
      <c r="Q76" s="182"/>
      <c r="R76" s="232">
        <v>0.04</v>
      </c>
      <c r="S76" s="63"/>
      <c r="T76" s="40">
        <v>0</v>
      </c>
      <c r="U76" s="4" t="s">
        <v>409</v>
      </c>
      <c r="V76" s="33">
        <f t="shared" si="8"/>
        <v>2</v>
      </c>
      <c r="W76" s="233">
        <f t="shared" si="9"/>
        <v>0.03</v>
      </c>
      <c r="X76" s="32" t="s">
        <v>411</v>
      </c>
      <c r="Y76" s="234">
        <f t="shared" si="10"/>
        <v>0.04</v>
      </c>
      <c r="Z76" s="235">
        <f t="shared" si="11"/>
        <v>3.5000000000000003E-2</v>
      </c>
    </row>
    <row r="77" spans="2:26" ht="12" x14ac:dyDescent="0.2">
      <c r="B77" s="2">
        <v>46</v>
      </c>
      <c r="C77" s="391"/>
      <c r="D77" s="383" t="s">
        <v>105</v>
      </c>
      <c r="E77" s="388"/>
      <c r="F77" s="388"/>
      <c r="G77" s="78" t="s">
        <v>103</v>
      </c>
      <c r="H77" s="102"/>
      <c r="I77" s="164"/>
      <c r="J77" s="102"/>
      <c r="K77" s="236"/>
      <c r="L77" s="237">
        <v>5.0000000000000001E-3</v>
      </c>
      <c r="M77" s="238"/>
      <c r="N77" s="238"/>
      <c r="O77" s="164"/>
      <c r="P77" s="105"/>
      <c r="Q77" s="239"/>
      <c r="R77" s="240">
        <v>5.0000000000000001E-3</v>
      </c>
      <c r="S77" s="105"/>
      <c r="T77" s="45">
        <v>0</v>
      </c>
      <c r="U77" s="46" t="s">
        <v>409</v>
      </c>
      <c r="V77" s="47">
        <f t="shared" si="8"/>
        <v>2</v>
      </c>
      <c r="W77" s="241">
        <f t="shared" si="9"/>
        <v>5.0000000000000001E-3</v>
      </c>
      <c r="X77" s="49" t="s">
        <v>411</v>
      </c>
      <c r="Y77" s="242">
        <f t="shared" si="10"/>
        <v>5.0000000000000001E-3</v>
      </c>
      <c r="Z77" s="243">
        <f t="shared" si="11"/>
        <v>5.0000000000000001E-3</v>
      </c>
    </row>
    <row r="78" spans="2:26" ht="12" customHeight="1" x14ac:dyDescent="0.2">
      <c r="B78" s="2">
        <v>47</v>
      </c>
      <c r="C78" s="389" t="s">
        <v>57</v>
      </c>
      <c r="D78" s="381" t="s">
        <v>58</v>
      </c>
      <c r="E78" s="382"/>
      <c r="F78" s="382"/>
      <c r="G78" s="93" t="s">
        <v>31</v>
      </c>
      <c r="H78" s="52"/>
      <c r="I78" s="244">
        <v>0.5</v>
      </c>
      <c r="J78" s="52"/>
      <c r="K78" s="68"/>
      <c r="L78" s="245">
        <v>0.5</v>
      </c>
      <c r="M78" s="246"/>
      <c r="N78" s="246"/>
      <c r="O78" s="244">
        <v>0.5</v>
      </c>
      <c r="P78" s="54"/>
      <c r="Q78" s="174"/>
      <c r="R78" s="247">
        <v>0.5</v>
      </c>
      <c r="S78" s="54"/>
      <c r="T78" s="56" t="s">
        <v>390</v>
      </c>
      <c r="U78" s="57" t="s">
        <v>409</v>
      </c>
      <c r="V78" s="58">
        <f t="shared" si="8"/>
        <v>4</v>
      </c>
      <c r="W78" s="248">
        <f>MIN(I78:R78)</f>
        <v>0.5</v>
      </c>
      <c r="X78" s="60" t="s">
        <v>411</v>
      </c>
      <c r="Y78" s="249">
        <f t="shared" ref="Y78:Y84" si="12">MAX(I78:R78)</f>
        <v>0.5</v>
      </c>
      <c r="Z78" s="244">
        <f t="shared" ref="Z78:Z84" si="13">AVERAGE(I78:R78)</f>
        <v>0.5</v>
      </c>
    </row>
    <row r="79" spans="2:26" ht="12" x14ac:dyDescent="0.2">
      <c r="B79" s="2">
        <v>48</v>
      </c>
      <c r="C79" s="390"/>
      <c r="D79" s="378" t="s">
        <v>59</v>
      </c>
      <c r="E79" s="380"/>
      <c r="F79" s="380"/>
      <c r="G79" s="70" t="s">
        <v>31</v>
      </c>
      <c r="H79" s="62"/>
      <c r="I79" s="72"/>
      <c r="J79" s="62"/>
      <c r="K79" s="74"/>
      <c r="L79" s="188">
        <v>5.0000000000000001E-3</v>
      </c>
      <c r="M79" s="189"/>
      <c r="N79" s="189"/>
      <c r="O79" s="72"/>
      <c r="P79" s="63"/>
      <c r="Q79" s="182"/>
      <c r="R79" s="190"/>
      <c r="S79" s="63"/>
      <c r="T79" s="40" t="s">
        <v>140</v>
      </c>
      <c r="U79" s="4" t="s">
        <v>409</v>
      </c>
      <c r="V79" s="33">
        <f t="shared" si="8"/>
        <v>1</v>
      </c>
      <c r="W79" s="184">
        <f t="shared" ref="W79:W84" si="14">MIN(I79:R79)</f>
        <v>5.0000000000000001E-3</v>
      </c>
      <c r="X79" s="185" t="s">
        <v>430</v>
      </c>
      <c r="Y79" s="186">
        <f t="shared" si="12"/>
        <v>5.0000000000000001E-3</v>
      </c>
      <c r="Z79" s="187">
        <f t="shared" si="13"/>
        <v>5.0000000000000001E-3</v>
      </c>
    </row>
    <row r="80" spans="2:26" ht="12" x14ac:dyDescent="0.2">
      <c r="B80" s="2">
        <v>49</v>
      </c>
      <c r="C80" s="390"/>
      <c r="D80" s="378" t="s">
        <v>60</v>
      </c>
      <c r="E80" s="380"/>
      <c r="F80" s="380"/>
      <c r="G80" s="70" t="s">
        <v>31</v>
      </c>
      <c r="H80" s="62"/>
      <c r="I80" s="72"/>
      <c r="J80" s="62"/>
      <c r="K80" s="74"/>
      <c r="L80" s="148">
        <v>1.4999999999999999E-2</v>
      </c>
      <c r="M80" s="250"/>
      <c r="N80" s="250"/>
      <c r="O80" s="72"/>
      <c r="P80" s="63"/>
      <c r="Q80" s="182"/>
      <c r="R80" s="150"/>
      <c r="S80" s="63"/>
      <c r="T80" s="40" t="s">
        <v>140</v>
      </c>
      <c r="U80" s="4" t="s">
        <v>409</v>
      </c>
      <c r="V80" s="33">
        <f t="shared" si="8"/>
        <v>1</v>
      </c>
      <c r="W80" s="369">
        <f t="shared" si="14"/>
        <v>1.4999999999999999E-2</v>
      </c>
      <c r="X80" s="370" t="s">
        <v>430</v>
      </c>
      <c r="Y80" s="371">
        <f t="shared" si="12"/>
        <v>1.4999999999999999E-2</v>
      </c>
      <c r="Z80" s="372">
        <f t="shared" si="13"/>
        <v>1.4999999999999999E-2</v>
      </c>
    </row>
    <row r="81" spans="2:26" ht="12" x14ac:dyDescent="0.2">
      <c r="B81" s="2">
        <v>50</v>
      </c>
      <c r="C81" s="390"/>
      <c r="D81" s="385" t="s">
        <v>61</v>
      </c>
      <c r="E81" s="386"/>
      <c r="F81" s="386"/>
      <c r="G81" s="113" t="s">
        <v>31</v>
      </c>
      <c r="H81" s="114"/>
      <c r="I81" s="191"/>
      <c r="J81" s="114"/>
      <c r="K81" s="192"/>
      <c r="L81" s="193">
        <v>0.08</v>
      </c>
      <c r="M81" s="251"/>
      <c r="N81" s="251"/>
      <c r="O81" s="191"/>
      <c r="P81" s="117"/>
      <c r="Q81" s="195"/>
      <c r="R81" s="252"/>
      <c r="S81" s="117"/>
      <c r="T81" s="197" t="s">
        <v>140</v>
      </c>
      <c r="U81" s="198" t="s">
        <v>409</v>
      </c>
      <c r="V81" s="199">
        <f t="shared" si="8"/>
        <v>1</v>
      </c>
      <c r="W81" s="184">
        <f t="shared" si="14"/>
        <v>0.08</v>
      </c>
      <c r="X81" s="185" t="s">
        <v>430</v>
      </c>
      <c r="Y81" s="186">
        <f t="shared" si="12"/>
        <v>0.08</v>
      </c>
      <c r="Z81" s="187">
        <f t="shared" si="13"/>
        <v>0.08</v>
      </c>
    </row>
    <row r="82" spans="2:26" ht="12" x14ac:dyDescent="0.2">
      <c r="B82" s="2">
        <v>51</v>
      </c>
      <c r="C82" s="390"/>
      <c r="D82" s="378" t="s">
        <v>62</v>
      </c>
      <c r="E82" s="380"/>
      <c r="F82" s="380"/>
      <c r="G82" s="70" t="s">
        <v>31</v>
      </c>
      <c r="H82" s="153"/>
      <c r="I82" s="154"/>
      <c r="J82" s="153"/>
      <c r="K82" s="253"/>
      <c r="L82" s="254">
        <v>0.01</v>
      </c>
      <c r="M82" s="255"/>
      <c r="N82" s="255"/>
      <c r="O82" s="154"/>
      <c r="P82" s="158"/>
      <c r="Q82" s="225"/>
      <c r="R82" s="256"/>
      <c r="S82" s="158"/>
      <c r="T82" s="125" t="s">
        <v>140</v>
      </c>
      <c r="U82" s="126" t="s">
        <v>409</v>
      </c>
      <c r="V82" s="127">
        <f t="shared" si="8"/>
        <v>1</v>
      </c>
      <c r="W82" s="211">
        <f t="shared" si="14"/>
        <v>0.01</v>
      </c>
      <c r="X82" s="212" t="s">
        <v>430</v>
      </c>
      <c r="Y82" s="213">
        <f t="shared" si="12"/>
        <v>0.01</v>
      </c>
      <c r="Z82" s="204">
        <f t="shared" si="13"/>
        <v>0.01</v>
      </c>
    </row>
    <row r="83" spans="2:26" ht="12" x14ac:dyDescent="0.2">
      <c r="B83" s="2">
        <v>52</v>
      </c>
      <c r="C83" s="390"/>
      <c r="D83" s="378" t="s">
        <v>63</v>
      </c>
      <c r="E83" s="380"/>
      <c r="F83" s="380"/>
      <c r="G83" s="70" t="s">
        <v>120</v>
      </c>
      <c r="H83" s="62"/>
      <c r="I83" s="72"/>
      <c r="J83" s="62"/>
      <c r="K83" s="74"/>
      <c r="L83" s="257">
        <v>0.03</v>
      </c>
      <c r="M83" s="258"/>
      <c r="N83" s="258"/>
      <c r="O83" s="72"/>
      <c r="P83" s="63"/>
      <c r="Q83" s="182"/>
      <c r="R83" s="259"/>
      <c r="S83" s="63"/>
      <c r="T83" s="40" t="s">
        <v>140</v>
      </c>
      <c r="U83" s="4" t="s">
        <v>409</v>
      </c>
      <c r="V83" s="33">
        <f t="shared" si="8"/>
        <v>1</v>
      </c>
      <c r="W83" s="184">
        <f t="shared" si="14"/>
        <v>0.03</v>
      </c>
      <c r="X83" s="185" t="s">
        <v>430</v>
      </c>
      <c r="Y83" s="186">
        <f t="shared" si="12"/>
        <v>0.03</v>
      </c>
      <c r="Z83" s="187">
        <f t="shared" si="13"/>
        <v>0.03</v>
      </c>
    </row>
    <row r="84" spans="2:26" ht="12" x14ac:dyDescent="0.2">
      <c r="B84" s="2">
        <v>53</v>
      </c>
      <c r="C84" s="390"/>
      <c r="D84" s="387" t="s">
        <v>64</v>
      </c>
      <c r="E84" s="380"/>
      <c r="F84" s="380"/>
      <c r="G84" s="70" t="s">
        <v>65</v>
      </c>
      <c r="H84" s="35"/>
      <c r="I84" s="73"/>
      <c r="J84" s="35"/>
      <c r="K84" s="74"/>
      <c r="L84" s="230">
        <v>0.05</v>
      </c>
      <c r="M84" s="231"/>
      <c r="N84" s="231"/>
      <c r="O84" s="73"/>
      <c r="P84" s="63"/>
      <c r="Q84" s="182"/>
      <c r="R84" s="232"/>
      <c r="S84" s="63"/>
      <c r="T84" s="31" t="s">
        <v>140</v>
      </c>
      <c r="U84" s="32" t="s">
        <v>409</v>
      </c>
      <c r="V84" s="33">
        <f t="shared" si="8"/>
        <v>1</v>
      </c>
      <c r="W84" s="31">
        <f t="shared" si="14"/>
        <v>0.05</v>
      </c>
      <c r="X84" s="32" t="s">
        <v>430</v>
      </c>
      <c r="Y84" s="34">
        <f t="shared" si="12"/>
        <v>0.05</v>
      </c>
      <c r="Z84" s="35">
        <f t="shared" si="13"/>
        <v>0.05</v>
      </c>
    </row>
    <row r="85" spans="2:26" ht="12" x14ac:dyDescent="0.2">
      <c r="B85" s="2">
        <v>54</v>
      </c>
      <c r="C85" s="390"/>
      <c r="D85" s="401" t="s">
        <v>66</v>
      </c>
      <c r="E85" s="386"/>
      <c r="F85" s="386"/>
      <c r="G85" s="113" t="s">
        <v>67</v>
      </c>
      <c r="H85" s="122"/>
      <c r="I85" s="260">
        <v>0.25</v>
      </c>
      <c r="J85" s="122"/>
      <c r="K85" s="192"/>
      <c r="L85" s="261">
        <v>0.17</v>
      </c>
      <c r="M85" s="262"/>
      <c r="N85" s="262"/>
      <c r="O85" s="260">
        <v>0.21</v>
      </c>
      <c r="P85" s="117"/>
      <c r="Q85" s="195"/>
      <c r="R85" s="252">
        <v>0.69</v>
      </c>
      <c r="S85" s="117"/>
      <c r="T85" s="119" t="s">
        <v>390</v>
      </c>
      <c r="U85" s="120" t="s">
        <v>409</v>
      </c>
      <c r="V85" s="199">
        <f t="shared" si="8"/>
        <v>4</v>
      </c>
      <c r="W85" s="263">
        <f t="shared" ref="W85:W87" si="15">MIN(I85:R85)</f>
        <v>0.17</v>
      </c>
      <c r="X85" s="120" t="s">
        <v>411</v>
      </c>
      <c r="Y85" s="264">
        <f t="shared" ref="Y85:Y87" si="16">MAX(I85:R85)</f>
        <v>0.69</v>
      </c>
      <c r="Z85" s="261">
        <f t="shared" ref="Z85:Z87" si="17">AVERAGE(I85:R85)</f>
        <v>0.32999999999999996</v>
      </c>
    </row>
    <row r="86" spans="2:26" ht="12" x14ac:dyDescent="0.2">
      <c r="B86" s="2">
        <v>55</v>
      </c>
      <c r="C86" s="390"/>
      <c r="D86" s="387" t="s">
        <v>68</v>
      </c>
      <c r="E86" s="380"/>
      <c r="F86" s="380"/>
      <c r="G86" s="70" t="s">
        <v>67</v>
      </c>
      <c r="H86" s="35"/>
      <c r="I86" s="73">
        <v>2.2000000000000002</v>
      </c>
      <c r="J86" s="35"/>
      <c r="K86" s="74"/>
      <c r="L86" s="84">
        <v>1.7</v>
      </c>
      <c r="M86" s="139"/>
      <c r="N86" s="139"/>
      <c r="O86" s="73">
        <v>2.4</v>
      </c>
      <c r="P86" s="63"/>
      <c r="Q86" s="182"/>
      <c r="R86" s="75">
        <v>3</v>
      </c>
      <c r="S86" s="63"/>
      <c r="T86" s="31" t="s">
        <v>390</v>
      </c>
      <c r="U86" s="32" t="s">
        <v>409</v>
      </c>
      <c r="V86" s="33">
        <f t="shared" si="8"/>
        <v>4</v>
      </c>
      <c r="W86" s="265">
        <f t="shared" si="15"/>
        <v>1.7</v>
      </c>
      <c r="X86" s="32" t="s">
        <v>411</v>
      </c>
      <c r="Y86" s="266">
        <f t="shared" si="16"/>
        <v>3</v>
      </c>
      <c r="Z86" s="84">
        <f t="shared" si="17"/>
        <v>2.3250000000000002</v>
      </c>
    </row>
    <row r="87" spans="2:26" ht="12" x14ac:dyDescent="0.2">
      <c r="B87" s="2">
        <v>56</v>
      </c>
      <c r="C87" s="390"/>
      <c r="D87" s="387" t="s">
        <v>69</v>
      </c>
      <c r="E87" s="380"/>
      <c r="F87" s="380"/>
      <c r="G87" s="70" t="s">
        <v>70</v>
      </c>
      <c r="H87" s="35"/>
      <c r="I87" s="89">
        <v>0.1</v>
      </c>
      <c r="J87" s="35"/>
      <c r="K87" s="144"/>
      <c r="L87" s="230">
        <v>0.11</v>
      </c>
      <c r="M87" s="231"/>
      <c r="N87" s="231"/>
      <c r="O87" s="89">
        <v>0.05</v>
      </c>
      <c r="P87" s="63"/>
      <c r="Q87" s="182"/>
      <c r="R87" s="90">
        <v>0.09</v>
      </c>
      <c r="S87" s="63"/>
      <c r="T87" s="31" t="s">
        <v>390</v>
      </c>
      <c r="U87" s="32" t="s">
        <v>409</v>
      </c>
      <c r="V87" s="33">
        <f t="shared" si="8"/>
        <v>4</v>
      </c>
      <c r="W87" s="267">
        <f t="shared" si="15"/>
        <v>0.05</v>
      </c>
      <c r="X87" s="32" t="s">
        <v>430</v>
      </c>
      <c r="Y87" s="268">
        <f t="shared" si="16"/>
        <v>0.11</v>
      </c>
      <c r="Z87" s="230">
        <f t="shared" si="17"/>
        <v>8.7499999999999994E-2</v>
      </c>
    </row>
    <row r="88" spans="2:26" ht="12" x14ac:dyDescent="0.2">
      <c r="B88" s="2">
        <v>57</v>
      </c>
      <c r="C88" s="391"/>
      <c r="D88" s="387" t="s">
        <v>118</v>
      </c>
      <c r="E88" s="380"/>
      <c r="F88" s="380"/>
      <c r="G88" s="70" t="s">
        <v>71</v>
      </c>
      <c r="H88" s="35"/>
      <c r="I88" s="89" t="s">
        <v>140</v>
      </c>
      <c r="J88" s="35"/>
      <c r="K88" s="144"/>
      <c r="L88" s="230">
        <v>0.41</v>
      </c>
      <c r="M88" s="231"/>
      <c r="N88" s="231"/>
      <c r="O88" s="89" t="s">
        <v>140</v>
      </c>
      <c r="P88" s="63"/>
      <c r="Q88" s="182"/>
      <c r="R88" s="232"/>
      <c r="S88" s="63"/>
      <c r="T88" s="31" t="s">
        <v>390</v>
      </c>
      <c r="U88" s="32" t="s">
        <v>409</v>
      </c>
      <c r="V88" s="33">
        <f t="shared" si="8"/>
        <v>1</v>
      </c>
      <c r="W88" s="267">
        <f t="shared" ref="W88" si="18">MIN(I88:R88)</f>
        <v>0.41</v>
      </c>
      <c r="X88" s="32" t="s">
        <v>430</v>
      </c>
      <c r="Y88" s="268">
        <f t="shared" ref="Y88" si="19">MAX(I88:R88)</f>
        <v>0.41</v>
      </c>
      <c r="Z88" s="230">
        <f t="shared" ref="Z88" si="20">AVERAGE(I88:R88)</f>
        <v>0.41</v>
      </c>
    </row>
    <row r="89" spans="2:26" ht="12" x14ac:dyDescent="0.2">
      <c r="B89" s="2">
        <v>58</v>
      </c>
      <c r="C89" s="389" t="s">
        <v>72</v>
      </c>
      <c r="D89" s="381" t="s">
        <v>73</v>
      </c>
      <c r="E89" s="382"/>
      <c r="F89" s="382"/>
      <c r="G89" s="93" t="s">
        <v>31</v>
      </c>
      <c r="H89" s="52"/>
      <c r="I89" s="52"/>
      <c r="J89" s="52"/>
      <c r="K89" s="54"/>
      <c r="L89" s="54"/>
      <c r="M89" s="54"/>
      <c r="N89" s="54"/>
      <c r="O89" s="52"/>
      <c r="P89" s="54"/>
      <c r="Q89" s="269"/>
      <c r="R89" s="269"/>
      <c r="S89" s="54"/>
      <c r="T89" s="56" t="s">
        <v>401</v>
      </c>
      <c r="U89" s="57" t="s">
        <v>401</v>
      </c>
      <c r="V89" s="58" t="s">
        <v>401</v>
      </c>
      <c r="W89" s="59"/>
      <c r="X89" s="60"/>
      <c r="Y89" s="61"/>
      <c r="Z89" s="53"/>
    </row>
    <row r="90" spans="2:26" ht="12" x14ac:dyDescent="0.2">
      <c r="B90" s="2">
        <v>59</v>
      </c>
      <c r="C90" s="390"/>
      <c r="D90" s="378" t="s">
        <v>74</v>
      </c>
      <c r="E90" s="380"/>
      <c r="F90" s="380"/>
      <c r="G90" s="70" t="s">
        <v>31</v>
      </c>
      <c r="H90" s="62"/>
      <c r="I90" s="62"/>
      <c r="J90" s="62"/>
      <c r="K90" s="63"/>
      <c r="L90" s="63"/>
      <c r="M90" s="63"/>
      <c r="N90" s="63"/>
      <c r="O90" s="62"/>
      <c r="P90" s="63"/>
      <c r="Q90" s="270"/>
      <c r="R90" s="270"/>
      <c r="S90" s="63"/>
      <c r="T90" s="40" t="s">
        <v>401</v>
      </c>
      <c r="U90" s="4" t="s">
        <v>401</v>
      </c>
      <c r="V90" s="33" t="s">
        <v>401</v>
      </c>
      <c r="W90" s="31"/>
      <c r="X90" s="32"/>
      <c r="Y90" s="34"/>
      <c r="Z90" s="35"/>
    </row>
    <row r="91" spans="2:26" ht="12" x14ac:dyDescent="0.2">
      <c r="B91" s="2">
        <v>60</v>
      </c>
      <c r="C91" s="390"/>
      <c r="D91" s="378" t="s">
        <v>75</v>
      </c>
      <c r="E91" s="380"/>
      <c r="F91" s="380"/>
      <c r="G91" s="70" t="s">
        <v>31</v>
      </c>
      <c r="H91" s="62"/>
      <c r="I91" s="62"/>
      <c r="J91" s="62"/>
      <c r="K91" s="63"/>
      <c r="L91" s="63"/>
      <c r="M91" s="63"/>
      <c r="N91" s="63"/>
      <c r="O91" s="62"/>
      <c r="P91" s="63"/>
      <c r="Q91" s="270"/>
      <c r="R91" s="270"/>
      <c r="S91" s="63"/>
      <c r="T91" s="40" t="s">
        <v>401</v>
      </c>
      <c r="U91" s="4" t="s">
        <v>401</v>
      </c>
      <c r="V91" s="33" t="s">
        <v>401</v>
      </c>
      <c r="W91" s="31"/>
      <c r="X91" s="32"/>
      <c r="Y91" s="34"/>
      <c r="Z91" s="35"/>
    </row>
    <row r="92" spans="2:26" ht="12" x14ac:dyDescent="0.2">
      <c r="B92" s="2">
        <v>61</v>
      </c>
      <c r="C92" s="390"/>
      <c r="D92" s="378" t="s">
        <v>76</v>
      </c>
      <c r="E92" s="380"/>
      <c r="F92" s="380"/>
      <c r="G92" s="70" t="s">
        <v>31</v>
      </c>
      <c r="H92" s="62"/>
      <c r="I92" s="62"/>
      <c r="J92" s="62"/>
      <c r="K92" s="63"/>
      <c r="L92" s="63"/>
      <c r="M92" s="63"/>
      <c r="N92" s="63"/>
      <c r="O92" s="62"/>
      <c r="P92" s="63"/>
      <c r="Q92" s="270"/>
      <c r="R92" s="270"/>
      <c r="S92" s="63"/>
      <c r="T92" s="40" t="s">
        <v>401</v>
      </c>
      <c r="U92" s="4" t="s">
        <v>401</v>
      </c>
      <c r="V92" s="33" t="s">
        <v>401</v>
      </c>
      <c r="W92" s="31"/>
      <c r="X92" s="32"/>
      <c r="Y92" s="34"/>
      <c r="Z92" s="35"/>
    </row>
    <row r="93" spans="2:26" ht="10.5" customHeight="1" x14ac:dyDescent="0.2">
      <c r="B93" s="2">
        <v>62</v>
      </c>
      <c r="C93" s="391"/>
      <c r="D93" s="383" t="s">
        <v>77</v>
      </c>
      <c r="E93" s="384"/>
      <c r="F93" s="384"/>
      <c r="G93" s="78" t="s">
        <v>31</v>
      </c>
      <c r="H93" s="102"/>
      <c r="I93" s="102"/>
      <c r="J93" s="102"/>
      <c r="K93" s="105"/>
      <c r="L93" s="105"/>
      <c r="M93" s="105"/>
      <c r="N93" s="105"/>
      <c r="O93" s="102"/>
      <c r="P93" s="105"/>
      <c r="Q93" s="271"/>
      <c r="R93" s="271"/>
      <c r="S93" s="105"/>
      <c r="T93" s="45" t="s">
        <v>401</v>
      </c>
      <c r="U93" s="46" t="s">
        <v>401</v>
      </c>
      <c r="V93" s="47" t="s">
        <v>401</v>
      </c>
      <c r="W93" s="48"/>
      <c r="X93" s="49"/>
      <c r="Y93" s="50"/>
      <c r="Z93" s="51"/>
    </row>
    <row r="94" spans="2:26" ht="10.5" customHeight="1" x14ac:dyDescent="0.2">
      <c r="B94" s="2">
        <v>63</v>
      </c>
      <c r="C94" s="389" t="s">
        <v>78</v>
      </c>
      <c r="D94" s="381" t="s">
        <v>79</v>
      </c>
      <c r="E94" s="382"/>
      <c r="F94" s="382"/>
      <c r="G94" s="93" t="s">
        <v>80</v>
      </c>
      <c r="H94" s="52"/>
      <c r="I94" s="52"/>
      <c r="J94" s="52"/>
      <c r="K94" s="54"/>
      <c r="L94" s="272">
        <v>6.0000000000000001E-3</v>
      </c>
      <c r="M94" s="53"/>
      <c r="N94" s="53"/>
      <c r="O94" s="52"/>
      <c r="P94" s="54"/>
      <c r="Q94" s="269"/>
      <c r="R94" s="269"/>
      <c r="S94" s="54"/>
      <c r="T94" s="56">
        <v>0</v>
      </c>
      <c r="U94" s="57" t="s">
        <v>409</v>
      </c>
      <c r="V94" s="58">
        <f t="shared" ref="V94:V124" si="21">COUNT(I94:R94)</f>
        <v>1</v>
      </c>
      <c r="W94" s="184">
        <f t="shared" ref="W94" si="22">MIN(I94:R94)</f>
        <v>6.0000000000000001E-3</v>
      </c>
      <c r="X94" s="32" t="s">
        <v>430</v>
      </c>
      <c r="Y94" s="273">
        <f t="shared" ref="Y94" si="23">MAX(I94:R94)</f>
        <v>6.0000000000000001E-3</v>
      </c>
      <c r="Z94" s="179">
        <f t="shared" ref="Z94" si="24">AVERAGE(I94:R94)</f>
        <v>6.0000000000000001E-3</v>
      </c>
    </row>
    <row r="95" spans="2:26" ht="12" x14ac:dyDescent="0.2">
      <c r="B95" s="2">
        <v>64</v>
      </c>
      <c r="C95" s="390"/>
      <c r="D95" s="378" t="s">
        <v>81</v>
      </c>
      <c r="E95" s="380"/>
      <c r="F95" s="380"/>
      <c r="G95" s="70" t="s">
        <v>80</v>
      </c>
      <c r="H95" s="62"/>
      <c r="I95" s="62"/>
      <c r="J95" s="62"/>
      <c r="K95" s="63"/>
      <c r="L95" s="188">
        <v>4.0000000000000001E-3</v>
      </c>
      <c r="M95" s="35"/>
      <c r="N95" s="35"/>
      <c r="O95" s="62"/>
      <c r="P95" s="63"/>
      <c r="Q95" s="270"/>
      <c r="R95" s="270"/>
      <c r="S95" s="63"/>
      <c r="T95" s="40">
        <v>0</v>
      </c>
      <c r="U95" s="4" t="s">
        <v>409</v>
      </c>
      <c r="V95" s="33">
        <f t="shared" si="21"/>
        <v>1</v>
      </c>
      <c r="W95" s="184">
        <f t="shared" ref="W95:W124" si="25">MIN(I95:R95)</f>
        <v>4.0000000000000001E-3</v>
      </c>
      <c r="X95" s="32" t="s">
        <v>430</v>
      </c>
      <c r="Y95" s="273">
        <f t="shared" ref="Y95:Y124" si="26">MAX(I95:R95)</f>
        <v>4.0000000000000001E-3</v>
      </c>
      <c r="Z95" s="188">
        <f t="shared" ref="Z95:Z124" si="27">AVERAGE(I95:R95)</f>
        <v>4.0000000000000001E-3</v>
      </c>
    </row>
    <row r="96" spans="2:26" ht="12" x14ac:dyDescent="0.2">
      <c r="B96" s="2">
        <v>65</v>
      </c>
      <c r="C96" s="390"/>
      <c r="D96" s="378" t="s">
        <v>82</v>
      </c>
      <c r="E96" s="380"/>
      <c r="F96" s="380"/>
      <c r="G96" s="70" t="s">
        <v>80</v>
      </c>
      <c r="H96" s="62"/>
      <c r="I96" s="62"/>
      <c r="J96" s="62"/>
      <c r="K96" s="63"/>
      <c r="L96" s="188">
        <v>6.0000000000000001E-3</v>
      </c>
      <c r="M96" s="35"/>
      <c r="N96" s="35"/>
      <c r="O96" s="62"/>
      <c r="P96" s="63"/>
      <c r="Q96" s="270"/>
      <c r="R96" s="270"/>
      <c r="S96" s="63"/>
      <c r="T96" s="40">
        <v>0</v>
      </c>
      <c r="U96" s="4" t="s">
        <v>409</v>
      </c>
      <c r="V96" s="33">
        <f t="shared" si="21"/>
        <v>1</v>
      </c>
      <c r="W96" s="184">
        <f t="shared" si="25"/>
        <v>6.0000000000000001E-3</v>
      </c>
      <c r="X96" s="32" t="s">
        <v>430</v>
      </c>
      <c r="Y96" s="273">
        <f t="shared" si="26"/>
        <v>6.0000000000000001E-3</v>
      </c>
      <c r="Z96" s="188">
        <f t="shared" si="27"/>
        <v>6.0000000000000001E-3</v>
      </c>
    </row>
    <row r="97" spans="2:26" ht="12" x14ac:dyDescent="0.2">
      <c r="B97" s="2">
        <v>66</v>
      </c>
      <c r="C97" s="390"/>
      <c r="D97" s="385" t="s">
        <v>83</v>
      </c>
      <c r="E97" s="386"/>
      <c r="F97" s="386"/>
      <c r="G97" s="113" t="s">
        <v>80</v>
      </c>
      <c r="H97" s="114"/>
      <c r="I97" s="114"/>
      <c r="J97" s="114"/>
      <c r="K97" s="117"/>
      <c r="L97" s="193">
        <v>0.03</v>
      </c>
      <c r="M97" s="122"/>
      <c r="N97" s="122"/>
      <c r="O97" s="114"/>
      <c r="P97" s="117"/>
      <c r="Q97" s="274"/>
      <c r="R97" s="274"/>
      <c r="S97" s="117"/>
      <c r="T97" s="197">
        <v>0</v>
      </c>
      <c r="U97" s="198" t="s">
        <v>409</v>
      </c>
      <c r="V97" s="199">
        <f t="shared" si="21"/>
        <v>1</v>
      </c>
      <c r="W97" s="184">
        <f t="shared" si="25"/>
        <v>0.03</v>
      </c>
      <c r="X97" s="32" t="s">
        <v>430</v>
      </c>
      <c r="Y97" s="373">
        <f t="shared" si="26"/>
        <v>0.03</v>
      </c>
      <c r="Z97" s="257">
        <f t="shared" si="27"/>
        <v>0.03</v>
      </c>
    </row>
    <row r="98" spans="2:26" ht="12" x14ac:dyDescent="0.2">
      <c r="B98" s="2">
        <v>67</v>
      </c>
      <c r="C98" s="390"/>
      <c r="D98" s="378" t="s">
        <v>84</v>
      </c>
      <c r="E98" s="380"/>
      <c r="F98" s="380"/>
      <c r="G98" s="70" t="s">
        <v>80</v>
      </c>
      <c r="H98" s="62"/>
      <c r="I98" s="62"/>
      <c r="J98" s="62"/>
      <c r="K98" s="63"/>
      <c r="L98" s="205">
        <v>8.0000000000000004E-4</v>
      </c>
      <c r="M98" s="35"/>
      <c r="N98" s="35"/>
      <c r="O98" s="62"/>
      <c r="P98" s="63"/>
      <c r="Q98" s="270"/>
      <c r="R98" s="270"/>
      <c r="S98" s="63"/>
      <c r="T98" s="40">
        <v>0</v>
      </c>
      <c r="U98" s="4" t="s">
        <v>409</v>
      </c>
      <c r="V98" s="33">
        <f t="shared" si="21"/>
        <v>1</v>
      </c>
      <c r="W98" s="211">
        <f t="shared" si="25"/>
        <v>8.0000000000000004E-4</v>
      </c>
      <c r="X98" s="162" t="s">
        <v>430</v>
      </c>
      <c r="Y98" s="374">
        <f t="shared" si="26"/>
        <v>8.0000000000000004E-4</v>
      </c>
      <c r="Z98" s="375">
        <f t="shared" si="27"/>
        <v>8.0000000000000004E-4</v>
      </c>
    </row>
    <row r="99" spans="2:26" ht="12" x14ac:dyDescent="0.2">
      <c r="B99" s="2">
        <v>68</v>
      </c>
      <c r="C99" s="390"/>
      <c r="D99" s="378" t="s">
        <v>85</v>
      </c>
      <c r="E99" s="380"/>
      <c r="F99" s="380"/>
      <c r="G99" s="70" t="s">
        <v>80</v>
      </c>
      <c r="H99" s="62"/>
      <c r="I99" s="62"/>
      <c r="J99" s="62"/>
      <c r="K99" s="63"/>
      <c r="L99" s="205">
        <v>5.0000000000000001E-4</v>
      </c>
      <c r="M99" s="35"/>
      <c r="N99" s="35"/>
      <c r="O99" s="62"/>
      <c r="P99" s="63"/>
      <c r="Q99" s="270"/>
      <c r="R99" s="270"/>
      <c r="S99" s="63"/>
      <c r="T99" s="40">
        <v>0</v>
      </c>
      <c r="U99" s="4" t="s">
        <v>409</v>
      </c>
      <c r="V99" s="33">
        <f t="shared" si="21"/>
        <v>1</v>
      </c>
      <c r="W99" s="184">
        <f t="shared" si="25"/>
        <v>5.0000000000000001E-4</v>
      </c>
      <c r="X99" s="275" t="s">
        <v>430</v>
      </c>
      <c r="Y99" s="376">
        <f t="shared" si="26"/>
        <v>5.0000000000000001E-4</v>
      </c>
      <c r="Z99" s="205">
        <f t="shared" si="27"/>
        <v>5.0000000000000001E-4</v>
      </c>
    </row>
    <row r="100" spans="2:26" ht="12" x14ac:dyDescent="0.2">
      <c r="B100" s="2">
        <v>69</v>
      </c>
      <c r="C100" s="390"/>
      <c r="D100" s="378" t="s">
        <v>86</v>
      </c>
      <c r="E100" s="380"/>
      <c r="F100" s="380"/>
      <c r="G100" s="70" t="s">
        <v>80</v>
      </c>
      <c r="H100" s="62"/>
      <c r="I100" s="62"/>
      <c r="J100" s="62"/>
      <c r="K100" s="63"/>
      <c r="L100" s="276">
        <v>5.9999999999999995E-4</v>
      </c>
      <c r="M100" s="35"/>
      <c r="N100" s="35"/>
      <c r="O100" s="62"/>
      <c r="P100" s="63"/>
      <c r="Q100" s="270"/>
      <c r="R100" s="270"/>
      <c r="S100" s="63"/>
      <c r="T100" s="40">
        <v>0</v>
      </c>
      <c r="U100" s="4" t="s">
        <v>409</v>
      </c>
      <c r="V100" s="33">
        <f t="shared" si="21"/>
        <v>1</v>
      </c>
      <c r="W100" s="184">
        <f t="shared" si="25"/>
        <v>5.9999999999999995E-4</v>
      </c>
      <c r="X100" s="275" t="s">
        <v>430</v>
      </c>
      <c r="Y100" s="376">
        <f t="shared" si="26"/>
        <v>5.9999999999999995E-4</v>
      </c>
      <c r="Z100" s="205">
        <f t="shared" si="27"/>
        <v>5.9999999999999995E-4</v>
      </c>
    </row>
    <row r="101" spans="2:26" ht="12" x14ac:dyDescent="0.2">
      <c r="B101" s="2">
        <v>70</v>
      </c>
      <c r="C101" s="390"/>
      <c r="D101" s="385" t="s">
        <v>87</v>
      </c>
      <c r="E101" s="386"/>
      <c r="F101" s="386"/>
      <c r="G101" s="113" t="s">
        <v>80</v>
      </c>
      <c r="H101" s="114"/>
      <c r="I101" s="114"/>
      <c r="J101" s="114"/>
      <c r="K101" s="117"/>
      <c r="L101" s="214">
        <v>4.0000000000000001E-3</v>
      </c>
      <c r="M101" s="122"/>
      <c r="N101" s="122"/>
      <c r="O101" s="114"/>
      <c r="P101" s="117"/>
      <c r="Q101" s="274"/>
      <c r="R101" s="274"/>
      <c r="S101" s="117"/>
      <c r="T101" s="197">
        <v>0</v>
      </c>
      <c r="U101" s="198" t="s">
        <v>409</v>
      </c>
      <c r="V101" s="199">
        <f t="shared" si="21"/>
        <v>1</v>
      </c>
      <c r="W101" s="200">
        <f t="shared" si="25"/>
        <v>4.0000000000000001E-3</v>
      </c>
      <c r="X101" s="120" t="s">
        <v>430</v>
      </c>
      <c r="Y101" s="277">
        <f t="shared" si="26"/>
        <v>4.0000000000000001E-3</v>
      </c>
      <c r="Z101" s="214">
        <f t="shared" si="27"/>
        <v>4.0000000000000001E-3</v>
      </c>
    </row>
    <row r="102" spans="2:26" ht="12" x14ac:dyDescent="0.2">
      <c r="B102" s="2">
        <v>71</v>
      </c>
      <c r="C102" s="390"/>
      <c r="D102" s="378" t="s">
        <v>88</v>
      </c>
      <c r="E102" s="380"/>
      <c r="F102" s="380"/>
      <c r="G102" s="70" t="s">
        <v>80</v>
      </c>
      <c r="H102" s="62"/>
      <c r="I102" s="62"/>
      <c r="J102" s="62"/>
      <c r="K102" s="63"/>
      <c r="L102" s="188">
        <v>4.0000000000000001E-3</v>
      </c>
      <c r="M102" s="35"/>
      <c r="N102" s="35"/>
      <c r="O102" s="62"/>
      <c r="P102" s="63"/>
      <c r="Q102" s="270"/>
      <c r="R102" s="270"/>
      <c r="S102" s="63"/>
      <c r="T102" s="40">
        <v>0</v>
      </c>
      <c r="U102" s="4" t="s">
        <v>409</v>
      </c>
      <c r="V102" s="33">
        <f t="shared" si="21"/>
        <v>1</v>
      </c>
      <c r="W102" s="184">
        <f t="shared" si="25"/>
        <v>4.0000000000000001E-3</v>
      </c>
      <c r="X102" s="32" t="s">
        <v>430</v>
      </c>
      <c r="Y102" s="186">
        <f t="shared" si="26"/>
        <v>4.0000000000000001E-3</v>
      </c>
      <c r="Z102" s="187">
        <f t="shared" si="27"/>
        <v>4.0000000000000001E-3</v>
      </c>
    </row>
    <row r="103" spans="2:26" ht="12" x14ac:dyDescent="0.2">
      <c r="B103" s="2">
        <v>72</v>
      </c>
      <c r="C103" s="390"/>
      <c r="D103" s="378" t="s">
        <v>89</v>
      </c>
      <c r="E103" s="380"/>
      <c r="F103" s="380"/>
      <c r="G103" s="70" t="s">
        <v>80</v>
      </c>
      <c r="H103" s="62"/>
      <c r="I103" s="62"/>
      <c r="J103" s="62"/>
      <c r="K103" s="63"/>
      <c r="L103" s="188">
        <v>4.0000000000000001E-3</v>
      </c>
      <c r="M103" s="35"/>
      <c r="N103" s="35"/>
      <c r="O103" s="62"/>
      <c r="P103" s="63"/>
      <c r="Q103" s="270"/>
      <c r="R103" s="270"/>
      <c r="S103" s="63"/>
      <c r="T103" s="40">
        <v>0</v>
      </c>
      <c r="U103" s="4" t="s">
        <v>409</v>
      </c>
      <c r="V103" s="33">
        <f t="shared" si="21"/>
        <v>1</v>
      </c>
      <c r="W103" s="184">
        <f t="shared" si="25"/>
        <v>4.0000000000000001E-3</v>
      </c>
      <c r="X103" s="32" t="s">
        <v>430</v>
      </c>
      <c r="Y103" s="186">
        <f t="shared" si="26"/>
        <v>4.0000000000000001E-3</v>
      </c>
      <c r="Z103" s="187">
        <f t="shared" si="27"/>
        <v>4.0000000000000001E-3</v>
      </c>
    </row>
    <row r="104" spans="2:26" ht="12" x14ac:dyDescent="0.2">
      <c r="B104" s="2">
        <v>73</v>
      </c>
      <c r="C104" s="390"/>
      <c r="D104" s="378" t="s">
        <v>90</v>
      </c>
      <c r="E104" s="380"/>
      <c r="F104" s="380"/>
      <c r="G104" s="70" t="s">
        <v>80</v>
      </c>
      <c r="H104" s="62"/>
      <c r="I104" s="62"/>
      <c r="J104" s="62"/>
      <c r="K104" s="63"/>
      <c r="L104" s="205">
        <v>8.0000000000000004E-4</v>
      </c>
      <c r="M104" s="35"/>
      <c r="N104" s="35"/>
      <c r="O104" s="62"/>
      <c r="P104" s="63"/>
      <c r="Q104" s="270"/>
      <c r="R104" s="270"/>
      <c r="S104" s="63"/>
      <c r="T104" s="40">
        <v>0</v>
      </c>
      <c r="U104" s="4" t="s">
        <v>409</v>
      </c>
      <c r="V104" s="33">
        <f t="shared" si="21"/>
        <v>1</v>
      </c>
      <c r="W104" s="184">
        <f t="shared" si="25"/>
        <v>8.0000000000000004E-4</v>
      </c>
      <c r="X104" s="32" t="s">
        <v>430</v>
      </c>
      <c r="Y104" s="186">
        <f t="shared" si="26"/>
        <v>8.0000000000000004E-4</v>
      </c>
      <c r="Z104" s="187">
        <f t="shared" si="27"/>
        <v>8.0000000000000004E-4</v>
      </c>
    </row>
    <row r="105" spans="2:26" ht="12" x14ac:dyDescent="0.2">
      <c r="B105" s="2">
        <v>74</v>
      </c>
      <c r="C105" s="390"/>
      <c r="D105" s="378" t="s">
        <v>91</v>
      </c>
      <c r="E105" s="379"/>
      <c r="F105" s="379"/>
      <c r="G105" s="113" t="s">
        <v>80</v>
      </c>
      <c r="H105" s="114"/>
      <c r="I105" s="114"/>
      <c r="J105" s="114"/>
      <c r="K105" s="117"/>
      <c r="L105" s="208">
        <v>5.9999999999999995E-4</v>
      </c>
      <c r="M105" s="122"/>
      <c r="N105" s="122"/>
      <c r="O105" s="114"/>
      <c r="P105" s="117"/>
      <c r="Q105" s="274"/>
      <c r="R105" s="274"/>
      <c r="S105" s="117"/>
      <c r="T105" s="197">
        <v>0</v>
      </c>
      <c r="U105" s="198" t="s">
        <v>409</v>
      </c>
      <c r="V105" s="199">
        <f t="shared" si="21"/>
        <v>1</v>
      </c>
      <c r="W105" s="184">
        <f t="shared" si="25"/>
        <v>5.9999999999999995E-4</v>
      </c>
      <c r="X105" s="32" t="s">
        <v>430</v>
      </c>
      <c r="Y105" s="186">
        <f t="shared" si="26"/>
        <v>5.9999999999999995E-4</v>
      </c>
      <c r="Z105" s="187">
        <f t="shared" si="27"/>
        <v>5.9999999999999995E-4</v>
      </c>
    </row>
    <row r="106" spans="2:26" ht="12" x14ac:dyDescent="0.2">
      <c r="B106" s="2">
        <v>75</v>
      </c>
      <c r="C106" s="390"/>
      <c r="D106" s="399" t="s">
        <v>92</v>
      </c>
      <c r="E106" s="413"/>
      <c r="F106" s="413"/>
      <c r="G106" s="70" t="s">
        <v>80</v>
      </c>
      <c r="H106" s="62"/>
      <c r="I106" s="62"/>
      <c r="J106" s="62"/>
      <c r="K106" s="63"/>
      <c r="L106" s="205">
        <v>8.0000000000000004E-4</v>
      </c>
      <c r="M106" s="35"/>
      <c r="N106" s="35"/>
      <c r="O106" s="62"/>
      <c r="P106" s="63"/>
      <c r="Q106" s="270"/>
      <c r="R106" s="270"/>
      <c r="S106" s="63"/>
      <c r="T106" s="40">
        <v>0</v>
      </c>
      <c r="U106" s="4" t="s">
        <v>409</v>
      </c>
      <c r="V106" s="33">
        <f t="shared" si="21"/>
        <v>1</v>
      </c>
      <c r="W106" s="211">
        <f t="shared" si="25"/>
        <v>8.0000000000000004E-4</v>
      </c>
      <c r="X106" s="162" t="s">
        <v>430</v>
      </c>
      <c r="Y106" s="213">
        <f t="shared" si="26"/>
        <v>8.0000000000000004E-4</v>
      </c>
      <c r="Z106" s="204">
        <f t="shared" si="27"/>
        <v>8.0000000000000004E-4</v>
      </c>
    </row>
    <row r="107" spans="2:26" ht="12" x14ac:dyDescent="0.2">
      <c r="B107" s="2">
        <v>76</v>
      </c>
      <c r="C107" s="390"/>
      <c r="D107" s="378" t="s">
        <v>93</v>
      </c>
      <c r="E107" s="380"/>
      <c r="F107" s="380"/>
      <c r="G107" s="70" t="s">
        <v>80</v>
      </c>
      <c r="H107" s="62"/>
      <c r="I107" s="62"/>
      <c r="J107" s="62"/>
      <c r="K107" s="63"/>
      <c r="L107" s="188">
        <v>2E-3</v>
      </c>
      <c r="M107" s="35"/>
      <c r="N107" s="35"/>
      <c r="O107" s="62"/>
      <c r="P107" s="63"/>
      <c r="Q107" s="270"/>
      <c r="R107" s="270"/>
      <c r="S107" s="63"/>
      <c r="T107" s="40">
        <v>0</v>
      </c>
      <c r="U107" s="4" t="s">
        <v>409</v>
      </c>
      <c r="V107" s="33">
        <f t="shared" si="21"/>
        <v>1</v>
      </c>
      <c r="W107" s="184">
        <f t="shared" si="25"/>
        <v>2E-3</v>
      </c>
      <c r="X107" s="32" t="s">
        <v>430</v>
      </c>
      <c r="Y107" s="186">
        <f t="shared" si="26"/>
        <v>2E-3</v>
      </c>
      <c r="Z107" s="187">
        <f t="shared" si="27"/>
        <v>2E-3</v>
      </c>
    </row>
    <row r="108" spans="2:26" ht="12" x14ac:dyDescent="0.2">
      <c r="B108" s="2">
        <v>77</v>
      </c>
      <c r="C108" s="390"/>
      <c r="D108" s="378" t="s">
        <v>94</v>
      </c>
      <c r="E108" s="380"/>
      <c r="F108" s="380"/>
      <c r="G108" s="70" t="s">
        <v>80</v>
      </c>
      <c r="H108" s="62"/>
      <c r="I108" s="62"/>
      <c r="J108" s="62"/>
      <c r="K108" s="63"/>
      <c r="L108" s="205">
        <v>8.0000000000000004E-4</v>
      </c>
      <c r="M108" s="35"/>
      <c r="N108" s="35"/>
      <c r="O108" s="62"/>
      <c r="P108" s="63"/>
      <c r="Q108" s="270"/>
      <c r="R108" s="270"/>
      <c r="S108" s="63"/>
      <c r="T108" s="40">
        <v>0</v>
      </c>
      <c r="U108" s="4" t="s">
        <v>409</v>
      </c>
      <c r="V108" s="33">
        <f t="shared" si="21"/>
        <v>1</v>
      </c>
      <c r="W108" s="184">
        <f t="shared" si="25"/>
        <v>8.0000000000000004E-4</v>
      </c>
      <c r="X108" s="32" t="s">
        <v>430</v>
      </c>
      <c r="Y108" s="186">
        <f t="shared" si="26"/>
        <v>8.0000000000000004E-4</v>
      </c>
      <c r="Z108" s="187">
        <f t="shared" si="27"/>
        <v>8.0000000000000004E-4</v>
      </c>
    </row>
    <row r="109" spans="2:26" ht="12" x14ac:dyDescent="0.2">
      <c r="B109" s="2">
        <v>78</v>
      </c>
      <c r="C109" s="390"/>
      <c r="D109" s="378" t="s">
        <v>95</v>
      </c>
      <c r="E109" s="380"/>
      <c r="F109" s="380"/>
      <c r="G109" s="113" t="s">
        <v>80</v>
      </c>
      <c r="H109" s="114"/>
      <c r="I109" s="114"/>
      <c r="J109" s="114"/>
      <c r="K109" s="117"/>
      <c r="L109" s="208">
        <v>1E-4</v>
      </c>
      <c r="M109" s="122"/>
      <c r="N109" s="122"/>
      <c r="O109" s="114"/>
      <c r="P109" s="117"/>
      <c r="Q109" s="274"/>
      <c r="R109" s="274"/>
      <c r="S109" s="117"/>
      <c r="T109" s="197">
        <v>0</v>
      </c>
      <c r="U109" s="198" t="s">
        <v>409</v>
      </c>
      <c r="V109" s="199">
        <f t="shared" si="21"/>
        <v>1</v>
      </c>
      <c r="W109" s="200">
        <f t="shared" si="25"/>
        <v>1E-4</v>
      </c>
      <c r="X109" s="120" t="s">
        <v>430</v>
      </c>
      <c r="Y109" s="202">
        <f t="shared" si="26"/>
        <v>1E-4</v>
      </c>
      <c r="Z109" s="203">
        <f t="shared" si="27"/>
        <v>1E-4</v>
      </c>
    </row>
    <row r="110" spans="2:26" ht="12" x14ac:dyDescent="0.2">
      <c r="B110" s="2">
        <v>79</v>
      </c>
      <c r="C110" s="390"/>
      <c r="D110" s="399" t="s">
        <v>96</v>
      </c>
      <c r="E110" s="413"/>
      <c r="F110" s="413"/>
      <c r="G110" s="70" t="s">
        <v>80</v>
      </c>
      <c r="H110" s="62"/>
      <c r="I110" s="62"/>
      <c r="J110" s="62"/>
      <c r="K110" s="63"/>
      <c r="L110" s="257">
        <v>0.06</v>
      </c>
      <c r="M110" s="35"/>
      <c r="N110" s="35"/>
      <c r="O110" s="62"/>
      <c r="P110" s="63"/>
      <c r="Q110" s="270"/>
      <c r="R110" s="270"/>
      <c r="S110" s="63"/>
      <c r="T110" s="40">
        <v>0</v>
      </c>
      <c r="U110" s="4" t="s">
        <v>409</v>
      </c>
      <c r="V110" s="33">
        <f t="shared" si="21"/>
        <v>1</v>
      </c>
      <c r="W110" s="184">
        <f t="shared" si="25"/>
        <v>0.06</v>
      </c>
      <c r="X110" s="32" t="s">
        <v>430</v>
      </c>
      <c r="Y110" s="186">
        <f t="shared" si="26"/>
        <v>0.06</v>
      </c>
      <c r="Z110" s="187">
        <f t="shared" si="27"/>
        <v>0.06</v>
      </c>
    </row>
    <row r="111" spans="2:26" ht="12" x14ac:dyDescent="0.2">
      <c r="B111" s="2">
        <v>80</v>
      </c>
      <c r="C111" s="390"/>
      <c r="D111" s="378" t="s">
        <v>97</v>
      </c>
      <c r="E111" s="380"/>
      <c r="F111" s="380"/>
      <c r="G111" s="70" t="s">
        <v>80</v>
      </c>
      <c r="H111" s="62"/>
      <c r="I111" s="62"/>
      <c r="J111" s="62"/>
      <c r="K111" s="63"/>
      <c r="L111" s="257">
        <v>0.04</v>
      </c>
      <c r="M111" s="35"/>
      <c r="N111" s="35"/>
      <c r="O111" s="62"/>
      <c r="P111" s="63"/>
      <c r="Q111" s="270"/>
      <c r="R111" s="270"/>
      <c r="S111" s="63"/>
      <c r="T111" s="40">
        <v>0</v>
      </c>
      <c r="U111" s="4" t="s">
        <v>409</v>
      </c>
      <c r="V111" s="33">
        <f t="shared" si="21"/>
        <v>1</v>
      </c>
      <c r="W111" s="184">
        <f t="shared" si="25"/>
        <v>0.04</v>
      </c>
      <c r="X111" s="32" t="s">
        <v>430</v>
      </c>
      <c r="Y111" s="186">
        <f t="shared" si="26"/>
        <v>0.04</v>
      </c>
      <c r="Z111" s="187">
        <f t="shared" si="27"/>
        <v>0.04</v>
      </c>
    </row>
    <row r="112" spans="2:26" ht="12" x14ac:dyDescent="0.2">
      <c r="B112" s="2">
        <v>81</v>
      </c>
      <c r="C112" s="390"/>
      <c r="D112" s="378" t="s">
        <v>98</v>
      </c>
      <c r="E112" s="380"/>
      <c r="F112" s="380"/>
      <c r="G112" s="70" t="s">
        <v>80</v>
      </c>
      <c r="H112" s="62"/>
      <c r="I112" s="62"/>
      <c r="J112" s="62"/>
      <c r="K112" s="63"/>
      <c r="L112" s="188">
        <v>6.0000000000000001E-3</v>
      </c>
      <c r="M112" s="188"/>
      <c r="N112" s="188"/>
      <c r="O112" s="62"/>
      <c r="P112" s="63"/>
      <c r="Q112" s="270"/>
      <c r="R112" s="270"/>
      <c r="S112" s="63"/>
      <c r="T112" s="40">
        <v>0</v>
      </c>
      <c r="U112" s="4" t="s">
        <v>409</v>
      </c>
      <c r="V112" s="33">
        <f t="shared" si="21"/>
        <v>1</v>
      </c>
      <c r="W112" s="184">
        <f t="shared" si="25"/>
        <v>6.0000000000000001E-3</v>
      </c>
      <c r="X112" s="32" t="s">
        <v>430</v>
      </c>
      <c r="Y112" s="186">
        <f t="shared" si="26"/>
        <v>6.0000000000000001E-3</v>
      </c>
      <c r="Z112" s="187">
        <f t="shared" si="27"/>
        <v>6.0000000000000001E-3</v>
      </c>
    </row>
    <row r="113" spans="2:26" ht="12" x14ac:dyDescent="0.2">
      <c r="B113" s="2">
        <v>82</v>
      </c>
      <c r="C113" s="390"/>
      <c r="D113" s="385" t="s">
        <v>99</v>
      </c>
      <c r="E113" s="386"/>
      <c r="F113" s="386"/>
      <c r="G113" s="113" t="s">
        <v>80</v>
      </c>
      <c r="H113" s="114"/>
      <c r="I113" s="114"/>
      <c r="J113" s="114"/>
      <c r="K113" s="117"/>
      <c r="L113" s="278">
        <v>1E-3</v>
      </c>
      <c r="M113" s="122"/>
      <c r="N113" s="122"/>
      <c r="O113" s="114"/>
      <c r="P113" s="117"/>
      <c r="Q113" s="274"/>
      <c r="R113" s="274"/>
      <c r="S113" s="117"/>
      <c r="T113" s="197">
        <v>0</v>
      </c>
      <c r="U113" s="198" t="s">
        <v>409</v>
      </c>
      <c r="V113" s="199">
        <f t="shared" si="21"/>
        <v>1</v>
      </c>
      <c r="W113" s="31">
        <f t="shared" si="25"/>
        <v>1E-3</v>
      </c>
      <c r="X113" s="32" t="s">
        <v>430</v>
      </c>
      <c r="Y113" s="34">
        <f t="shared" si="26"/>
        <v>1E-3</v>
      </c>
      <c r="Z113" s="35">
        <f t="shared" si="27"/>
        <v>1E-3</v>
      </c>
    </row>
    <row r="114" spans="2:26" ht="12" x14ac:dyDescent="0.2">
      <c r="B114" s="2">
        <v>83</v>
      </c>
      <c r="C114" s="390"/>
      <c r="D114" s="378" t="s">
        <v>100</v>
      </c>
      <c r="E114" s="380"/>
      <c r="F114" s="380"/>
      <c r="G114" s="70" t="s">
        <v>80</v>
      </c>
      <c r="H114" s="62"/>
      <c r="I114" s="62"/>
      <c r="J114" s="62"/>
      <c r="K114" s="63"/>
      <c r="L114" s="188">
        <v>7.0000000000000001E-3</v>
      </c>
      <c r="M114" s="35"/>
      <c r="N114" s="35"/>
      <c r="O114" s="62"/>
      <c r="P114" s="63"/>
      <c r="Q114" s="270"/>
      <c r="R114" s="270"/>
      <c r="S114" s="63"/>
      <c r="T114" s="40">
        <v>0</v>
      </c>
      <c r="U114" s="4" t="s">
        <v>409</v>
      </c>
      <c r="V114" s="33">
        <f t="shared" si="21"/>
        <v>1</v>
      </c>
      <c r="W114" s="211">
        <f t="shared" si="25"/>
        <v>7.0000000000000001E-3</v>
      </c>
      <c r="X114" s="162" t="s">
        <v>430</v>
      </c>
      <c r="Y114" s="213">
        <f t="shared" si="26"/>
        <v>7.0000000000000001E-3</v>
      </c>
      <c r="Z114" s="204">
        <f t="shared" si="27"/>
        <v>7.0000000000000001E-3</v>
      </c>
    </row>
    <row r="115" spans="2:26" ht="12" x14ac:dyDescent="0.2">
      <c r="B115" s="2">
        <v>84</v>
      </c>
      <c r="C115" s="390"/>
      <c r="D115" s="378" t="s">
        <v>101</v>
      </c>
      <c r="E115" s="379"/>
      <c r="F115" s="379"/>
      <c r="G115" s="70" t="s">
        <v>80</v>
      </c>
      <c r="H115" s="62"/>
      <c r="I115" s="62"/>
      <c r="J115" s="62"/>
      <c r="K115" s="63"/>
      <c r="L115" s="276">
        <v>8.0000000000000004E-4</v>
      </c>
      <c r="M115" s="276"/>
      <c r="N115" s="276"/>
      <c r="O115" s="62"/>
      <c r="P115" s="63"/>
      <c r="Q115" s="270"/>
      <c r="R115" s="270"/>
      <c r="S115" s="63"/>
      <c r="T115" s="40">
        <v>0</v>
      </c>
      <c r="U115" s="4" t="s">
        <v>409</v>
      </c>
      <c r="V115" s="33">
        <f t="shared" si="21"/>
        <v>1</v>
      </c>
      <c r="W115" s="31">
        <f t="shared" si="25"/>
        <v>8.0000000000000004E-4</v>
      </c>
      <c r="X115" s="32" t="s">
        <v>430</v>
      </c>
      <c r="Y115" s="34">
        <f t="shared" si="26"/>
        <v>8.0000000000000004E-4</v>
      </c>
      <c r="Z115" s="35">
        <f t="shared" si="27"/>
        <v>8.0000000000000004E-4</v>
      </c>
    </row>
    <row r="116" spans="2:26" ht="12" x14ac:dyDescent="0.2">
      <c r="B116" s="2">
        <v>85</v>
      </c>
      <c r="C116" s="390"/>
      <c r="D116" s="378" t="s">
        <v>102</v>
      </c>
      <c r="E116" s="379"/>
      <c r="F116" s="379"/>
      <c r="G116" s="70" t="s">
        <v>103</v>
      </c>
      <c r="H116" s="62"/>
      <c r="I116" s="62"/>
      <c r="J116" s="62"/>
      <c r="K116" s="63"/>
      <c r="L116" s="205">
        <v>2.0000000000000001E-4</v>
      </c>
      <c r="M116" s="35"/>
      <c r="N116" s="35"/>
      <c r="O116" s="62"/>
      <c r="P116" s="63"/>
      <c r="Q116" s="270"/>
      <c r="R116" s="270"/>
      <c r="S116" s="63"/>
      <c r="T116" s="40">
        <v>0</v>
      </c>
      <c r="U116" s="4" t="s">
        <v>409</v>
      </c>
      <c r="V116" s="33">
        <f t="shared" si="21"/>
        <v>1</v>
      </c>
      <c r="W116" s="184">
        <f t="shared" si="25"/>
        <v>2.0000000000000001E-4</v>
      </c>
      <c r="X116" s="32" t="s">
        <v>430</v>
      </c>
      <c r="Y116" s="186">
        <f t="shared" si="26"/>
        <v>2.0000000000000001E-4</v>
      </c>
      <c r="Z116" s="187">
        <f t="shared" si="27"/>
        <v>2.0000000000000001E-4</v>
      </c>
    </row>
    <row r="117" spans="2:26" ht="12" x14ac:dyDescent="0.2">
      <c r="B117" s="2">
        <v>86</v>
      </c>
      <c r="C117" s="390"/>
      <c r="D117" s="392" t="s">
        <v>104</v>
      </c>
      <c r="E117" s="393"/>
      <c r="F117" s="393"/>
      <c r="G117" s="113" t="s">
        <v>103</v>
      </c>
      <c r="H117" s="114"/>
      <c r="I117" s="114"/>
      <c r="J117" s="114"/>
      <c r="K117" s="117"/>
      <c r="L117" s="279">
        <v>3.0000000000000001E-5</v>
      </c>
      <c r="M117" s="122"/>
      <c r="N117" s="122"/>
      <c r="O117" s="114"/>
      <c r="P117" s="117"/>
      <c r="Q117" s="274"/>
      <c r="R117" s="274"/>
      <c r="S117" s="117"/>
      <c r="T117" s="197">
        <v>0</v>
      </c>
      <c r="U117" s="198" t="s">
        <v>409</v>
      </c>
      <c r="V117" s="199">
        <f t="shared" si="21"/>
        <v>1</v>
      </c>
      <c r="W117" s="200">
        <f t="shared" si="25"/>
        <v>3.0000000000000001E-5</v>
      </c>
      <c r="X117" s="120" t="s">
        <v>430</v>
      </c>
      <c r="Y117" s="202">
        <f t="shared" si="26"/>
        <v>3.0000000000000001E-5</v>
      </c>
      <c r="Z117" s="203">
        <f t="shared" si="27"/>
        <v>3.0000000000000001E-5</v>
      </c>
    </row>
    <row r="118" spans="2:26" ht="12" x14ac:dyDescent="0.2">
      <c r="B118" s="2">
        <v>87</v>
      </c>
      <c r="C118" s="390"/>
      <c r="D118" s="378" t="s">
        <v>106</v>
      </c>
      <c r="E118" s="379"/>
      <c r="F118" s="379"/>
      <c r="G118" s="70" t="s">
        <v>103</v>
      </c>
      <c r="H118" s="62"/>
      <c r="I118" s="62"/>
      <c r="J118" s="62"/>
      <c r="K118" s="63"/>
      <c r="L118" s="257">
        <v>0.02</v>
      </c>
      <c r="M118" s="230"/>
      <c r="N118" s="230"/>
      <c r="O118" s="62"/>
      <c r="P118" s="63"/>
      <c r="Q118" s="270"/>
      <c r="R118" s="270"/>
      <c r="S118" s="63"/>
      <c r="T118" s="40">
        <v>0</v>
      </c>
      <c r="U118" s="4" t="s">
        <v>409</v>
      </c>
      <c r="V118" s="33">
        <f t="shared" si="21"/>
        <v>1</v>
      </c>
      <c r="W118" s="184">
        <f t="shared" si="25"/>
        <v>0.02</v>
      </c>
      <c r="X118" s="32" t="s">
        <v>430</v>
      </c>
      <c r="Y118" s="186">
        <f t="shared" si="26"/>
        <v>0.02</v>
      </c>
      <c r="Z118" s="187">
        <f t="shared" si="27"/>
        <v>0.02</v>
      </c>
    </row>
    <row r="119" spans="2:26" ht="12" x14ac:dyDescent="0.2">
      <c r="B119" s="2">
        <v>88</v>
      </c>
      <c r="C119" s="390"/>
      <c r="D119" s="378" t="s">
        <v>121</v>
      </c>
      <c r="E119" s="380"/>
      <c r="F119" s="380"/>
      <c r="G119" s="70" t="s">
        <v>103</v>
      </c>
      <c r="H119" s="62"/>
      <c r="I119" s="62"/>
      <c r="J119" s="62"/>
      <c r="K119" s="63"/>
      <c r="L119" s="205">
        <v>2.0000000000000001E-4</v>
      </c>
      <c r="M119" s="205"/>
      <c r="N119" s="205"/>
      <c r="O119" s="62"/>
      <c r="P119" s="63"/>
      <c r="Q119" s="270"/>
      <c r="R119" s="270"/>
      <c r="S119" s="63"/>
      <c r="T119" s="40">
        <v>0</v>
      </c>
      <c r="U119" s="4" t="s">
        <v>409</v>
      </c>
      <c r="V119" s="33">
        <f t="shared" si="21"/>
        <v>1</v>
      </c>
      <c r="W119" s="184">
        <f t="shared" si="25"/>
        <v>2.0000000000000001E-4</v>
      </c>
      <c r="X119" s="32" t="s">
        <v>430</v>
      </c>
      <c r="Y119" s="186">
        <f t="shared" si="26"/>
        <v>2.0000000000000001E-4</v>
      </c>
      <c r="Z119" s="187">
        <f t="shared" si="27"/>
        <v>2.0000000000000001E-4</v>
      </c>
    </row>
    <row r="120" spans="2:26" ht="12" x14ac:dyDescent="0.2">
      <c r="B120" s="2">
        <v>89</v>
      </c>
      <c r="C120" s="390"/>
      <c r="D120" s="378" t="s">
        <v>396</v>
      </c>
      <c r="E120" s="379"/>
      <c r="F120" s="379"/>
      <c r="G120" s="70" t="s">
        <v>21</v>
      </c>
      <c r="H120" s="62"/>
      <c r="I120" s="62"/>
      <c r="J120" s="62"/>
      <c r="K120" s="63"/>
      <c r="L120" s="280">
        <v>3.0000000000000001E-5</v>
      </c>
      <c r="M120" s="280"/>
      <c r="N120" s="280"/>
      <c r="O120" s="62"/>
      <c r="P120" s="63"/>
      <c r="Q120" s="270"/>
      <c r="R120" s="270"/>
      <c r="S120" s="63"/>
      <c r="T120" s="40">
        <v>0</v>
      </c>
      <c r="U120" s="4" t="s">
        <v>409</v>
      </c>
      <c r="V120" s="33">
        <f t="shared" si="21"/>
        <v>1</v>
      </c>
      <c r="W120" s="31">
        <f t="shared" si="25"/>
        <v>3.0000000000000001E-5</v>
      </c>
      <c r="X120" s="32" t="s">
        <v>430</v>
      </c>
      <c r="Y120" s="34">
        <f t="shared" si="26"/>
        <v>3.0000000000000001E-5</v>
      </c>
      <c r="Z120" s="35">
        <f t="shared" si="27"/>
        <v>3.0000000000000001E-5</v>
      </c>
    </row>
    <row r="121" spans="2:26" ht="12" x14ac:dyDescent="0.2">
      <c r="B121" s="2">
        <v>89</v>
      </c>
      <c r="C121" s="390"/>
      <c r="D121" s="378" t="s">
        <v>397</v>
      </c>
      <c r="E121" s="379"/>
      <c r="F121" s="379"/>
      <c r="G121" s="70" t="s">
        <v>21</v>
      </c>
      <c r="H121" s="62"/>
      <c r="I121" s="62"/>
      <c r="J121" s="62"/>
      <c r="K121" s="63"/>
      <c r="L121" s="280">
        <v>6.0000000000000002E-6</v>
      </c>
      <c r="M121" s="280"/>
      <c r="N121" s="280"/>
      <c r="O121" s="62"/>
      <c r="P121" s="63"/>
      <c r="Q121" s="270"/>
      <c r="R121" s="270"/>
      <c r="S121" s="63"/>
      <c r="T121" s="31" t="s">
        <v>390</v>
      </c>
      <c r="U121" s="32" t="s">
        <v>409</v>
      </c>
      <c r="V121" s="33">
        <f t="shared" si="21"/>
        <v>1</v>
      </c>
      <c r="W121" s="31">
        <f t="shared" si="25"/>
        <v>6.0000000000000002E-6</v>
      </c>
      <c r="X121" s="32" t="s">
        <v>430</v>
      </c>
      <c r="Y121" s="34">
        <f t="shared" si="26"/>
        <v>6.0000000000000002E-6</v>
      </c>
      <c r="Z121" s="35">
        <f t="shared" si="27"/>
        <v>6.0000000000000002E-6</v>
      </c>
    </row>
    <row r="122" spans="2:26" ht="12" x14ac:dyDescent="0.2">
      <c r="B122" s="2">
        <v>89</v>
      </c>
      <c r="C122" s="390"/>
      <c r="D122" s="378" t="s">
        <v>398</v>
      </c>
      <c r="E122" s="379"/>
      <c r="F122" s="379"/>
      <c r="G122" s="70" t="s">
        <v>21</v>
      </c>
      <c r="H122" s="62"/>
      <c r="I122" s="62"/>
      <c r="J122" s="62"/>
      <c r="K122" s="63"/>
      <c r="L122" s="280">
        <v>3.9999999999999998E-6</v>
      </c>
      <c r="M122" s="280"/>
      <c r="N122" s="280"/>
      <c r="O122" s="62"/>
      <c r="P122" s="63"/>
      <c r="Q122" s="270"/>
      <c r="R122" s="270"/>
      <c r="S122" s="63"/>
      <c r="T122" s="31" t="s">
        <v>390</v>
      </c>
      <c r="U122" s="32" t="s">
        <v>409</v>
      </c>
      <c r="V122" s="33">
        <f t="shared" si="21"/>
        <v>1</v>
      </c>
      <c r="W122" s="31">
        <f t="shared" si="25"/>
        <v>3.9999999999999998E-6</v>
      </c>
      <c r="X122" s="32" t="s">
        <v>430</v>
      </c>
      <c r="Y122" s="34">
        <f t="shared" si="26"/>
        <v>3.9999999999999998E-6</v>
      </c>
      <c r="Z122" s="35">
        <f t="shared" si="27"/>
        <v>3.9999999999999998E-6</v>
      </c>
    </row>
    <row r="123" spans="2:26" ht="12" x14ac:dyDescent="0.2">
      <c r="B123" s="2">
        <v>89</v>
      </c>
      <c r="C123" s="390"/>
      <c r="D123" s="378" t="s">
        <v>399</v>
      </c>
      <c r="E123" s="379"/>
      <c r="F123" s="379"/>
      <c r="G123" s="70" t="s">
        <v>21</v>
      </c>
      <c r="H123" s="62"/>
      <c r="I123" s="62"/>
      <c r="J123" s="62"/>
      <c r="K123" s="63"/>
      <c r="L123" s="280">
        <v>2.4000000000000001E-5</v>
      </c>
      <c r="M123" s="280"/>
      <c r="N123" s="280"/>
      <c r="O123" s="62"/>
      <c r="P123" s="63"/>
      <c r="Q123" s="270"/>
      <c r="R123" s="270"/>
      <c r="S123" s="63"/>
      <c r="T123" s="31" t="s">
        <v>390</v>
      </c>
      <c r="U123" s="32" t="s">
        <v>409</v>
      </c>
      <c r="V123" s="33">
        <f t="shared" si="21"/>
        <v>1</v>
      </c>
      <c r="W123" s="31">
        <f t="shared" si="25"/>
        <v>2.4000000000000001E-5</v>
      </c>
      <c r="X123" s="32" t="s">
        <v>430</v>
      </c>
      <c r="Y123" s="34">
        <f t="shared" si="26"/>
        <v>2.4000000000000001E-5</v>
      </c>
      <c r="Z123" s="35">
        <f t="shared" si="27"/>
        <v>2.4000000000000001E-5</v>
      </c>
    </row>
    <row r="124" spans="2:26" ht="12" x14ac:dyDescent="0.2">
      <c r="B124" s="2">
        <v>89</v>
      </c>
      <c r="C124" s="390"/>
      <c r="D124" s="378" t="s">
        <v>400</v>
      </c>
      <c r="E124" s="379"/>
      <c r="F124" s="379"/>
      <c r="G124" s="70" t="s">
        <v>103</v>
      </c>
      <c r="H124" s="62"/>
      <c r="I124" s="62"/>
      <c r="J124" s="62"/>
      <c r="K124" s="63"/>
      <c r="L124" s="280">
        <v>2.3E-5</v>
      </c>
      <c r="M124" s="280"/>
      <c r="N124" s="280"/>
      <c r="O124" s="62"/>
      <c r="P124" s="63"/>
      <c r="Q124" s="270"/>
      <c r="R124" s="270"/>
      <c r="S124" s="63"/>
      <c r="T124" s="31" t="s">
        <v>390</v>
      </c>
      <c r="U124" s="32" t="s">
        <v>409</v>
      </c>
      <c r="V124" s="33">
        <f t="shared" si="21"/>
        <v>1</v>
      </c>
      <c r="W124" s="31">
        <f t="shared" si="25"/>
        <v>2.3E-5</v>
      </c>
      <c r="X124" s="32" t="s">
        <v>430</v>
      </c>
      <c r="Y124" s="34">
        <f t="shared" si="26"/>
        <v>2.3E-5</v>
      </c>
      <c r="Z124" s="35">
        <f t="shared" si="27"/>
        <v>2.3E-5</v>
      </c>
    </row>
    <row r="125" spans="2:26" ht="12" x14ac:dyDescent="0.2">
      <c r="B125" s="2">
        <v>90</v>
      </c>
      <c r="C125" s="390"/>
      <c r="D125" s="378" t="s">
        <v>395</v>
      </c>
      <c r="E125" s="379"/>
      <c r="F125" s="379"/>
      <c r="G125" s="70" t="s">
        <v>103</v>
      </c>
      <c r="H125" s="62"/>
      <c r="I125" s="62"/>
      <c r="J125" s="62"/>
      <c r="K125" s="63"/>
      <c r="L125" s="63"/>
      <c r="M125" s="63"/>
      <c r="N125" s="63"/>
      <c r="O125" s="62"/>
      <c r="P125" s="63"/>
      <c r="Q125" s="270"/>
      <c r="R125" s="270"/>
      <c r="S125" s="63"/>
      <c r="T125" s="281"/>
      <c r="U125" s="282"/>
      <c r="V125" s="283"/>
      <c r="W125" s="281"/>
      <c r="X125" s="282"/>
      <c r="Y125" s="284"/>
      <c r="Z125" s="63"/>
    </row>
    <row r="126" spans="2:26" ht="12" x14ac:dyDescent="0.2">
      <c r="B126" s="2">
        <v>91</v>
      </c>
      <c r="C126" s="390"/>
      <c r="D126" s="378" t="s">
        <v>394</v>
      </c>
      <c r="E126" s="379"/>
      <c r="F126" s="379"/>
      <c r="G126" s="70" t="s">
        <v>21</v>
      </c>
      <c r="H126" s="62"/>
      <c r="I126" s="62"/>
      <c r="J126" s="62"/>
      <c r="K126" s="63"/>
      <c r="L126" s="63"/>
      <c r="M126" s="63"/>
      <c r="N126" s="63"/>
      <c r="O126" s="62"/>
      <c r="P126" s="63"/>
      <c r="Q126" s="270"/>
      <c r="R126" s="270"/>
      <c r="S126" s="63"/>
      <c r="T126" s="281"/>
      <c r="U126" s="282"/>
      <c r="V126" s="283"/>
      <c r="W126" s="281"/>
      <c r="X126" s="282"/>
      <c r="Y126" s="284"/>
      <c r="Z126" s="63"/>
    </row>
    <row r="127" spans="2:26" ht="12" x14ac:dyDescent="0.2">
      <c r="B127" s="2">
        <v>92</v>
      </c>
      <c r="C127" s="391"/>
      <c r="D127" s="383" t="s">
        <v>393</v>
      </c>
      <c r="E127" s="384"/>
      <c r="F127" s="384"/>
      <c r="G127" s="78" t="s">
        <v>103</v>
      </c>
      <c r="H127" s="102"/>
      <c r="I127" s="102"/>
      <c r="J127" s="102"/>
      <c r="K127" s="105"/>
      <c r="L127" s="105"/>
      <c r="M127" s="105"/>
      <c r="N127" s="105"/>
      <c r="O127" s="102"/>
      <c r="P127" s="105"/>
      <c r="Q127" s="271"/>
      <c r="R127" s="271"/>
      <c r="S127" s="105"/>
      <c r="T127" s="285"/>
      <c r="U127" s="286"/>
      <c r="V127" s="287"/>
      <c r="W127" s="285"/>
      <c r="X127" s="286"/>
      <c r="Y127" s="288"/>
      <c r="Z127" s="105"/>
    </row>
    <row r="128" spans="2:26" ht="12" x14ac:dyDescent="0.2">
      <c r="B128" s="2">
        <v>93</v>
      </c>
      <c r="C128" s="389" t="s">
        <v>107</v>
      </c>
      <c r="D128" s="411" t="s">
        <v>108</v>
      </c>
      <c r="E128" s="382"/>
      <c r="F128" s="382"/>
      <c r="G128" s="70" t="s">
        <v>109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182"/>
      <c r="R128" s="182"/>
      <c r="S128" s="35"/>
      <c r="T128" s="31"/>
      <c r="U128" s="32"/>
      <c r="V128" s="33"/>
      <c r="W128" s="31"/>
      <c r="X128" s="32"/>
      <c r="Y128" s="34"/>
      <c r="Z128" s="35"/>
    </row>
    <row r="129" spans="2:26" ht="16.5" customHeight="1" x14ac:dyDescent="0.2">
      <c r="B129" s="2">
        <v>94</v>
      </c>
      <c r="C129" s="390"/>
      <c r="D129" s="387" t="s">
        <v>110</v>
      </c>
      <c r="E129" s="380"/>
      <c r="F129" s="379" t="s">
        <v>111</v>
      </c>
      <c r="G129" s="397"/>
      <c r="H129" s="35"/>
      <c r="I129" s="35"/>
      <c r="J129" s="35"/>
      <c r="K129" s="35"/>
      <c r="L129" s="35"/>
      <c r="M129" s="35"/>
      <c r="N129" s="35"/>
      <c r="O129" s="35"/>
      <c r="P129" s="35"/>
      <c r="Q129" s="182"/>
      <c r="R129" s="182"/>
      <c r="S129" s="35"/>
      <c r="T129" s="31"/>
      <c r="U129" s="32"/>
      <c r="V129" s="33"/>
      <c r="W129" s="31"/>
      <c r="X129" s="32"/>
      <c r="Y129" s="34"/>
      <c r="Z129" s="35"/>
    </row>
    <row r="130" spans="2:26" ht="16.5" customHeight="1" x14ac:dyDescent="0.2">
      <c r="B130" s="2">
        <v>95</v>
      </c>
      <c r="C130" s="390"/>
      <c r="D130" s="387" t="s">
        <v>143</v>
      </c>
      <c r="E130" s="380"/>
      <c r="F130" s="379" t="s">
        <v>111</v>
      </c>
      <c r="G130" s="397"/>
      <c r="H130" s="35"/>
      <c r="I130" s="35"/>
      <c r="J130" s="35"/>
      <c r="K130" s="35"/>
      <c r="L130" s="35"/>
      <c r="M130" s="35"/>
      <c r="N130" s="35"/>
      <c r="O130" s="35"/>
      <c r="P130" s="35"/>
      <c r="Q130" s="182"/>
      <c r="R130" s="182"/>
      <c r="S130" s="35"/>
      <c r="T130" s="31"/>
      <c r="U130" s="32"/>
      <c r="V130" s="33"/>
      <c r="W130" s="31"/>
      <c r="X130" s="32"/>
      <c r="Y130" s="34"/>
      <c r="Z130" s="35"/>
    </row>
    <row r="131" spans="2:26" ht="12" x14ac:dyDescent="0.2">
      <c r="B131" s="2">
        <v>96</v>
      </c>
      <c r="C131" s="390"/>
      <c r="D131" s="387" t="s">
        <v>112</v>
      </c>
      <c r="E131" s="380"/>
      <c r="F131" s="380"/>
      <c r="G131" s="70" t="s">
        <v>120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182"/>
      <c r="R131" s="182"/>
      <c r="S131" s="35"/>
      <c r="T131" s="31"/>
      <c r="U131" s="32"/>
      <c r="V131" s="33"/>
      <c r="W131" s="31"/>
      <c r="X131" s="32"/>
      <c r="Y131" s="34"/>
      <c r="Z131" s="35"/>
    </row>
    <row r="132" spans="2:26" ht="12" x14ac:dyDescent="0.2">
      <c r="B132" s="2">
        <v>97</v>
      </c>
      <c r="C132" s="390"/>
      <c r="D132" s="401" t="s">
        <v>113</v>
      </c>
      <c r="E132" s="386"/>
      <c r="F132" s="386"/>
      <c r="G132" s="113"/>
      <c r="H132" s="122"/>
      <c r="I132" s="122"/>
      <c r="J132" s="122"/>
      <c r="K132" s="122"/>
      <c r="L132" s="122"/>
      <c r="M132" s="122"/>
      <c r="N132" s="122"/>
      <c r="O132" s="122"/>
      <c r="P132" s="122"/>
      <c r="Q132" s="195"/>
      <c r="R132" s="195"/>
      <c r="S132" s="122"/>
      <c r="T132" s="119"/>
      <c r="U132" s="120"/>
      <c r="V132" s="199"/>
      <c r="W132" s="119"/>
      <c r="X132" s="120"/>
      <c r="Y132" s="121"/>
      <c r="Z132" s="122"/>
    </row>
    <row r="133" spans="2:26" ht="12" x14ac:dyDescent="0.2">
      <c r="B133" s="2">
        <v>98</v>
      </c>
      <c r="C133" s="390"/>
      <c r="D133" s="387" t="s">
        <v>114</v>
      </c>
      <c r="E133" s="380"/>
      <c r="F133" s="38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182"/>
      <c r="R133" s="182"/>
      <c r="S133" s="35"/>
      <c r="T133" s="31"/>
      <c r="U133" s="32"/>
      <c r="V133" s="33"/>
      <c r="W133" s="31"/>
      <c r="X133" s="32"/>
      <c r="Y133" s="34"/>
      <c r="Z133" s="35"/>
    </row>
    <row r="134" spans="2:26" ht="12" x14ac:dyDescent="0.2">
      <c r="B134" s="2">
        <v>99</v>
      </c>
      <c r="C134" s="390"/>
      <c r="D134" s="387"/>
      <c r="E134" s="380"/>
      <c r="F134" s="380"/>
      <c r="G134" s="70" t="s">
        <v>115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182"/>
      <c r="R134" s="182"/>
      <c r="S134" s="35"/>
      <c r="T134" s="31"/>
      <c r="U134" s="32"/>
      <c r="V134" s="33"/>
      <c r="W134" s="31"/>
      <c r="X134" s="32"/>
      <c r="Y134" s="34"/>
      <c r="Z134" s="35"/>
    </row>
    <row r="135" spans="2:26" ht="12" x14ac:dyDescent="0.2">
      <c r="B135" s="2">
        <v>100</v>
      </c>
      <c r="C135" s="390"/>
      <c r="D135" s="387"/>
      <c r="E135" s="380"/>
      <c r="F135" s="38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182"/>
      <c r="R135" s="182"/>
      <c r="S135" s="35"/>
      <c r="T135" s="31"/>
      <c r="U135" s="32"/>
      <c r="V135" s="33"/>
      <c r="W135" s="31"/>
      <c r="X135" s="32"/>
      <c r="Y135" s="34"/>
      <c r="Z135" s="35"/>
    </row>
    <row r="136" spans="2:26" ht="12" x14ac:dyDescent="0.2">
      <c r="C136" s="391"/>
      <c r="D136" s="412"/>
      <c r="E136" s="384"/>
      <c r="F136" s="384"/>
      <c r="G136" s="78"/>
      <c r="H136" s="51"/>
      <c r="I136" s="51"/>
      <c r="J136" s="51"/>
      <c r="K136" s="51"/>
      <c r="L136" s="51"/>
      <c r="M136" s="51"/>
      <c r="N136" s="51"/>
      <c r="O136" s="51"/>
      <c r="P136" s="51"/>
      <c r="Q136" s="239"/>
      <c r="R136" s="239"/>
      <c r="S136" s="51"/>
      <c r="T136" s="48"/>
      <c r="U136" s="49"/>
      <c r="V136" s="47"/>
      <c r="W136" s="48"/>
      <c r="X136" s="49"/>
      <c r="Y136" s="50"/>
      <c r="Z136" s="51"/>
    </row>
    <row r="137" spans="2:26" ht="12" customHeight="1" x14ac:dyDescent="0.2">
      <c r="D137" s="5" t="s">
        <v>392</v>
      </c>
      <c r="E137" s="6" t="s">
        <v>116</v>
      </c>
      <c r="G137" s="7"/>
      <c r="H137" s="4" t="s">
        <v>120</v>
      </c>
      <c r="X137" s="8"/>
      <c r="Y137" s="9"/>
      <c r="Z137" s="10"/>
    </row>
  </sheetData>
  <dataConsolidate/>
  <mergeCells count="128">
    <mergeCell ref="P1:Q1"/>
    <mergeCell ref="P2:Q2"/>
    <mergeCell ref="N2:O2"/>
    <mergeCell ref="G1:J1"/>
    <mergeCell ref="N1:O1"/>
    <mergeCell ref="Y1:Z1"/>
    <mergeCell ref="R1:X1"/>
    <mergeCell ref="Y2:Z2"/>
    <mergeCell ref="R2:X2"/>
    <mergeCell ref="K1:M1"/>
    <mergeCell ref="C78:C88"/>
    <mergeCell ref="C89:C93"/>
    <mergeCell ref="C128:C136"/>
    <mergeCell ref="D131:F131"/>
    <mergeCell ref="D132:F132"/>
    <mergeCell ref="D129:E129"/>
    <mergeCell ref="D128:F128"/>
    <mergeCell ref="D130:E130"/>
    <mergeCell ref="D103:F103"/>
    <mergeCell ref="D92:F92"/>
    <mergeCell ref="D133:F136"/>
    <mergeCell ref="F129:G129"/>
    <mergeCell ref="F130:G130"/>
    <mergeCell ref="D124:F124"/>
    <mergeCell ref="D116:F116"/>
    <mergeCell ref="D106:F106"/>
    <mergeCell ref="D97:F97"/>
    <mergeCell ref="D102:F102"/>
    <mergeCell ref="D110:F110"/>
    <mergeCell ref="D107:F107"/>
    <mergeCell ref="D86:F86"/>
    <mergeCell ref="D88:F88"/>
    <mergeCell ref="D83:F83"/>
    <mergeCell ref="D87:F87"/>
    <mergeCell ref="D49:F49"/>
    <mergeCell ref="D105:F105"/>
    <mergeCell ref="D85:F85"/>
    <mergeCell ref="D64:F64"/>
    <mergeCell ref="D63:F63"/>
    <mergeCell ref="D62:F62"/>
    <mergeCell ref="D54:F54"/>
    <mergeCell ref="K2:M2"/>
    <mergeCell ref="C25:F28"/>
    <mergeCell ref="C29:F32"/>
    <mergeCell ref="C4:G4"/>
    <mergeCell ref="C2:D2"/>
    <mergeCell ref="E2:F2"/>
    <mergeCell ref="C37:C50"/>
    <mergeCell ref="D56:F56"/>
    <mergeCell ref="D48:F48"/>
    <mergeCell ref="D43:F43"/>
    <mergeCell ref="C9:G12"/>
    <mergeCell ref="G2:J2"/>
    <mergeCell ref="D37:F40"/>
    <mergeCell ref="C33:F36"/>
    <mergeCell ref="D45:E45"/>
    <mergeCell ref="D55:F55"/>
    <mergeCell ref="D59:F59"/>
    <mergeCell ref="E1:F1"/>
    <mergeCell ref="C5:G8"/>
    <mergeCell ref="D53:F53"/>
    <mergeCell ref="D51:F51"/>
    <mergeCell ref="D50:F50"/>
    <mergeCell ref="C1:D1"/>
    <mergeCell ref="D47:F47"/>
    <mergeCell ref="D44:F44"/>
    <mergeCell ref="C13:F16"/>
    <mergeCell ref="C51:C77"/>
    <mergeCell ref="D68:F68"/>
    <mergeCell ref="D61:F61"/>
    <mergeCell ref="C17:F20"/>
    <mergeCell ref="D57:F57"/>
    <mergeCell ref="D41:F41"/>
    <mergeCell ref="D73:F73"/>
    <mergeCell ref="D72:F72"/>
    <mergeCell ref="D65:F65"/>
    <mergeCell ref="D42:F42"/>
    <mergeCell ref="F45:G45"/>
    <mergeCell ref="D74:F74"/>
    <mergeCell ref="C21:F24"/>
    <mergeCell ref="D52:F52"/>
    <mergeCell ref="D46:F46"/>
    <mergeCell ref="D125:F125"/>
    <mergeCell ref="C94:C127"/>
    <mergeCell ref="D127:F127"/>
    <mergeCell ref="D98:F98"/>
    <mergeCell ref="D95:F95"/>
    <mergeCell ref="D96:F96"/>
    <mergeCell ref="D119:F119"/>
    <mergeCell ref="D112:F112"/>
    <mergeCell ref="D114:F114"/>
    <mergeCell ref="D118:F118"/>
    <mergeCell ref="D109:F109"/>
    <mergeCell ref="D100:F100"/>
    <mergeCell ref="D101:F101"/>
    <mergeCell ref="D111:F111"/>
    <mergeCell ref="D113:F113"/>
    <mergeCell ref="D117:F117"/>
    <mergeCell ref="D115:F115"/>
    <mergeCell ref="D99:F99"/>
    <mergeCell ref="D108:F108"/>
    <mergeCell ref="D104:F104"/>
    <mergeCell ref="D126:F126"/>
    <mergeCell ref="D123:F123"/>
    <mergeCell ref="D120:F120"/>
    <mergeCell ref="D121:F121"/>
    <mergeCell ref="D122:F122"/>
    <mergeCell ref="D91:F91"/>
    <mergeCell ref="D94:F94"/>
    <mergeCell ref="D93:F93"/>
    <mergeCell ref="D66:F66"/>
    <mergeCell ref="D84:F84"/>
    <mergeCell ref="D58:F58"/>
    <mergeCell ref="D75:F75"/>
    <mergeCell ref="D70:F70"/>
    <mergeCell ref="D78:F78"/>
    <mergeCell ref="D76:F76"/>
    <mergeCell ref="D69:F69"/>
    <mergeCell ref="D71:F71"/>
    <mergeCell ref="D60:F60"/>
    <mergeCell ref="D67:F67"/>
    <mergeCell ref="D77:F77"/>
    <mergeCell ref="D79:F79"/>
    <mergeCell ref="D89:F89"/>
    <mergeCell ref="D90:F90"/>
    <mergeCell ref="D81:F81"/>
    <mergeCell ref="D82:F82"/>
    <mergeCell ref="D80:F80"/>
  </mergeCells>
  <phoneticPr fontId="4"/>
  <conditionalFormatting sqref="I41">
    <cfRule type="cellIs" dxfId="845" priority="1" stopIfTrue="1" operator="greaterThan">
      <formula>13</formula>
    </cfRule>
  </conditionalFormatting>
  <conditionalFormatting sqref="K41">
    <cfRule type="cellIs" dxfId="844" priority="2" stopIfTrue="1" operator="greaterThan">
      <formula>13</formula>
    </cfRule>
  </conditionalFormatting>
  <conditionalFormatting sqref="L41">
    <cfRule type="cellIs" dxfId="843" priority="3" stopIfTrue="1" operator="greaterThan">
      <formula>13</formula>
    </cfRule>
  </conditionalFormatting>
  <conditionalFormatting sqref="O41">
    <cfRule type="cellIs" dxfId="842" priority="4" stopIfTrue="1" operator="greaterThan">
      <formula>13</formula>
    </cfRule>
  </conditionalFormatting>
  <conditionalFormatting sqref="Q41">
    <cfRule type="cellIs" dxfId="841" priority="5" stopIfTrue="1" operator="greaterThan">
      <formula>13</formula>
    </cfRule>
  </conditionalFormatting>
  <conditionalFormatting sqref="R41">
    <cfRule type="cellIs" dxfId="840" priority="6" stopIfTrue="1" operator="greaterThan">
      <formula>13</formula>
    </cfRule>
  </conditionalFormatting>
  <conditionalFormatting sqref="I42">
    <cfRule type="cellIs" dxfId="839" priority="7" stopIfTrue="1" operator="greaterThan">
      <formula>5.4</formula>
    </cfRule>
  </conditionalFormatting>
  <conditionalFormatting sqref="K42">
    <cfRule type="cellIs" dxfId="838" priority="8" stopIfTrue="1" operator="greaterThan">
      <formula>5.4</formula>
    </cfRule>
  </conditionalFormatting>
  <conditionalFormatting sqref="L42">
    <cfRule type="cellIs" dxfId="837" priority="9" stopIfTrue="1" operator="greaterThan">
      <formula>5.4</formula>
    </cfRule>
  </conditionalFormatting>
  <conditionalFormatting sqref="O42">
    <cfRule type="cellIs" dxfId="836" priority="10" stopIfTrue="1" operator="greaterThan">
      <formula>5.4</formula>
    </cfRule>
  </conditionalFormatting>
  <conditionalFormatting sqref="Q42">
    <cfRule type="cellIs" dxfId="835" priority="11" stopIfTrue="1" operator="greaterThan">
      <formula>5.4</formula>
    </cfRule>
  </conditionalFormatting>
  <conditionalFormatting sqref="R42">
    <cfRule type="cellIs" dxfId="834" priority="12" stopIfTrue="1" operator="greaterThan">
      <formula>5.4</formula>
    </cfRule>
  </conditionalFormatting>
  <conditionalFormatting sqref="I43">
    <cfRule type="cellIs" dxfId="833" priority="13" stopIfTrue="1" operator="greaterThan">
      <formula>7.5</formula>
    </cfRule>
  </conditionalFormatting>
  <conditionalFormatting sqref="K43">
    <cfRule type="cellIs" dxfId="832" priority="14" stopIfTrue="1" operator="greaterThan">
      <formula>7.5</formula>
    </cfRule>
  </conditionalFormatting>
  <conditionalFormatting sqref="L43">
    <cfRule type="cellIs" dxfId="831" priority="15" stopIfTrue="1" operator="greaterThan">
      <formula>7.5</formula>
    </cfRule>
  </conditionalFormatting>
  <conditionalFormatting sqref="O43">
    <cfRule type="cellIs" dxfId="830" priority="16" stopIfTrue="1" operator="greaterThan">
      <formula>7.5</formula>
    </cfRule>
  </conditionalFormatting>
  <conditionalFormatting sqref="Q43">
    <cfRule type="cellIs" dxfId="829" priority="17" stopIfTrue="1" operator="greaterThan">
      <formula>7.5</formula>
    </cfRule>
  </conditionalFormatting>
  <conditionalFormatting sqref="R43">
    <cfRule type="cellIs" dxfId="828" priority="18" stopIfTrue="1" operator="greaterThan">
      <formula>7.5</formula>
    </cfRule>
  </conditionalFormatting>
  <conditionalFormatting sqref="I44">
    <cfRule type="cellIs" dxfId="827" priority="19" stopIfTrue="1" operator="greaterThan">
      <formula>11</formula>
    </cfRule>
  </conditionalFormatting>
  <conditionalFormatting sqref="K44">
    <cfRule type="cellIs" dxfId="826" priority="20" stopIfTrue="1" operator="greaterThan">
      <formula>11</formula>
    </cfRule>
  </conditionalFormatting>
  <conditionalFormatting sqref="L44">
    <cfRule type="cellIs" dxfId="825" priority="21" stopIfTrue="1" operator="greaterThan">
      <formula>11</formula>
    </cfRule>
  </conditionalFormatting>
  <conditionalFormatting sqref="O44">
    <cfRule type="cellIs" dxfId="824" priority="22" stopIfTrue="1" operator="greaterThan">
      <formula>11</formula>
    </cfRule>
  </conditionalFormatting>
  <conditionalFormatting sqref="Q44">
    <cfRule type="cellIs" dxfId="823" priority="23" stopIfTrue="1" operator="greaterThan">
      <formula>11</formula>
    </cfRule>
  </conditionalFormatting>
  <conditionalFormatting sqref="R44">
    <cfRule type="cellIs" dxfId="822" priority="24" stopIfTrue="1" operator="greaterThan">
      <formula>11</formula>
    </cfRule>
  </conditionalFormatting>
  <conditionalFormatting sqref="I46">
    <cfRule type="cellIs" dxfId="821" priority="25" stopIfTrue="1" operator="greaterThan">
      <formula>4.4</formula>
    </cfRule>
  </conditionalFormatting>
  <conditionalFormatting sqref="K46">
    <cfRule type="cellIs" dxfId="820" priority="26" stopIfTrue="1" operator="greaterThan">
      <formula>4.4</formula>
    </cfRule>
  </conditionalFormatting>
  <conditionalFormatting sqref="L46">
    <cfRule type="cellIs" dxfId="819" priority="27" stopIfTrue="1" operator="greaterThan">
      <formula>4.4</formula>
    </cfRule>
  </conditionalFormatting>
  <conditionalFormatting sqref="O46">
    <cfRule type="cellIs" dxfId="818" priority="28" stopIfTrue="1" operator="greaterThan">
      <formula>4.4</formula>
    </cfRule>
  </conditionalFormatting>
  <conditionalFormatting sqref="Q46">
    <cfRule type="cellIs" dxfId="817" priority="29" stopIfTrue="1" operator="greaterThan">
      <formula>4.4</formula>
    </cfRule>
  </conditionalFormatting>
  <conditionalFormatting sqref="R46">
    <cfRule type="cellIs" dxfId="816" priority="30" stopIfTrue="1" operator="greaterThan">
      <formula>4.4</formula>
    </cfRule>
  </conditionalFormatting>
  <conditionalFormatting sqref="I47">
    <cfRule type="cellIs" dxfId="815" priority="31" stopIfTrue="1" operator="greaterThan">
      <formula>0.59</formula>
    </cfRule>
  </conditionalFormatting>
  <conditionalFormatting sqref="K47">
    <cfRule type="cellIs" dxfId="814" priority="32" stopIfTrue="1" operator="greaterThan">
      <formula>0.59</formula>
    </cfRule>
  </conditionalFormatting>
  <conditionalFormatting sqref="L47">
    <cfRule type="cellIs" dxfId="813" priority="33" stopIfTrue="1" operator="greaterThan">
      <formula>0.59</formula>
    </cfRule>
  </conditionalFormatting>
  <conditionalFormatting sqref="O47">
    <cfRule type="cellIs" dxfId="812" priority="34" stopIfTrue="1" operator="greaterThan">
      <formula>0.59</formula>
    </cfRule>
  </conditionalFormatting>
  <conditionalFormatting sqref="Q47">
    <cfRule type="cellIs" dxfId="811" priority="35" stopIfTrue="1" operator="greaterThan">
      <formula>0.59</formula>
    </cfRule>
  </conditionalFormatting>
  <conditionalFormatting sqref="R47">
    <cfRule type="cellIs" dxfId="810" priority="36" stopIfTrue="1" operator="greaterThan">
      <formula>0.59</formula>
    </cfRule>
  </conditionalFormatting>
  <conditionalFormatting sqref="L48">
    <cfRule type="cellIs" dxfId="809" priority="37" stopIfTrue="1" operator="greaterThan">
      <formula>0.027</formula>
    </cfRule>
  </conditionalFormatting>
  <conditionalFormatting sqref="R48">
    <cfRule type="cellIs" dxfId="808" priority="38" stopIfTrue="1" operator="greaterThan">
      <formula>0.027</formula>
    </cfRule>
  </conditionalFormatting>
  <conditionalFormatting sqref="L49">
    <cfRule type="cellIs" dxfId="807" priority="39" stopIfTrue="1" operator="greaterThan">
      <formula>0.00006</formula>
    </cfRule>
  </conditionalFormatting>
  <conditionalFormatting sqref="R49">
    <cfRule type="cellIs" dxfId="806" priority="40" stopIfTrue="1" operator="greaterThan">
      <formula>0.00006</formula>
    </cfRule>
  </conditionalFormatting>
  <conditionalFormatting sqref="L50">
    <cfRule type="cellIs" dxfId="805" priority="41" stopIfTrue="1" operator="greaterThan">
      <formula>0.0009</formula>
    </cfRule>
  </conditionalFormatting>
  <conditionalFormatting sqref="R50">
    <cfRule type="cellIs" dxfId="804" priority="42" stopIfTrue="1" operator="greaterThan">
      <formula>0.0009</formula>
    </cfRule>
  </conditionalFormatting>
  <conditionalFormatting sqref="L51">
    <cfRule type="cellIs" dxfId="803" priority="43" stopIfTrue="1" operator="greaterThan">
      <formula>0.0003</formula>
    </cfRule>
  </conditionalFormatting>
  <conditionalFormatting sqref="R51">
    <cfRule type="cellIs" dxfId="802" priority="44" stopIfTrue="1" operator="greaterThan">
      <formula>0.0003</formula>
    </cfRule>
  </conditionalFormatting>
  <conditionalFormatting sqref="L52">
    <cfRule type="cellIs" dxfId="801" priority="45" stopIfTrue="1" operator="greaterThan">
      <formula>0.1</formula>
    </cfRule>
  </conditionalFormatting>
  <conditionalFormatting sqref="R52">
    <cfRule type="cellIs" dxfId="800" priority="46" stopIfTrue="1" operator="greaterThan">
      <formula>0.1</formula>
    </cfRule>
  </conditionalFormatting>
  <conditionalFormatting sqref="L53">
    <cfRule type="cellIs" dxfId="799" priority="47" stopIfTrue="1" operator="greaterThan">
      <formula>0.005</formula>
    </cfRule>
  </conditionalFormatting>
  <conditionalFormatting sqref="R53">
    <cfRule type="cellIs" dxfId="798" priority="48" stopIfTrue="1" operator="greaterThan">
      <formula>0.005</formula>
    </cfRule>
  </conditionalFormatting>
  <conditionalFormatting sqref="L54">
    <cfRule type="cellIs" dxfId="797" priority="49" stopIfTrue="1" operator="greaterThan">
      <formula>0.01</formula>
    </cfRule>
  </conditionalFormatting>
  <conditionalFormatting sqref="R54">
    <cfRule type="cellIs" dxfId="796" priority="50" stopIfTrue="1" operator="greaterThan">
      <formula>0.01</formula>
    </cfRule>
  </conditionalFormatting>
  <conditionalFormatting sqref="L55">
    <cfRule type="cellIs" dxfId="795" priority="51" stopIfTrue="1" operator="greaterThan">
      <formula>0.005</formula>
    </cfRule>
  </conditionalFormatting>
  <conditionalFormatting sqref="R55">
    <cfRule type="cellIs" dxfId="794" priority="52" stopIfTrue="1" operator="greaterThan">
      <formula>0.005</formula>
    </cfRule>
  </conditionalFormatting>
  <conditionalFormatting sqref="L56">
    <cfRule type="cellIs" dxfId="793" priority="53" stopIfTrue="1" operator="greaterThan">
      <formula>0.0005</formula>
    </cfRule>
  </conditionalFormatting>
  <conditionalFormatting sqref="R56">
    <cfRule type="cellIs" dxfId="792" priority="54" stopIfTrue="1" operator="greaterThan">
      <formula>0.0005</formula>
    </cfRule>
  </conditionalFormatting>
  <conditionalFormatting sqref="L58">
    <cfRule type="cellIs" dxfId="791" priority="55" stopIfTrue="1" operator="greaterThan">
      <formula>0.0005</formula>
    </cfRule>
  </conditionalFormatting>
  <conditionalFormatting sqref="L59">
    <cfRule type="cellIs" dxfId="790" priority="56" stopIfTrue="1" operator="greaterThan">
      <formula>0.002</formula>
    </cfRule>
  </conditionalFormatting>
  <conditionalFormatting sqref="R59">
    <cfRule type="cellIs" dxfId="789" priority="57" stopIfTrue="1" operator="greaterThan">
      <formula>0.002</formula>
    </cfRule>
  </conditionalFormatting>
  <conditionalFormatting sqref="L60">
    <cfRule type="cellIs" dxfId="788" priority="58" stopIfTrue="1" operator="greaterThan">
      <formula>0.0002</formula>
    </cfRule>
  </conditionalFormatting>
  <conditionalFormatting sqref="R60">
    <cfRule type="cellIs" dxfId="787" priority="59" stopIfTrue="1" operator="greaterThan">
      <formula>0.0002</formula>
    </cfRule>
  </conditionalFormatting>
  <conditionalFormatting sqref="L61">
    <cfRule type="cellIs" dxfId="786" priority="60" stopIfTrue="1" operator="greaterThan">
      <formula>0.0004</formula>
    </cfRule>
  </conditionalFormatting>
  <conditionalFormatting sqref="R61">
    <cfRule type="cellIs" dxfId="785" priority="61" stopIfTrue="1" operator="greaterThan">
      <formula>0.0004</formula>
    </cfRule>
  </conditionalFormatting>
  <conditionalFormatting sqref="L62">
    <cfRule type="cellIs" dxfId="784" priority="62" stopIfTrue="1" operator="greaterThan">
      <formula>0.002</formula>
    </cfRule>
  </conditionalFormatting>
  <conditionalFormatting sqref="R62">
    <cfRule type="cellIs" dxfId="783" priority="63" stopIfTrue="1" operator="greaterThan">
      <formula>0.002</formula>
    </cfRule>
  </conditionalFormatting>
  <conditionalFormatting sqref="L63">
    <cfRule type="cellIs" dxfId="782" priority="64" stopIfTrue="1" operator="greaterThan">
      <formula>0.004</formula>
    </cfRule>
  </conditionalFormatting>
  <conditionalFormatting sqref="R63">
    <cfRule type="cellIs" dxfId="781" priority="65" stopIfTrue="1" operator="greaterThan">
      <formula>0.004</formula>
    </cfRule>
  </conditionalFormatting>
  <conditionalFormatting sqref="L64">
    <cfRule type="cellIs" dxfId="780" priority="66" stopIfTrue="1" operator="greaterThan">
      <formula>0.0005</formula>
    </cfRule>
  </conditionalFormatting>
  <conditionalFormatting sqref="R64">
    <cfRule type="cellIs" dxfId="779" priority="67" stopIfTrue="1" operator="greaterThan">
      <formula>0.0005</formula>
    </cfRule>
  </conditionalFormatting>
  <conditionalFormatting sqref="L65">
    <cfRule type="cellIs" dxfId="778" priority="68" stopIfTrue="1" operator="greaterThan">
      <formula>0.0006</formula>
    </cfRule>
  </conditionalFormatting>
  <conditionalFormatting sqref="R65">
    <cfRule type="cellIs" dxfId="777" priority="69" stopIfTrue="1" operator="greaterThan">
      <formula>0.0006</formula>
    </cfRule>
  </conditionalFormatting>
  <conditionalFormatting sqref="L66">
    <cfRule type="cellIs" dxfId="776" priority="70" stopIfTrue="1" operator="greaterThan">
      <formula>0.001</formula>
    </cfRule>
  </conditionalFormatting>
  <conditionalFormatting sqref="R66">
    <cfRule type="cellIs" dxfId="775" priority="71" stopIfTrue="1" operator="greaterThan">
      <formula>0.001</formula>
    </cfRule>
  </conditionalFormatting>
  <conditionalFormatting sqref="L67">
    <cfRule type="cellIs" dxfId="774" priority="72" stopIfTrue="1" operator="greaterThan">
      <formula>0.0005</formula>
    </cfRule>
  </conditionalFormatting>
  <conditionalFormatting sqref="R67">
    <cfRule type="cellIs" dxfId="773" priority="73" stopIfTrue="1" operator="greaterThan">
      <formula>0.0005</formula>
    </cfRule>
  </conditionalFormatting>
  <conditionalFormatting sqref="L68">
    <cfRule type="cellIs" dxfId="772" priority="74" stopIfTrue="1" operator="greaterThan">
      <formula>0.0002</formula>
    </cfRule>
  </conditionalFormatting>
  <conditionalFormatting sqref="L69">
    <cfRule type="cellIs" dxfId="771" priority="75" stopIfTrue="1" operator="greaterThan">
      <formula>0.0006</formula>
    </cfRule>
  </conditionalFormatting>
  <conditionalFormatting sqref="L70">
    <cfRule type="cellIs" dxfId="770" priority="76" stopIfTrue="1" operator="greaterThan">
      <formula>0.0003</formula>
    </cfRule>
  </conditionalFormatting>
  <conditionalFormatting sqref="L71">
    <cfRule type="cellIs" dxfId="769" priority="77" stopIfTrue="1" operator="greaterThan">
      <formula>0.002</formula>
    </cfRule>
  </conditionalFormatting>
  <conditionalFormatting sqref="L72">
    <cfRule type="cellIs" dxfId="768" priority="78" stopIfTrue="1" operator="greaterThan">
      <formula>0.001</formula>
    </cfRule>
  </conditionalFormatting>
  <conditionalFormatting sqref="R72">
    <cfRule type="cellIs" dxfId="767" priority="79" stopIfTrue="1" operator="greaterThan">
      <formula>0.001</formula>
    </cfRule>
  </conditionalFormatting>
  <conditionalFormatting sqref="L73">
    <cfRule type="cellIs" dxfId="766" priority="80" stopIfTrue="1" operator="greaterThan">
      <formula>0.002</formula>
    </cfRule>
  </conditionalFormatting>
  <conditionalFormatting sqref="R73">
    <cfRule type="cellIs" dxfId="765" priority="81" stopIfTrue="1" operator="greaterThan">
      <formula>0.002</formula>
    </cfRule>
  </conditionalFormatting>
  <conditionalFormatting sqref="L74">
    <cfRule type="cellIs" dxfId="764" priority="82" stopIfTrue="1" operator="greaterThan">
      <formula>3</formula>
    </cfRule>
  </conditionalFormatting>
  <conditionalFormatting sqref="R74">
    <cfRule type="cellIs" dxfId="763" priority="83" stopIfTrue="1" operator="greaterThan">
      <formula>3</formula>
    </cfRule>
  </conditionalFormatting>
  <conditionalFormatting sqref="L75">
    <cfRule type="cellIs" dxfId="762" priority="84" stopIfTrue="1" operator="greaterThan">
      <formula>0.16</formula>
    </cfRule>
  </conditionalFormatting>
  <conditionalFormatting sqref="R75">
    <cfRule type="cellIs" dxfId="761" priority="85" stopIfTrue="1" operator="greaterThan">
      <formula>0.16</formula>
    </cfRule>
  </conditionalFormatting>
  <conditionalFormatting sqref="L76">
    <cfRule type="cellIs" dxfId="760" priority="86" stopIfTrue="1" operator="greaterThan">
      <formula>0.04</formula>
    </cfRule>
  </conditionalFormatting>
  <conditionalFormatting sqref="R76">
    <cfRule type="cellIs" dxfId="759" priority="87" stopIfTrue="1" operator="greaterThan">
      <formula>0.04</formula>
    </cfRule>
  </conditionalFormatting>
  <conditionalFormatting sqref="L77">
    <cfRule type="cellIs" dxfId="758" priority="88" stopIfTrue="1" operator="greaterThan">
      <formula>0.005</formula>
    </cfRule>
  </conditionalFormatting>
  <conditionalFormatting sqref="R77">
    <cfRule type="cellIs" dxfId="757" priority="89" stopIfTrue="1" operator="greaterThan">
      <formula>0.005</formula>
    </cfRule>
  </conditionalFormatting>
  <conditionalFormatting sqref="I78">
    <cfRule type="cellIs" dxfId="756" priority="90" stopIfTrue="1" operator="greaterThan">
      <formula>0.5</formula>
    </cfRule>
  </conditionalFormatting>
  <conditionalFormatting sqref="L78">
    <cfRule type="cellIs" dxfId="755" priority="91" stopIfTrue="1" operator="greaterThan">
      <formula>0.5</formula>
    </cfRule>
  </conditionalFormatting>
  <conditionalFormatting sqref="O78">
    <cfRule type="cellIs" dxfId="754" priority="92" stopIfTrue="1" operator="greaterThan">
      <formula>0.5</formula>
    </cfRule>
  </conditionalFormatting>
  <conditionalFormatting sqref="R78">
    <cfRule type="cellIs" dxfId="753" priority="93" stopIfTrue="1" operator="greaterThan">
      <formula>0.5</formula>
    </cfRule>
  </conditionalFormatting>
  <conditionalFormatting sqref="L79">
    <cfRule type="cellIs" dxfId="752" priority="94" stopIfTrue="1" operator="greaterThan">
      <formula>0.005</formula>
    </cfRule>
  </conditionalFormatting>
  <conditionalFormatting sqref="L80">
    <cfRule type="cellIs" dxfId="751" priority="95" stopIfTrue="1" operator="greaterThan">
      <formula>0.015</formula>
    </cfRule>
  </conditionalFormatting>
  <conditionalFormatting sqref="L81">
    <cfRule type="cellIs" dxfId="750" priority="96" stopIfTrue="1" operator="greaterThan">
      <formula>0.08</formula>
    </cfRule>
  </conditionalFormatting>
  <conditionalFormatting sqref="L82">
    <cfRule type="cellIs" dxfId="749" priority="97" stopIfTrue="1" operator="greaterThan">
      <formula>0.01</formula>
    </cfRule>
  </conditionalFormatting>
  <conditionalFormatting sqref="L83">
    <cfRule type="cellIs" dxfId="748" priority="98" stopIfTrue="1" operator="greaterThan">
      <formula>0.03</formula>
    </cfRule>
  </conditionalFormatting>
  <conditionalFormatting sqref="L84">
    <cfRule type="cellIs" dxfId="747" priority="99" stopIfTrue="1" operator="greaterThan">
      <formula>0.05</formula>
    </cfRule>
  </conditionalFormatting>
  <conditionalFormatting sqref="I85">
    <cfRule type="cellIs" dxfId="746" priority="100" stopIfTrue="1" operator="greaterThan">
      <formula>0.69</formula>
    </cfRule>
  </conditionalFormatting>
  <conditionalFormatting sqref="L85">
    <cfRule type="cellIs" dxfId="745" priority="101" stopIfTrue="1" operator="greaterThan">
      <formula>0.69</formula>
    </cfRule>
  </conditionalFormatting>
  <conditionalFormatting sqref="O85">
    <cfRule type="cellIs" dxfId="744" priority="102" stopIfTrue="1" operator="greaterThan">
      <formula>0.69</formula>
    </cfRule>
  </conditionalFormatting>
  <conditionalFormatting sqref="R85">
    <cfRule type="cellIs" dxfId="743" priority="103" stopIfTrue="1" operator="greaterThan">
      <formula>0.69</formula>
    </cfRule>
  </conditionalFormatting>
  <conditionalFormatting sqref="I86">
    <cfRule type="cellIs" dxfId="742" priority="104" stopIfTrue="1" operator="greaterThan">
      <formula>3</formula>
    </cfRule>
  </conditionalFormatting>
  <conditionalFormatting sqref="L86">
    <cfRule type="cellIs" dxfId="741" priority="105" stopIfTrue="1" operator="greaterThan">
      <formula>3</formula>
    </cfRule>
  </conditionalFormatting>
  <conditionalFormatting sqref="O86">
    <cfRule type="cellIs" dxfId="740" priority="106" stopIfTrue="1" operator="greaterThan">
      <formula>3</formula>
    </cfRule>
  </conditionalFormatting>
  <conditionalFormatting sqref="R86">
    <cfRule type="cellIs" dxfId="739" priority="107" stopIfTrue="1" operator="greaterThan">
      <formula>3</formula>
    </cfRule>
  </conditionalFormatting>
  <conditionalFormatting sqref="I87">
    <cfRule type="cellIs" dxfId="738" priority="108" stopIfTrue="1" operator="greaterThan">
      <formula>0.11</formula>
    </cfRule>
  </conditionalFormatting>
  <conditionalFormatting sqref="L87">
    <cfRule type="cellIs" dxfId="737" priority="109" stopIfTrue="1" operator="greaterThan">
      <formula>0.11</formula>
    </cfRule>
  </conditionalFormatting>
  <conditionalFormatting sqref="O87">
    <cfRule type="cellIs" dxfId="736" priority="110" stopIfTrue="1" operator="greaterThan">
      <formula>0.11</formula>
    </cfRule>
  </conditionalFormatting>
  <conditionalFormatting sqref="R87">
    <cfRule type="cellIs" dxfId="735" priority="111" stopIfTrue="1" operator="greaterThan">
      <formula>0.11</formula>
    </cfRule>
  </conditionalFormatting>
  <conditionalFormatting sqref="L88">
    <cfRule type="cellIs" dxfId="734" priority="112" stopIfTrue="1" operator="greaterThan">
      <formula>0.41</formula>
    </cfRule>
  </conditionalFormatting>
  <conditionalFormatting sqref="L94">
    <cfRule type="cellIs" dxfId="733" priority="113" stopIfTrue="1" operator="greaterThan">
      <formula>0.006</formula>
    </cfRule>
  </conditionalFormatting>
  <conditionalFormatting sqref="L95">
    <cfRule type="cellIs" dxfId="732" priority="114" stopIfTrue="1" operator="greaterThan">
      <formula>0.004</formula>
    </cfRule>
  </conditionalFormatting>
  <conditionalFormatting sqref="L96">
    <cfRule type="cellIs" dxfId="731" priority="115" stopIfTrue="1" operator="greaterThan">
      <formula>0.006</formula>
    </cfRule>
  </conditionalFormatting>
  <conditionalFormatting sqref="L97">
    <cfRule type="cellIs" dxfId="730" priority="116" stopIfTrue="1" operator="greaterThan">
      <formula>0.03</formula>
    </cfRule>
  </conditionalFormatting>
  <conditionalFormatting sqref="L98">
    <cfRule type="cellIs" dxfId="729" priority="117" stopIfTrue="1" operator="greaterThan">
      <formula>0.0008</formula>
    </cfRule>
  </conditionalFormatting>
  <conditionalFormatting sqref="L99">
    <cfRule type="cellIs" dxfId="728" priority="118" stopIfTrue="1" operator="greaterThan">
      <formula>0.0005</formula>
    </cfRule>
  </conditionalFormatting>
  <conditionalFormatting sqref="L100">
    <cfRule type="cellIs" dxfId="727" priority="119" stopIfTrue="1" operator="greaterThan">
      <formula>0.0006</formula>
    </cfRule>
  </conditionalFormatting>
  <conditionalFormatting sqref="L101">
    <cfRule type="cellIs" dxfId="726" priority="120" stopIfTrue="1" operator="greaterThan">
      <formula>0.004</formula>
    </cfRule>
  </conditionalFormatting>
  <conditionalFormatting sqref="L102">
    <cfRule type="cellIs" dxfId="725" priority="121" stopIfTrue="1" operator="greaterThan">
      <formula>0.004</formula>
    </cfRule>
  </conditionalFormatting>
  <conditionalFormatting sqref="L103">
    <cfRule type="cellIs" dxfId="724" priority="122" stopIfTrue="1" operator="greaterThan">
      <formula>0.004</formula>
    </cfRule>
  </conditionalFormatting>
  <conditionalFormatting sqref="L104">
    <cfRule type="cellIs" dxfId="723" priority="123" stopIfTrue="1" operator="greaterThan">
      <formula>0.0008</formula>
    </cfRule>
  </conditionalFormatting>
  <conditionalFormatting sqref="L105">
    <cfRule type="cellIs" dxfId="722" priority="124" stopIfTrue="1" operator="greaterThan">
      <formula>0.0006</formula>
    </cfRule>
  </conditionalFormatting>
  <conditionalFormatting sqref="L106">
    <cfRule type="cellIs" dxfId="721" priority="125" stopIfTrue="1" operator="greaterThan">
      <formula>0.0008</formula>
    </cfRule>
  </conditionalFormatting>
  <conditionalFormatting sqref="L107">
    <cfRule type="cellIs" dxfId="720" priority="126" stopIfTrue="1" operator="greaterThan">
      <formula>0.002</formula>
    </cfRule>
  </conditionalFormatting>
  <conditionalFormatting sqref="L108">
    <cfRule type="cellIs" dxfId="719" priority="127" stopIfTrue="1" operator="greaterThan">
      <formula>0.0008</formula>
    </cfRule>
  </conditionalFormatting>
  <conditionalFormatting sqref="L109">
    <cfRule type="cellIs" dxfId="718" priority="128" stopIfTrue="1" operator="greaterThan">
      <formula>0.0001</formula>
    </cfRule>
  </conditionalFormatting>
  <conditionalFormatting sqref="L110">
    <cfRule type="cellIs" dxfId="717" priority="129" stopIfTrue="1" operator="greaterThan">
      <formula>0.06</formula>
    </cfRule>
  </conditionalFormatting>
  <conditionalFormatting sqref="L111">
    <cfRule type="cellIs" dxfId="716" priority="130" stopIfTrue="1" operator="greaterThan">
      <formula>0.04</formula>
    </cfRule>
  </conditionalFormatting>
  <conditionalFormatting sqref="L112">
    <cfRule type="cellIs" dxfId="715" priority="131" stopIfTrue="1" operator="greaterThan">
      <formula>0.006</formula>
    </cfRule>
  </conditionalFormatting>
  <conditionalFormatting sqref="L113">
    <cfRule type="cellIs" dxfId="714" priority="132" stopIfTrue="1" operator="greaterThan">
      <formula>0.001</formula>
    </cfRule>
  </conditionalFormatting>
  <conditionalFormatting sqref="L114">
    <cfRule type="cellIs" dxfId="713" priority="133" stopIfTrue="1" operator="greaterThan">
      <formula>0.007</formula>
    </cfRule>
  </conditionalFormatting>
  <conditionalFormatting sqref="L115">
    <cfRule type="cellIs" dxfId="712" priority="134" stopIfTrue="1" operator="greaterThan">
      <formula>0.0008</formula>
    </cfRule>
  </conditionalFormatting>
  <conditionalFormatting sqref="L116">
    <cfRule type="cellIs" dxfId="711" priority="135" stopIfTrue="1" operator="greaterThan">
      <formula>0.0002</formula>
    </cfRule>
  </conditionalFormatting>
  <conditionalFormatting sqref="L117">
    <cfRule type="cellIs" dxfId="710" priority="136" stopIfTrue="1" operator="greaterThan">
      <formula>0.00003</formula>
    </cfRule>
  </conditionalFormatting>
  <conditionalFormatting sqref="L118">
    <cfRule type="cellIs" dxfId="709" priority="137" stopIfTrue="1" operator="greaterThan">
      <formula>0.02</formula>
    </cfRule>
  </conditionalFormatting>
  <conditionalFormatting sqref="L119">
    <cfRule type="cellIs" dxfId="708" priority="138" stopIfTrue="1" operator="greaterThan">
      <formula>0.0002</formula>
    </cfRule>
  </conditionalFormatting>
  <conditionalFormatting sqref="L120">
    <cfRule type="cellIs" dxfId="707" priority="139" stopIfTrue="1" operator="greaterThan">
      <formula>0.00003</formula>
    </cfRule>
  </conditionalFormatting>
  <conditionalFormatting sqref="L121">
    <cfRule type="cellIs" dxfId="706" priority="140" stopIfTrue="1" operator="greaterThan">
      <formula>0.000006</formula>
    </cfRule>
  </conditionalFormatting>
  <conditionalFormatting sqref="L122">
    <cfRule type="cellIs" dxfId="705" priority="141" stopIfTrue="1" operator="greaterThan">
      <formula>0.000004</formula>
    </cfRule>
  </conditionalFormatting>
  <conditionalFormatting sqref="L123">
    <cfRule type="cellIs" dxfId="704" priority="142" stopIfTrue="1" operator="greaterThan">
      <formula>0.000024</formula>
    </cfRule>
  </conditionalFormatting>
  <conditionalFormatting sqref="L124">
    <cfRule type="cellIs" dxfId="703" priority="143" stopIfTrue="1" operator="greaterThan">
      <formula>0.000023</formula>
    </cfRule>
  </conditionalFormatting>
  <printOptions horizontalCentered="1"/>
  <pageMargins left="0.39370078740157483" right="0.39370078740157483" top="0.39370078740157483" bottom="0.39370078740157483" header="0.27559055118110237" footer="0.51181102362204722"/>
  <pageSetup paperSize="8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Z137"/>
  <sheetViews>
    <sheetView showGridLines="0" topLeftCell="C1" zoomScale="90" zoomScaleNormal="90" workbookViewId="0">
      <pane xSplit="5" ySplit="4" topLeftCell="H5" activePane="bottomRight" state="frozen"/>
      <selection activeCell="AA94" sqref="AA94"/>
      <selection pane="topRight" activeCell="AA94" sqref="AA94"/>
      <selection pane="bottomLeft" activeCell="AA94" sqref="AA94"/>
      <selection pane="bottomRight" activeCell="C1" sqref="C1:D1"/>
    </sheetView>
  </sheetViews>
  <sheetFormatPr defaultColWidth="9" defaultRowHeight="9.5" x14ac:dyDescent="0.2"/>
  <cols>
    <col min="1" max="1" width="5.1796875" style="2" customWidth="1"/>
    <col min="2" max="2" width="3" style="2" customWidth="1"/>
    <col min="3" max="3" width="2.6328125" style="2" customWidth="1"/>
    <col min="4" max="4" width="9.1796875" style="2" customWidth="1"/>
    <col min="5" max="5" width="8.6328125" style="2" customWidth="1"/>
    <col min="6" max="6" width="4.1796875" style="2" customWidth="1"/>
    <col min="7" max="7" width="5.90625" style="2" customWidth="1"/>
    <col min="8" max="19" width="8.08984375" style="2" customWidth="1"/>
    <col min="20" max="20" width="3.1796875" style="2" customWidth="1"/>
    <col min="21" max="21" width="1.453125" style="2" customWidth="1"/>
    <col min="22" max="22" width="3.1796875" style="3" customWidth="1"/>
    <col min="23" max="23" width="6.1796875" style="1" customWidth="1"/>
    <col min="24" max="24" width="2.36328125" style="1" customWidth="1"/>
    <col min="25" max="26" width="6.1796875" style="1" customWidth="1"/>
    <col min="27" max="16384" width="9" style="2"/>
  </cols>
  <sheetData>
    <row r="1" spans="1:26" ht="16.5" customHeight="1" x14ac:dyDescent="0.2">
      <c r="A1" s="1"/>
      <c r="C1" s="394" t="s">
        <v>0</v>
      </c>
      <c r="D1" s="394"/>
      <c r="E1" s="394" t="s">
        <v>1</v>
      </c>
      <c r="F1" s="394"/>
      <c r="G1" s="394" t="s">
        <v>2</v>
      </c>
      <c r="H1" s="394"/>
      <c r="I1" s="394"/>
      <c r="J1" s="394"/>
      <c r="K1" s="420" t="s">
        <v>3</v>
      </c>
      <c r="L1" s="421"/>
      <c r="M1" s="422"/>
      <c r="N1" s="417" t="s">
        <v>4</v>
      </c>
      <c r="O1" s="394"/>
      <c r="P1" s="414" t="s">
        <v>125</v>
      </c>
      <c r="Q1" s="415"/>
      <c r="R1" s="419" t="s">
        <v>5</v>
      </c>
      <c r="S1" s="394"/>
      <c r="T1" s="394"/>
      <c r="U1" s="394"/>
      <c r="V1" s="394"/>
      <c r="W1" s="394"/>
      <c r="X1" s="394"/>
      <c r="Y1" s="418" t="s">
        <v>6</v>
      </c>
      <c r="Z1" s="418"/>
    </row>
    <row r="2" spans="1:26" ht="23.25" customHeight="1" x14ac:dyDescent="0.2">
      <c r="C2" s="408">
        <v>20602</v>
      </c>
      <c r="D2" s="408"/>
      <c r="E2" s="409">
        <v>50501</v>
      </c>
      <c r="F2" s="409"/>
      <c r="G2" s="409" t="s">
        <v>133</v>
      </c>
      <c r="H2" s="409"/>
      <c r="I2" s="409"/>
      <c r="J2" s="409"/>
      <c r="K2" s="402" t="s">
        <v>233</v>
      </c>
      <c r="L2" s="403"/>
      <c r="M2" s="404"/>
      <c r="N2" s="416" t="s">
        <v>126</v>
      </c>
      <c r="O2" s="409"/>
      <c r="P2" s="414" t="s">
        <v>140</v>
      </c>
      <c r="Q2" s="415"/>
      <c r="R2" s="416" t="s">
        <v>132</v>
      </c>
      <c r="S2" s="409"/>
      <c r="T2" s="409"/>
      <c r="U2" s="409"/>
      <c r="V2" s="409"/>
      <c r="W2" s="409"/>
      <c r="X2" s="409"/>
      <c r="Y2" s="408" t="s">
        <v>127</v>
      </c>
      <c r="Z2" s="408"/>
    </row>
    <row r="3" spans="1:26" ht="2.25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6" ht="14.25" customHeight="1" x14ac:dyDescent="0.2">
      <c r="A4" s="15"/>
      <c r="C4" s="405" t="s">
        <v>147</v>
      </c>
      <c r="D4" s="406"/>
      <c r="E4" s="406"/>
      <c r="F4" s="406"/>
      <c r="G4" s="407"/>
      <c r="H4" s="52"/>
      <c r="I4" s="17">
        <v>45427</v>
      </c>
      <c r="J4" s="17"/>
      <c r="K4" s="17"/>
      <c r="L4" s="18">
        <v>45511</v>
      </c>
      <c r="M4" s="17"/>
      <c r="N4" s="17"/>
      <c r="O4" s="17">
        <v>45602</v>
      </c>
      <c r="P4" s="17"/>
      <c r="Q4" s="17"/>
      <c r="R4" s="289">
        <v>45692</v>
      </c>
      <c r="S4" s="17"/>
      <c r="T4" s="21" t="s">
        <v>402</v>
      </c>
      <c r="U4" s="22" t="s">
        <v>403</v>
      </c>
      <c r="V4" s="23" t="s">
        <v>414</v>
      </c>
      <c r="W4" s="24" t="s">
        <v>405</v>
      </c>
      <c r="X4" s="25" t="s">
        <v>406</v>
      </c>
      <c r="Y4" s="26" t="s">
        <v>407</v>
      </c>
      <c r="Z4" s="26" t="s">
        <v>408</v>
      </c>
    </row>
    <row r="5" spans="1:26" ht="14.25" customHeight="1" x14ac:dyDescent="0.2">
      <c r="C5" s="381" t="s">
        <v>148</v>
      </c>
      <c r="D5" s="395"/>
      <c r="E5" s="395"/>
      <c r="F5" s="395"/>
      <c r="G5" s="396"/>
      <c r="H5" s="27"/>
      <c r="I5" s="27">
        <v>0.40625</v>
      </c>
      <c r="J5" s="27"/>
      <c r="K5" s="27"/>
      <c r="L5" s="28">
        <v>0.39583333333333331</v>
      </c>
      <c r="M5" s="27"/>
      <c r="N5" s="27"/>
      <c r="O5" s="27">
        <v>0.3923611111111111</v>
      </c>
      <c r="P5" s="27"/>
      <c r="Q5" s="27"/>
      <c r="R5" s="30">
        <v>0.3923611111111111</v>
      </c>
      <c r="S5" s="27"/>
      <c r="T5" s="31"/>
      <c r="U5" s="32"/>
      <c r="V5" s="33"/>
      <c r="W5" s="31"/>
      <c r="X5" s="32"/>
      <c r="Y5" s="34"/>
      <c r="Z5" s="35"/>
    </row>
    <row r="6" spans="1:26" ht="12" x14ac:dyDescent="0.2">
      <c r="C6" s="378"/>
      <c r="D6" s="379"/>
      <c r="E6" s="379"/>
      <c r="F6" s="379"/>
      <c r="G6" s="397"/>
      <c r="H6" s="36"/>
      <c r="I6" s="36">
        <v>0.65625</v>
      </c>
      <c r="J6" s="36"/>
      <c r="K6" s="36"/>
      <c r="L6" s="37">
        <v>0.64583333333333337</v>
      </c>
      <c r="M6" s="36"/>
      <c r="N6" s="36"/>
      <c r="O6" s="36">
        <v>0.64236111111111116</v>
      </c>
      <c r="P6" s="36"/>
      <c r="Q6" s="36"/>
      <c r="R6" s="39">
        <v>0.64583333333333337</v>
      </c>
      <c r="S6" s="36"/>
      <c r="T6" s="40"/>
      <c r="U6" s="4"/>
      <c r="V6" s="33"/>
      <c r="W6" s="31"/>
      <c r="X6" s="32"/>
      <c r="Y6" s="34"/>
      <c r="Z6" s="35"/>
    </row>
    <row r="7" spans="1:26" ht="12" x14ac:dyDescent="0.2">
      <c r="C7" s="378"/>
      <c r="D7" s="379"/>
      <c r="E7" s="379"/>
      <c r="F7" s="379"/>
      <c r="G7" s="397"/>
      <c r="H7" s="36"/>
      <c r="I7" s="36">
        <v>0.90625</v>
      </c>
      <c r="J7" s="36"/>
      <c r="K7" s="36"/>
      <c r="L7" s="37">
        <v>0.89583333333333337</v>
      </c>
      <c r="M7" s="36"/>
      <c r="N7" s="36"/>
      <c r="O7" s="36">
        <v>0.89236111111111116</v>
      </c>
      <c r="P7" s="36"/>
      <c r="Q7" s="36"/>
      <c r="R7" s="39">
        <v>0.89930555555555558</v>
      </c>
      <c r="S7" s="36"/>
      <c r="T7" s="40"/>
      <c r="U7" s="4"/>
      <c r="V7" s="33"/>
      <c r="W7" s="31"/>
      <c r="X7" s="32"/>
      <c r="Y7" s="34"/>
      <c r="Z7" s="35"/>
    </row>
    <row r="8" spans="1:26" ht="12" x14ac:dyDescent="0.2">
      <c r="C8" s="383"/>
      <c r="D8" s="388"/>
      <c r="E8" s="388"/>
      <c r="F8" s="388"/>
      <c r="G8" s="398"/>
      <c r="H8" s="36"/>
      <c r="I8" s="41">
        <v>0.15625</v>
      </c>
      <c r="J8" s="41"/>
      <c r="K8" s="41"/>
      <c r="L8" s="42">
        <v>0.14583333333333334</v>
      </c>
      <c r="M8" s="41"/>
      <c r="N8" s="41"/>
      <c r="O8" s="41">
        <v>0.1423611111111111</v>
      </c>
      <c r="P8" s="41"/>
      <c r="Q8" s="41"/>
      <c r="R8" s="44">
        <v>0.14930555555555555</v>
      </c>
      <c r="S8" s="41"/>
      <c r="T8" s="45"/>
      <c r="U8" s="46"/>
      <c r="V8" s="47"/>
      <c r="W8" s="48"/>
      <c r="X8" s="49"/>
      <c r="Y8" s="50"/>
      <c r="Z8" s="51"/>
    </row>
    <row r="9" spans="1:26" ht="13.5" customHeight="1" x14ac:dyDescent="0.2">
      <c r="C9" s="381" t="s">
        <v>234</v>
      </c>
      <c r="D9" s="395"/>
      <c r="E9" s="395"/>
      <c r="F9" s="395"/>
      <c r="G9" s="396"/>
      <c r="H9" s="52"/>
      <c r="I9" s="52" t="s">
        <v>415</v>
      </c>
      <c r="J9" s="52"/>
      <c r="K9" s="52"/>
      <c r="L9" s="53" t="s">
        <v>429</v>
      </c>
      <c r="M9" s="52"/>
      <c r="N9" s="52"/>
      <c r="O9" s="52" t="s">
        <v>415</v>
      </c>
      <c r="P9" s="52"/>
      <c r="Q9" s="52"/>
      <c r="R9" s="55" t="s">
        <v>415</v>
      </c>
      <c r="S9" s="52"/>
      <c r="T9" s="56"/>
      <c r="U9" s="57"/>
      <c r="V9" s="58"/>
      <c r="W9" s="59"/>
      <c r="X9" s="60"/>
      <c r="Y9" s="61"/>
      <c r="Z9" s="53"/>
    </row>
    <row r="10" spans="1:26" ht="12" x14ac:dyDescent="0.2">
      <c r="C10" s="378"/>
      <c r="D10" s="379"/>
      <c r="E10" s="379"/>
      <c r="F10" s="379"/>
      <c r="G10" s="397"/>
      <c r="H10" s="62"/>
      <c r="I10" s="62" t="s">
        <v>416</v>
      </c>
      <c r="J10" s="62"/>
      <c r="K10" s="62"/>
      <c r="L10" s="35" t="s">
        <v>429</v>
      </c>
      <c r="M10" s="62"/>
      <c r="N10" s="62"/>
      <c r="O10" s="62" t="s">
        <v>416</v>
      </c>
      <c r="P10" s="62"/>
      <c r="Q10" s="62"/>
      <c r="R10" s="64" t="s">
        <v>415</v>
      </c>
      <c r="S10" s="62"/>
      <c r="T10" s="40"/>
      <c r="U10" s="4"/>
      <c r="V10" s="33"/>
      <c r="W10" s="31"/>
      <c r="X10" s="32"/>
      <c r="Y10" s="34"/>
      <c r="Z10" s="35"/>
    </row>
    <row r="11" spans="1:26" ht="12" x14ac:dyDescent="0.2">
      <c r="C11" s="378"/>
      <c r="D11" s="379"/>
      <c r="E11" s="379"/>
      <c r="F11" s="379"/>
      <c r="G11" s="397"/>
      <c r="H11" s="62"/>
      <c r="I11" s="62" t="s">
        <v>416</v>
      </c>
      <c r="J11" s="62"/>
      <c r="K11" s="62"/>
      <c r="L11" s="35" t="s">
        <v>429</v>
      </c>
      <c r="M11" s="62"/>
      <c r="N11" s="62"/>
      <c r="O11" s="62" t="s">
        <v>415</v>
      </c>
      <c r="P11" s="62"/>
      <c r="Q11" s="62"/>
      <c r="R11" s="64" t="s">
        <v>415</v>
      </c>
      <c r="S11" s="62"/>
      <c r="T11" s="40"/>
      <c r="U11" s="4"/>
      <c r="V11" s="33"/>
      <c r="W11" s="31"/>
      <c r="X11" s="32"/>
      <c r="Y11" s="34"/>
      <c r="Z11" s="35"/>
    </row>
    <row r="12" spans="1:26" ht="12" x14ac:dyDescent="0.2">
      <c r="C12" s="383"/>
      <c r="D12" s="388"/>
      <c r="E12" s="388"/>
      <c r="F12" s="388"/>
      <c r="G12" s="398"/>
      <c r="H12" s="62"/>
      <c r="I12" s="62" t="s">
        <v>416</v>
      </c>
      <c r="J12" s="62"/>
      <c r="K12" s="62"/>
      <c r="L12" s="35" t="s">
        <v>429</v>
      </c>
      <c r="M12" s="62"/>
      <c r="N12" s="62"/>
      <c r="O12" s="62" t="s">
        <v>415</v>
      </c>
      <c r="P12" s="62"/>
      <c r="Q12" s="62"/>
      <c r="R12" s="64" t="s">
        <v>415</v>
      </c>
      <c r="S12" s="62"/>
      <c r="T12" s="45"/>
      <c r="U12" s="46"/>
      <c r="V12" s="47"/>
      <c r="W12" s="48"/>
      <c r="X12" s="49"/>
      <c r="Y12" s="50"/>
      <c r="Z12" s="51"/>
    </row>
    <row r="13" spans="1:26" ht="13.5" customHeight="1" x14ac:dyDescent="0.2">
      <c r="C13" s="381" t="s">
        <v>235</v>
      </c>
      <c r="D13" s="395"/>
      <c r="E13" s="395"/>
      <c r="F13" s="395"/>
      <c r="H13" s="52"/>
      <c r="I13" s="66">
        <v>22.5</v>
      </c>
      <c r="J13" s="66"/>
      <c r="K13" s="66"/>
      <c r="L13" s="67">
        <v>30.1</v>
      </c>
      <c r="M13" s="66"/>
      <c r="N13" s="66"/>
      <c r="O13" s="66">
        <v>18.600000000000001</v>
      </c>
      <c r="P13" s="66"/>
      <c r="Q13" s="66"/>
      <c r="R13" s="294">
        <v>2</v>
      </c>
      <c r="S13" s="52"/>
      <c r="T13" s="56"/>
      <c r="U13" s="57"/>
      <c r="V13" s="58"/>
      <c r="W13" s="59"/>
      <c r="X13" s="60"/>
      <c r="Y13" s="61"/>
      <c r="Z13" s="53"/>
    </row>
    <row r="14" spans="1:26" ht="12" x14ac:dyDescent="0.2">
      <c r="C14" s="378"/>
      <c r="D14" s="379"/>
      <c r="E14" s="379"/>
      <c r="F14" s="379"/>
      <c r="G14" s="70" t="s">
        <v>236</v>
      </c>
      <c r="H14" s="62"/>
      <c r="I14" s="72">
        <v>22.8</v>
      </c>
      <c r="J14" s="72"/>
      <c r="K14" s="72"/>
      <c r="L14" s="73">
        <v>36</v>
      </c>
      <c r="M14" s="72"/>
      <c r="N14" s="72"/>
      <c r="O14" s="72">
        <v>18.7</v>
      </c>
      <c r="P14" s="72"/>
      <c r="Q14" s="72"/>
      <c r="R14" s="295">
        <v>5.4</v>
      </c>
      <c r="S14" s="62"/>
      <c r="T14" s="40" t="s">
        <v>390</v>
      </c>
      <c r="U14" s="4"/>
      <c r="V14" s="33">
        <f>COUNT(I13:R16)</f>
        <v>16</v>
      </c>
      <c r="W14" s="76">
        <f>MIN(I13:R16)</f>
        <v>0.5</v>
      </c>
      <c r="X14" s="32" t="s">
        <v>411</v>
      </c>
      <c r="Y14" s="77">
        <f>MAX(I13:R16)</f>
        <v>36</v>
      </c>
      <c r="Z14" s="73">
        <f>AVERAGE(I13:R16)</f>
        <v>18</v>
      </c>
    </row>
    <row r="15" spans="1:26" ht="12" x14ac:dyDescent="0.2">
      <c r="C15" s="378"/>
      <c r="D15" s="379"/>
      <c r="E15" s="379"/>
      <c r="F15" s="379"/>
      <c r="G15" s="70"/>
      <c r="H15" s="62"/>
      <c r="I15" s="72">
        <v>20</v>
      </c>
      <c r="J15" s="72"/>
      <c r="K15" s="72"/>
      <c r="L15" s="73">
        <v>30</v>
      </c>
      <c r="M15" s="72"/>
      <c r="N15" s="72"/>
      <c r="O15" s="72">
        <v>17</v>
      </c>
      <c r="P15" s="72"/>
      <c r="Q15" s="72"/>
      <c r="R15" s="295">
        <v>2.1</v>
      </c>
      <c r="S15" s="62"/>
      <c r="T15" s="40"/>
      <c r="U15" s="4"/>
      <c r="V15" s="33"/>
      <c r="W15" s="31"/>
      <c r="X15" s="32"/>
      <c r="Y15" s="34"/>
      <c r="Z15" s="35"/>
    </row>
    <row r="16" spans="1:26" ht="12" x14ac:dyDescent="0.2">
      <c r="C16" s="383"/>
      <c r="D16" s="388"/>
      <c r="E16" s="388"/>
      <c r="F16" s="388"/>
      <c r="G16" s="78"/>
      <c r="H16" s="62"/>
      <c r="I16" s="72">
        <v>19</v>
      </c>
      <c r="J16" s="72"/>
      <c r="K16" s="72"/>
      <c r="L16" s="73">
        <v>26.8</v>
      </c>
      <c r="M16" s="72"/>
      <c r="N16" s="72"/>
      <c r="O16" s="72">
        <v>16.5</v>
      </c>
      <c r="P16" s="72"/>
      <c r="Q16" s="72"/>
      <c r="R16" s="295">
        <v>0.5</v>
      </c>
      <c r="S16" s="62"/>
      <c r="T16" s="45"/>
      <c r="U16" s="46"/>
      <c r="V16" s="47"/>
      <c r="W16" s="48"/>
      <c r="X16" s="49"/>
      <c r="Y16" s="50"/>
      <c r="Z16" s="51"/>
    </row>
    <row r="17" spans="3:26" ht="13.5" customHeight="1" x14ac:dyDescent="0.2">
      <c r="C17" s="381" t="s">
        <v>237</v>
      </c>
      <c r="D17" s="395"/>
      <c r="E17" s="395"/>
      <c r="F17" s="395"/>
      <c r="H17" s="52"/>
      <c r="I17" s="66">
        <v>21</v>
      </c>
      <c r="J17" s="66"/>
      <c r="K17" s="66"/>
      <c r="L17" s="67">
        <v>28.2</v>
      </c>
      <c r="M17" s="66"/>
      <c r="N17" s="66"/>
      <c r="O17" s="66">
        <v>18</v>
      </c>
      <c r="P17" s="66"/>
      <c r="Q17" s="66"/>
      <c r="R17" s="294">
        <v>7.2</v>
      </c>
      <c r="S17" s="52"/>
      <c r="T17" s="56"/>
      <c r="U17" s="57"/>
      <c r="V17" s="58"/>
      <c r="W17" s="59"/>
      <c r="X17" s="32"/>
      <c r="Y17" s="61"/>
      <c r="Z17" s="53"/>
    </row>
    <row r="18" spans="3:26" ht="12" x14ac:dyDescent="0.2">
      <c r="C18" s="378"/>
      <c r="D18" s="379"/>
      <c r="E18" s="379"/>
      <c r="F18" s="379"/>
      <c r="G18" s="70" t="s">
        <v>236</v>
      </c>
      <c r="H18" s="62"/>
      <c r="I18" s="72">
        <v>21.5</v>
      </c>
      <c r="J18" s="72"/>
      <c r="K18" s="72"/>
      <c r="L18" s="73">
        <v>30.2</v>
      </c>
      <c r="M18" s="72"/>
      <c r="N18" s="72"/>
      <c r="O18" s="72">
        <v>17.2</v>
      </c>
      <c r="P18" s="72"/>
      <c r="Q18" s="72"/>
      <c r="R18" s="295">
        <v>8</v>
      </c>
      <c r="S18" s="62"/>
      <c r="T18" s="40" t="s">
        <v>390</v>
      </c>
      <c r="U18" s="4"/>
      <c r="V18" s="33">
        <f>COUNT(I17:R20)</f>
        <v>16</v>
      </c>
      <c r="W18" s="83">
        <f>MIN(I17:R20)</f>
        <v>4</v>
      </c>
      <c r="X18" s="32" t="s">
        <v>411</v>
      </c>
      <c r="Y18" s="77">
        <f>MAX(I17:R20)</f>
        <v>30.2</v>
      </c>
      <c r="Z18" s="84">
        <f>AVERAGE(I17:R20)</f>
        <v>18.193750000000001</v>
      </c>
    </row>
    <row r="19" spans="3:26" ht="12" x14ac:dyDescent="0.2">
      <c r="C19" s="378"/>
      <c r="D19" s="379"/>
      <c r="E19" s="379"/>
      <c r="F19" s="379"/>
      <c r="G19" s="70"/>
      <c r="H19" s="62"/>
      <c r="I19" s="72">
        <v>20.2</v>
      </c>
      <c r="J19" s="72"/>
      <c r="K19" s="72"/>
      <c r="L19" s="73">
        <v>29</v>
      </c>
      <c r="M19" s="72"/>
      <c r="N19" s="72"/>
      <c r="O19" s="72">
        <v>16.8</v>
      </c>
      <c r="P19" s="72"/>
      <c r="Q19" s="72"/>
      <c r="R19" s="295">
        <v>5.0999999999999996</v>
      </c>
      <c r="S19" s="62"/>
      <c r="T19" s="40"/>
      <c r="U19" s="4"/>
      <c r="V19" s="33"/>
      <c r="W19" s="31"/>
      <c r="X19" s="32"/>
      <c r="Y19" s="34"/>
      <c r="Z19" s="35"/>
    </row>
    <row r="20" spans="3:26" ht="12" x14ac:dyDescent="0.2">
      <c r="C20" s="383"/>
      <c r="D20" s="388"/>
      <c r="E20" s="388"/>
      <c r="F20" s="388"/>
      <c r="G20" s="78"/>
      <c r="H20" s="62"/>
      <c r="I20" s="72">
        <v>20.2</v>
      </c>
      <c r="J20" s="72"/>
      <c r="K20" s="72"/>
      <c r="L20" s="73">
        <v>28.5</v>
      </c>
      <c r="M20" s="72"/>
      <c r="N20" s="72"/>
      <c r="O20" s="72">
        <v>16</v>
      </c>
      <c r="P20" s="72"/>
      <c r="Q20" s="72"/>
      <c r="R20" s="295">
        <v>4</v>
      </c>
      <c r="S20" s="62"/>
      <c r="T20" s="45"/>
      <c r="U20" s="46"/>
      <c r="V20" s="47"/>
      <c r="W20" s="48"/>
      <c r="X20" s="49"/>
      <c r="Y20" s="50"/>
      <c r="Z20" s="51"/>
    </row>
    <row r="21" spans="3:26" ht="13.5" customHeight="1" x14ac:dyDescent="0.2">
      <c r="C21" s="381" t="s">
        <v>238</v>
      </c>
      <c r="D21" s="395"/>
      <c r="E21" s="395"/>
      <c r="F21" s="395"/>
      <c r="H21" s="52"/>
      <c r="I21" s="85">
        <v>0.18</v>
      </c>
      <c r="J21" s="52"/>
      <c r="K21" s="52"/>
      <c r="L21" s="86">
        <v>0.42</v>
      </c>
      <c r="M21" s="52"/>
      <c r="N21" s="52"/>
      <c r="O21" s="85">
        <v>0.35</v>
      </c>
      <c r="P21" s="52"/>
      <c r="Q21" s="52"/>
      <c r="R21" s="348">
        <v>0.34</v>
      </c>
      <c r="S21" s="52"/>
      <c r="T21" s="56"/>
      <c r="U21" s="57"/>
      <c r="V21" s="58"/>
      <c r="W21" s="59"/>
      <c r="X21" s="60"/>
      <c r="Y21" s="61"/>
      <c r="Z21" s="53"/>
    </row>
    <row r="22" spans="3:26" ht="12" x14ac:dyDescent="0.2">
      <c r="C22" s="378"/>
      <c r="D22" s="379"/>
      <c r="E22" s="379"/>
      <c r="F22" s="379"/>
      <c r="G22" s="70" t="s">
        <v>239</v>
      </c>
      <c r="H22" s="62"/>
      <c r="I22" s="88">
        <v>0.17</v>
      </c>
      <c r="J22" s="62"/>
      <c r="K22" s="62"/>
      <c r="L22" s="89">
        <v>0.39</v>
      </c>
      <c r="M22" s="62"/>
      <c r="N22" s="62"/>
      <c r="O22" s="88">
        <v>0.38</v>
      </c>
      <c r="P22" s="62"/>
      <c r="Q22" s="62"/>
      <c r="R22" s="299">
        <v>0.22</v>
      </c>
      <c r="S22" s="62"/>
      <c r="T22" s="40" t="s">
        <v>390</v>
      </c>
      <c r="U22" s="4"/>
      <c r="V22" s="33">
        <f>COUNT(I21:R24)</f>
        <v>16</v>
      </c>
      <c r="W22" s="91">
        <f>MIN(I21:R24)</f>
        <v>0.15</v>
      </c>
      <c r="X22" s="32" t="s">
        <v>411</v>
      </c>
      <c r="Y22" s="300">
        <f>MAX(I21:R24)</f>
        <v>0.42</v>
      </c>
      <c r="Z22" s="89">
        <f>AVERAGE(I21:R24)</f>
        <v>0.29249999999999998</v>
      </c>
    </row>
    <row r="23" spans="3:26" ht="12" x14ac:dyDescent="0.2">
      <c r="C23" s="378"/>
      <c r="D23" s="379"/>
      <c r="E23" s="379"/>
      <c r="F23" s="379"/>
      <c r="G23" s="70"/>
      <c r="H23" s="62"/>
      <c r="I23" s="88">
        <v>0.15</v>
      </c>
      <c r="J23" s="62"/>
      <c r="K23" s="62"/>
      <c r="L23" s="89">
        <v>0.35</v>
      </c>
      <c r="M23" s="62"/>
      <c r="N23" s="62"/>
      <c r="O23" s="88">
        <v>0.33</v>
      </c>
      <c r="P23" s="62"/>
      <c r="Q23" s="62"/>
      <c r="R23" s="299">
        <v>0.33</v>
      </c>
      <c r="S23" s="62"/>
      <c r="T23" s="40"/>
      <c r="U23" s="4"/>
      <c r="V23" s="33"/>
      <c r="W23" s="31"/>
      <c r="X23" s="32"/>
      <c r="Y23" s="34"/>
      <c r="Z23" s="35"/>
    </row>
    <row r="24" spans="3:26" ht="12" x14ac:dyDescent="0.2">
      <c r="C24" s="383"/>
      <c r="D24" s="388"/>
      <c r="E24" s="388"/>
      <c r="F24" s="388"/>
      <c r="G24" s="78"/>
      <c r="H24" s="62"/>
      <c r="I24" s="88">
        <v>0.16</v>
      </c>
      <c r="J24" s="62"/>
      <c r="K24" s="62"/>
      <c r="L24" s="89">
        <v>0.31</v>
      </c>
      <c r="M24" s="62"/>
      <c r="N24" s="62"/>
      <c r="O24" s="88">
        <v>0.31</v>
      </c>
      <c r="P24" s="62"/>
      <c r="Q24" s="62"/>
      <c r="R24" s="299">
        <v>0.28999999999999998</v>
      </c>
      <c r="S24" s="62"/>
      <c r="T24" s="45"/>
      <c r="U24" s="46"/>
      <c r="V24" s="47"/>
      <c r="W24" s="48"/>
      <c r="X24" s="49"/>
      <c r="Y24" s="50"/>
      <c r="Z24" s="51"/>
    </row>
    <row r="25" spans="3:26" ht="13.5" customHeight="1" x14ac:dyDescent="0.2">
      <c r="C25" s="381" t="s">
        <v>14</v>
      </c>
      <c r="D25" s="395"/>
      <c r="E25" s="395"/>
      <c r="F25" s="395"/>
      <c r="G25" s="93"/>
      <c r="H25" s="52"/>
      <c r="I25" s="94">
        <v>30</v>
      </c>
      <c r="J25" s="52"/>
      <c r="K25" s="52"/>
      <c r="L25" s="301">
        <v>30</v>
      </c>
      <c r="M25" s="52"/>
      <c r="N25" s="52"/>
      <c r="O25" s="94">
        <v>30</v>
      </c>
      <c r="P25" s="52"/>
      <c r="Q25" s="52"/>
      <c r="R25" s="95">
        <v>30</v>
      </c>
      <c r="S25" s="52"/>
      <c r="T25" s="56"/>
      <c r="U25" s="57"/>
      <c r="V25" s="58"/>
      <c r="W25" s="59"/>
      <c r="X25" s="60"/>
      <c r="Y25" s="61"/>
      <c r="Z25" s="53"/>
    </row>
    <row r="26" spans="3:26" ht="13.5" customHeight="1" x14ac:dyDescent="0.2">
      <c r="C26" s="378"/>
      <c r="D26" s="379"/>
      <c r="E26" s="379"/>
      <c r="F26" s="379"/>
      <c r="G26" s="70" t="s">
        <v>145</v>
      </c>
      <c r="H26" s="62"/>
      <c r="I26" s="96">
        <v>30</v>
      </c>
      <c r="J26" s="62"/>
      <c r="K26" s="62"/>
      <c r="L26" s="302">
        <v>30</v>
      </c>
      <c r="M26" s="62"/>
      <c r="N26" s="62"/>
      <c r="O26" s="96">
        <v>30</v>
      </c>
      <c r="P26" s="62"/>
      <c r="Q26" s="62"/>
      <c r="R26" s="97">
        <v>30</v>
      </c>
      <c r="S26" s="62"/>
      <c r="T26" s="40" t="s">
        <v>390</v>
      </c>
      <c r="U26" s="4"/>
      <c r="V26" s="33">
        <f>COUNT(I25:R28)</f>
        <v>16</v>
      </c>
      <c r="W26" s="350">
        <f>MIN(I25:R28)</f>
        <v>30</v>
      </c>
      <c r="X26" s="32" t="s">
        <v>411</v>
      </c>
      <c r="Y26" s="99">
        <f>MAX(I25:R28)</f>
        <v>30</v>
      </c>
      <c r="Z26" s="352">
        <f>AVERAGE(I25:R28)</f>
        <v>30</v>
      </c>
    </row>
    <row r="27" spans="3:26" ht="13.5" customHeight="1" x14ac:dyDescent="0.2">
      <c r="C27" s="378"/>
      <c r="D27" s="379"/>
      <c r="E27" s="379"/>
      <c r="F27" s="379"/>
      <c r="G27" s="70"/>
      <c r="H27" s="62"/>
      <c r="I27" s="96">
        <v>30</v>
      </c>
      <c r="J27" s="62"/>
      <c r="K27" s="62"/>
      <c r="L27" s="302">
        <v>30</v>
      </c>
      <c r="M27" s="62"/>
      <c r="N27" s="62"/>
      <c r="O27" s="96">
        <v>30</v>
      </c>
      <c r="P27" s="62"/>
      <c r="Q27" s="62"/>
      <c r="R27" s="97">
        <v>30</v>
      </c>
      <c r="S27" s="62"/>
      <c r="T27" s="40"/>
      <c r="U27" s="4"/>
      <c r="V27" s="33"/>
      <c r="W27" s="31"/>
      <c r="X27" s="32"/>
      <c r="Y27" s="34"/>
      <c r="Z27" s="35"/>
    </row>
    <row r="28" spans="3:26" ht="13.5" customHeight="1" x14ac:dyDescent="0.2">
      <c r="C28" s="383"/>
      <c r="D28" s="388"/>
      <c r="E28" s="388"/>
      <c r="F28" s="388"/>
      <c r="G28" s="78"/>
      <c r="H28" s="102"/>
      <c r="I28" s="103">
        <v>30</v>
      </c>
      <c r="J28" s="102"/>
      <c r="K28" s="102"/>
      <c r="L28" s="304">
        <v>30</v>
      </c>
      <c r="M28" s="102"/>
      <c r="N28" s="102"/>
      <c r="O28" s="103">
        <v>30</v>
      </c>
      <c r="P28" s="102"/>
      <c r="Q28" s="102"/>
      <c r="R28" s="106">
        <v>30</v>
      </c>
      <c r="S28" s="102"/>
      <c r="T28" s="45"/>
      <c r="U28" s="46"/>
      <c r="V28" s="47"/>
      <c r="W28" s="48"/>
      <c r="X28" s="49"/>
      <c r="Y28" s="50"/>
      <c r="Z28" s="51"/>
    </row>
    <row r="29" spans="3:26" ht="13.5" customHeight="1" x14ac:dyDescent="0.2">
      <c r="C29" s="381" t="s">
        <v>15</v>
      </c>
      <c r="D29" s="395"/>
      <c r="E29" s="395"/>
      <c r="F29" s="395"/>
      <c r="G29" s="93"/>
      <c r="H29" s="52"/>
      <c r="I29" s="52" t="s">
        <v>417</v>
      </c>
      <c r="J29" s="52"/>
      <c r="K29" s="52"/>
      <c r="L29" s="53" t="s">
        <v>425</v>
      </c>
      <c r="M29" s="52"/>
      <c r="N29" s="52"/>
      <c r="O29" s="52" t="s">
        <v>417</v>
      </c>
      <c r="P29" s="52"/>
      <c r="Q29" s="52"/>
      <c r="R29" s="55" t="s">
        <v>417</v>
      </c>
      <c r="S29" s="52"/>
      <c r="T29" s="56"/>
      <c r="U29" s="57"/>
      <c r="V29" s="58"/>
      <c r="W29" s="59"/>
      <c r="X29" s="60"/>
      <c r="Y29" s="61"/>
      <c r="Z29" s="53"/>
    </row>
    <row r="30" spans="3:26" ht="13.5" customHeight="1" x14ac:dyDescent="0.2">
      <c r="C30" s="378"/>
      <c r="D30" s="379"/>
      <c r="E30" s="379"/>
      <c r="F30" s="379"/>
      <c r="G30" s="70"/>
      <c r="H30" s="62"/>
      <c r="I30" s="62" t="s">
        <v>418</v>
      </c>
      <c r="J30" s="62"/>
      <c r="K30" s="62"/>
      <c r="L30" s="35" t="s">
        <v>425</v>
      </c>
      <c r="M30" s="62"/>
      <c r="N30" s="62"/>
      <c r="O30" s="62" t="s">
        <v>418</v>
      </c>
      <c r="P30" s="62"/>
      <c r="Q30" s="62"/>
      <c r="R30" s="64" t="s">
        <v>418</v>
      </c>
      <c r="S30" s="62"/>
      <c r="T30" s="40"/>
      <c r="U30" s="4"/>
      <c r="V30" s="33"/>
      <c r="W30" s="31"/>
      <c r="X30" s="32"/>
      <c r="Y30" s="34"/>
      <c r="Z30" s="35"/>
    </row>
    <row r="31" spans="3:26" ht="13.5" customHeight="1" x14ac:dyDescent="0.2">
      <c r="C31" s="378"/>
      <c r="D31" s="379"/>
      <c r="E31" s="379"/>
      <c r="F31" s="379"/>
      <c r="G31" s="70"/>
      <c r="H31" s="62"/>
      <c r="I31" s="62" t="s">
        <v>418</v>
      </c>
      <c r="J31" s="62"/>
      <c r="K31" s="62"/>
      <c r="L31" s="35" t="s">
        <v>425</v>
      </c>
      <c r="M31" s="62"/>
      <c r="N31" s="62"/>
      <c r="O31" s="62" t="s">
        <v>418</v>
      </c>
      <c r="P31" s="62"/>
      <c r="Q31" s="62"/>
      <c r="R31" s="64" t="s">
        <v>418</v>
      </c>
      <c r="S31" s="62"/>
      <c r="T31" s="40"/>
      <c r="U31" s="4"/>
      <c r="V31" s="33"/>
      <c r="W31" s="31"/>
      <c r="X31" s="32"/>
      <c r="Y31" s="34"/>
      <c r="Z31" s="35"/>
    </row>
    <row r="32" spans="3:26" ht="13.5" customHeight="1" x14ac:dyDescent="0.2">
      <c r="C32" s="383"/>
      <c r="D32" s="388"/>
      <c r="E32" s="388"/>
      <c r="F32" s="388"/>
      <c r="G32" s="78"/>
      <c r="H32" s="102"/>
      <c r="I32" s="102" t="s">
        <v>418</v>
      </c>
      <c r="J32" s="102"/>
      <c r="K32" s="102"/>
      <c r="L32" s="51" t="s">
        <v>425</v>
      </c>
      <c r="M32" s="102"/>
      <c r="N32" s="102"/>
      <c r="O32" s="102" t="s">
        <v>418</v>
      </c>
      <c r="P32" s="102"/>
      <c r="Q32" s="102"/>
      <c r="R32" s="107" t="s">
        <v>418</v>
      </c>
      <c r="S32" s="102"/>
      <c r="T32" s="45"/>
      <c r="U32" s="46"/>
      <c r="V32" s="47"/>
      <c r="W32" s="48"/>
      <c r="X32" s="49"/>
      <c r="Y32" s="50"/>
      <c r="Z32" s="51"/>
    </row>
    <row r="33" spans="3:26" ht="13.5" customHeight="1" x14ac:dyDescent="0.2">
      <c r="C33" s="381" t="s">
        <v>16</v>
      </c>
      <c r="D33" s="395"/>
      <c r="E33" s="395"/>
      <c r="F33" s="395"/>
      <c r="G33" s="93"/>
      <c r="H33" s="52"/>
      <c r="I33" s="52" t="s">
        <v>421</v>
      </c>
      <c r="J33" s="52"/>
      <c r="K33" s="52"/>
      <c r="L33" s="53" t="s">
        <v>426</v>
      </c>
      <c r="M33" s="52"/>
      <c r="N33" s="52"/>
      <c r="O33" s="52" t="s">
        <v>421</v>
      </c>
      <c r="P33" s="52"/>
      <c r="Q33" s="52"/>
      <c r="R33" s="55" t="s">
        <v>421</v>
      </c>
      <c r="S33" s="52"/>
      <c r="T33" s="56"/>
      <c r="U33" s="57"/>
      <c r="V33" s="58"/>
      <c r="W33" s="59"/>
      <c r="X33" s="60"/>
      <c r="Y33" s="61"/>
      <c r="Z33" s="53"/>
    </row>
    <row r="34" spans="3:26" ht="13.5" customHeight="1" x14ac:dyDescent="0.2">
      <c r="C34" s="378"/>
      <c r="D34" s="379"/>
      <c r="E34" s="379"/>
      <c r="F34" s="379"/>
      <c r="G34" s="70"/>
      <c r="H34" s="62"/>
      <c r="I34" s="62" t="s">
        <v>422</v>
      </c>
      <c r="J34" s="62"/>
      <c r="K34" s="62"/>
      <c r="L34" s="35" t="s">
        <v>426</v>
      </c>
      <c r="M34" s="62"/>
      <c r="N34" s="62"/>
      <c r="O34" s="62" t="s">
        <v>422</v>
      </c>
      <c r="P34" s="62"/>
      <c r="Q34" s="62"/>
      <c r="R34" s="64" t="s">
        <v>422</v>
      </c>
      <c r="S34" s="62"/>
      <c r="T34" s="40"/>
      <c r="U34" s="4"/>
      <c r="V34" s="33"/>
      <c r="W34" s="31"/>
      <c r="X34" s="32"/>
      <c r="Y34" s="34"/>
      <c r="Z34" s="35"/>
    </row>
    <row r="35" spans="3:26" ht="13.5" customHeight="1" x14ac:dyDescent="0.2">
      <c r="C35" s="378"/>
      <c r="D35" s="379"/>
      <c r="E35" s="379"/>
      <c r="F35" s="379"/>
      <c r="G35" s="70"/>
      <c r="H35" s="62"/>
      <c r="I35" s="62" t="s">
        <v>422</v>
      </c>
      <c r="J35" s="62"/>
      <c r="K35" s="62"/>
      <c r="L35" s="35" t="s">
        <v>426</v>
      </c>
      <c r="M35" s="62"/>
      <c r="N35" s="62"/>
      <c r="O35" s="62" t="s">
        <v>422</v>
      </c>
      <c r="P35" s="62"/>
      <c r="Q35" s="62"/>
      <c r="R35" s="64" t="s">
        <v>422</v>
      </c>
      <c r="S35" s="62"/>
      <c r="T35" s="40"/>
      <c r="U35" s="4"/>
      <c r="V35" s="33"/>
      <c r="W35" s="31"/>
      <c r="X35" s="32"/>
      <c r="Y35" s="34"/>
      <c r="Z35" s="35"/>
    </row>
    <row r="36" spans="3:26" ht="13.5" customHeight="1" x14ac:dyDescent="0.2">
      <c r="C36" s="383"/>
      <c r="D36" s="388"/>
      <c r="E36" s="388"/>
      <c r="F36" s="388"/>
      <c r="G36" s="78"/>
      <c r="H36" s="102"/>
      <c r="I36" s="102" t="s">
        <v>422</v>
      </c>
      <c r="J36" s="102"/>
      <c r="K36" s="102"/>
      <c r="L36" s="51" t="s">
        <v>426</v>
      </c>
      <c r="M36" s="102"/>
      <c r="N36" s="102"/>
      <c r="O36" s="102" t="s">
        <v>422</v>
      </c>
      <c r="P36" s="102"/>
      <c r="Q36" s="102"/>
      <c r="R36" s="107" t="s">
        <v>422</v>
      </c>
      <c r="S36" s="102"/>
      <c r="T36" s="45"/>
      <c r="U36" s="46"/>
      <c r="V36" s="47"/>
      <c r="W36" s="48"/>
      <c r="X36" s="49"/>
      <c r="Y36" s="50"/>
      <c r="Z36" s="51"/>
    </row>
    <row r="37" spans="3:26" ht="12" customHeight="1" x14ac:dyDescent="0.2">
      <c r="C37" s="389" t="s">
        <v>17</v>
      </c>
      <c r="D37" s="381" t="s">
        <v>240</v>
      </c>
      <c r="E37" s="395"/>
      <c r="F37" s="395"/>
      <c r="H37" s="52"/>
      <c r="I37" s="65">
        <v>7.4</v>
      </c>
      <c r="J37" s="52"/>
      <c r="K37" s="52"/>
      <c r="L37" s="108">
        <v>7.4</v>
      </c>
      <c r="M37" s="52"/>
      <c r="N37" s="52"/>
      <c r="O37" s="65">
        <v>7.8</v>
      </c>
      <c r="P37" s="52"/>
      <c r="Q37" s="52"/>
      <c r="R37" s="305">
        <v>7.8</v>
      </c>
      <c r="S37" s="52"/>
      <c r="T37" s="56" t="s">
        <v>401</v>
      </c>
      <c r="U37" s="57" t="s">
        <v>401</v>
      </c>
      <c r="V37" s="58"/>
      <c r="W37" s="59"/>
      <c r="X37" s="60"/>
      <c r="Y37" s="61"/>
      <c r="Z37" s="53"/>
    </row>
    <row r="38" spans="3:26" ht="12" x14ac:dyDescent="0.2">
      <c r="C38" s="390"/>
      <c r="D38" s="378"/>
      <c r="E38" s="379"/>
      <c r="F38" s="379"/>
      <c r="G38" s="70" t="s">
        <v>241</v>
      </c>
      <c r="H38" s="62"/>
      <c r="I38" s="71">
        <v>7.7</v>
      </c>
      <c r="J38" s="62"/>
      <c r="K38" s="62"/>
      <c r="L38" s="84">
        <v>7.6</v>
      </c>
      <c r="M38" s="62"/>
      <c r="N38" s="62"/>
      <c r="O38" s="71">
        <v>7.9</v>
      </c>
      <c r="P38" s="62"/>
      <c r="Q38" s="62"/>
      <c r="R38" s="306">
        <v>7.8</v>
      </c>
      <c r="S38" s="62"/>
      <c r="T38" s="40">
        <f>COUNTIF(I37:R40,"&gt;8.5")</f>
        <v>0</v>
      </c>
      <c r="U38" s="4" t="s">
        <v>409</v>
      </c>
      <c r="V38" s="33">
        <f>COUNT(I37:R40)</f>
        <v>16</v>
      </c>
      <c r="W38" s="83">
        <f>MIN(I37:R40)</f>
        <v>7.2</v>
      </c>
      <c r="X38" s="32" t="s">
        <v>411</v>
      </c>
      <c r="Y38" s="77">
        <f>MAX(I37:R40)</f>
        <v>7.9</v>
      </c>
      <c r="Z38" s="112">
        <f>AVERAGE(I37:R40)</f>
        <v>7.6187499999999995</v>
      </c>
    </row>
    <row r="39" spans="3:26" ht="12" x14ac:dyDescent="0.2">
      <c r="C39" s="390"/>
      <c r="D39" s="378"/>
      <c r="E39" s="379"/>
      <c r="F39" s="379"/>
      <c r="G39" s="70"/>
      <c r="H39" s="62"/>
      <c r="I39" s="71">
        <v>7.4</v>
      </c>
      <c r="J39" s="62"/>
      <c r="K39" s="62"/>
      <c r="L39" s="84">
        <v>7.4</v>
      </c>
      <c r="M39" s="62"/>
      <c r="N39" s="62"/>
      <c r="O39" s="71">
        <v>7.8</v>
      </c>
      <c r="P39" s="62"/>
      <c r="Q39" s="62"/>
      <c r="R39" s="306">
        <v>7.8</v>
      </c>
      <c r="S39" s="62"/>
      <c r="T39" s="40"/>
      <c r="U39" s="4" t="s">
        <v>401</v>
      </c>
      <c r="V39" s="33"/>
      <c r="W39" s="31"/>
      <c r="X39" s="32"/>
      <c r="Y39" s="34"/>
      <c r="Z39" s="35"/>
    </row>
    <row r="40" spans="3:26" ht="12" x14ac:dyDescent="0.2">
      <c r="C40" s="390"/>
      <c r="D40" s="385"/>
      <c r="E40" s="410"/>
      <c r="F40" s="410"/>
      <c r="G40" s="113"/>
      <c r="H40" s="114"/>
      <c r="I40" s="115">
        <v>7.6</v>
      </c>
      <c r="J40" s="114"/>
      <c r="K40" s="114"/>
      <c r="L40" s="116">
        <v>7.2</v>
      </c>
      <c r="M40" s="114"/>
      <c r="N40" s="114"/>
      <c r="O40" s="115">
        <v>7.8</v>
      </c>
      <c r="P40" s="114"/>
      <c r="Q40" s="114"/>
      <c r="R40" s="307">
        <v>7.5</v>
      </c>
      <c r="S40" s="114"/>
      <c r="T40" s="40"/>
      <c r="U40" s="4" t="s">
        <v>401</v>
      </c>
      <c r="V40" s="33"/>
      <c r="W40" s="119"/>
      <c r="X40" s="120"/>
      <c r="Y40" s="121"/>
      <c r="Z40" s="122"/>
    </row>
    <row r="41" spans="3:26" ht="12" x14ac:dyDescent="0.2">
      <c r="C41" s="390"/>
      <c r="D41" s="378" t="s">
        <v>242</v>
      </c>
      <c r="E41" s="380"/>
      <c r="F41" s="380"/>
      <c r="G41" s="70" t="s">
        <v>243</v>
      </c>
      <c r="H41" s="62"/>
      <c r="I41" s="72">
        <v>9.6</v>
      </c>
      <c r="J41" s="62"/>
      <c r="K41" s="62"/>
      <c r="L41" s="73">
        <v>9</v>
      </c>
      <c r="M41" s="62"/>
      <c r="N41" s="62"/>
      <c r="O41" s="72">
        <v>9.6</v>
      </c>
      <c r="P41" s="62"/>
      <c r="Q41" s="62"/>
      <c r="R41" s="308">
        <v>12</v>
      </c>
      <c r="S41" s="62"/>
      <c r="T41" s="125">
        <f>COUNTIF(I41:R41,"&lt;2")</f>
        <v>0</v>
      </c>
      <c r="U41" s="126" t="s">
        <v>409</v>
      </c>
      <c r="V41" s="127">
        <f>COUNT(I41:R41)</f>
        <v>4</v>
      </c>
      <c r="W41" s="128">
        <f>MIN(I41:R41)</f>
        <v>9</v>
      </c>
      <c r="X41" s="126" t="s">
        <v>411</v>
      </c>
      <c r="Y41" s="129">
        <f>MAX(I41:R41)</f>
        <v>12</v>
      </c>
      <c r="Z41" s="130">
        <f>AVERAGE(I41:R41)</f>
        <v>10.050000000000001</v>
      </c>
    </row>
    <row r="42" spans="3:26" ht="12" x14ac:dyDescent="0.2">
      <c r="C42" s="390"/>
      <c r="D42" s="378" t="s">
        <v>244</v>
      </c>
      <c r="E42" s="380"/>
      <c r="F42" s="380"/>
      <c r="G42" s="70" t="s">
        <v>243</v>
      </c>
      <c r="H42" s="62"/>
      <c r="I42" s="72">
        <v>1.4</v>
      </c>
      <c r="J42" s="62"/>
      <c r="K42" s="62"/>
      <c r="L42" s="73">
        <v>1.7</v>
      </c>
      <c r="M42" s="62"/>
      <c r="N42" s="62"/>
      <c r="O42" s="72">
        <v>1.3</v>
      </c>
      <c r="P42" s="62"/>
      <c r="Q42" s="62"/>
      <c r="R42" s="295">
        <v>2</v>
      </c>
      <c r="S42" s="62"/>
      <c r="T42" s="40">
        <f>COUNTIF(I42:R42,"&gt;8")</f>
        <v>0</v>
      </c>
      <c r="U42" s="4" t="s">
        <v>409</v>
      </c>
      <c r="V42" s="33">
        <f>COUNT(I42:R42)</f>
        <v>4</v>
      </c>
      <c r="W42" s="128">
        <f>MIN(I42:R42)</f>
        <v>1.3</v>
      </c>
      <c r="X42" s="32" t="s">
        <v>411</v>
      </c>
      <c r="Y42" s="131">
        <f>MAX(I42:R42)</f>
        <v>2</v>
      </c>
      <c r="Z42" s="71">
        <f>AVERAGE(I42:R42)</f>
        <v>1.5999999999999999</v>
      </c>
    </row>
    <row r="43" spans="3:26" ht="12" x14ac:dyDescent="0.2">
      <c r="C43" s="390"/>
      <c r="D43" s="378" t="s">
        <v>245</v>
      </c>
      <c r="E43" s="380"/>
      <c r="F43" s="380"/>
      <c r="G43" s="70" t="s">
        <v>243</v>
      </c>
      <c r="H43" s="62"/>
      <c r="I43" s="72">
        <v>5.8</v>
      </c>
      <c r="J43" s="62"/>
      <c r="K43" s="62"/>
      <c r="L43" s="73">
        <v>7.3</v>
      </c>
      <c r="M43" s="62"/>
      <c r="N43" s="62"/>
      <c r="O43" s="72">
        <v>5.6</v>
      </c>
      <c r="P43" s="62"/>
      <c r="Q43" s="62"/>
      <c r="R43" s="295">
        <v>5.7</v>
      </c>
      <c r="S43" s="62"/>
      <c r="T43" s="40" t="s">
        <v>140</v>
      </c>
      <c r="U43" s="4" t="s">
        <v>409</v>
      </c>
      <c r="V43" s="33">
        <f>COUNT(I43:R43)</f>
        <v>4</v>
      </c>
      <c r="W43" s="128">
        <f t="shared" ref="W43:W44" si="0">MIN(I43:R43)</f>
        <v>5.6</v>
      </c>
      <c r="X43" s="32" t="s">
        <v>411</v>
      </c>
      <c r="Y43" s="131">
        <f t="shared" ref="Y43:Y44" si="1">MAX(I43:R43)</f>
        <v>7.3</v>
      </c>
      <c r="Z43" s="71">
        <f t="shared" ref="Z43:Z44" si="2">AVERAGE(I43:R43)</f>
        <v>6.1</v>
      </c>
    </row>
    <row r="44" spans="3:26" ht="12" x14ac:dyDescent="0.2">
      <c r="C44" s="390"/>
      <c r="D44" s="385" t="s">
        <v>246</v>
      </c>
      <c r="E44" s="386"/>
      <c r="F44" s="386"/>
      <c r="G44" s="113" t="s">
        <v>243</v>
      </c>
      <c r="H44" s="114"/>
      <c r="I44" s="132">
        <v>13</v>
      </c>
      <c r="J44" s="114"/>
      <c r="K44" s="114"/>
      <c r="L44" s="133">
        <v>16</v>
      </c>
      <c r="M44" s="114"/>
      <c r="N44" s="114"/>
      <c r="O44" s="132">
        <v>14</v>
      </c>
      <c r="P44" s="114"/>
      <c r="Q44" s="114"/>
      <c r="R44" s="310">
        <v>2</v>
      </c>
      <c r="S44" s="114"/>
      <c r="T44" s="40">
        <f>COUNTIF(I44:R44,"&gt;100")</f>
        <v>0</v>
      </c>
      <c r="U44" s="4" t="s">
        <v>409</v>
      </c>
      <c r="V44" s="33">
        <f>COUNT(I44:R44)</f>
        <v>4</v>
      </c>
      <c r="W44" s="135">
        <f t="shared" si="0"/>
        <v>2</v>
      </c>
      <c r="X44" s="120" t="s">
        <v>411</v>
      </c>
      <c r="Y44" s="136">
        <f t="shared" si="1"/>
        <v>16</v>
      </c>
      <c r="Z44" s="137">
        <f t="shared" si="2"/>
        <v>11.25</v>
      </c>
    </row>
    <row r="45" spans="3:26" ht="12" x14ac:dyDescent="0.2">
      <c r="C45" s="390"/>
      <c r="D45" s="378" t="s">
        <v>247</v>
      </c>
      <c r="E45" s="380"/>
      <c r="F45" s="379" t="s">
        <v>248</v>
      </c>
      <c r="G45" s="397"/>
      <c r="H45" s="62"/>
      <c r="I45" s="72"/>
      <c r="J45" s="62"/>
      <c r="K45" s="62"/>
      <c r="L45" s="73"/>
      <c r="M45" s="62"/>
      <c r="N45" s="62"/>
      <c r="O45" s="72"/>
      <c r="P45" s="62"/>
      <c r="Q45" s="62"/>
      <c r="R45" s="295"/>
      <c r="S45" s="62"/>
      <c r="T45" s="125"/>
      <c r="U45" s="126" t="s">
        <v>401</v>
      </c>
      <c r="V45" s="127"/>
      <c r="W45" s="31"/>
      <c r="X45" s="32"/>
      <c r="Y45" s="34"/>
      <c r="Z45" s="35"/>
    </row>
    <row r="46" spans="3:26" ht="12.75" customHeight="1" x14ac:dyDescent="0.2">
      <c r="C46" s="390"/>
      <c r="D46" s="378" t="s">
        <v>249</v>
      </c>
      <c r="E46" s="380"/>
      <c r="F46" s="380"/>
      <c r="G46" s="70" t="s">
        <v>243</v>
      </c>
      <c r="H46" s="62"/>
      <c r="I46" s="72">
        <v>2.6</v>
      </c>
      <c r="J46" s="62"/>
      <c r="K46" s="62"/>
      <c r="L46" s="84">
        <v>2.5</v>
      </c>
      <c r="M46" s="62"/>
      <c r="N46" s="62"/>
      <c r="O46" s="72">
        <v>3.3</v>
      </c>
      <c r="P46" s="62"/>
      <c r="Q46" s="62"/>
      <c r="R46" s="295">
        <v>4.5</v>
      </c>
      <c r="S46" s="62"/>
      <c r="T46" s="40" t="s">
        <v>140</v>
      </c>
      <c r="U46" s="4" t="s">
        <v>409</v>
      </c>
      <c r="V46" s="33">
        <f t="shared" ref="V46:V56" si="3">COUNT(I46:R46)</f>
        <v>4</v>
      </c>
      <c r="W46" s="140">
        <f t="shared" ref="W46:W47" si="4">MIN(I46:R46)</f>
        <v>2.5</v>
      </c>
      <c r="X46" s="141" t="s">
        <v>411</v>
      </c>
      <c r="Y46" s="142">
        <f t="shared" ref="Y46:Y47" si="5">MAX(I46:R46)</f>
        <v>4.5</v>
      </c>
      <c r="Z46" s="72">
        <f t="shared" ref="Z46:Z47" si="6">AVERAGE(I46:R46)</f>
        <v>3.2249999999999996</v>
      </c>
    </row>
    <row r="47" spans="3:26" ht="12.75" customHeight="1" x14ac:dyDescent="0.2">
      <c r="C47" s="390"/>
      <c r="D47" s="378" t="s">
        <v>250</v>
      </c>
      <c r="E47" s="380"/>
      <c r="F47" s="380"/>
      <c r="G47" s="70" t="s">
        <v>243</v>
      </c>
      <c r="H47" s="62"/>
      <c r="I47" s="88">
        <v>0.41</v>
      </c>
      <c r="J47" s="143"/>
      <c r="K47" s="143"/>
      <c r="L47" s="89">
        <v>0.36</v>
      </c>
      <c r="M47" s="62"/>
      <c r="N47" s="62"/>
      <c r="O47" s="88">
        <v>0.64</v>
      </c>
      <c r="P47" s="62"/>
      <c r="Q47" s="143"/>
      <c r="R47" s="299">
        <v>0.86</v>
      </c>
      <c r="S47" s="62"/>
      <c r="T47" s="40" t="s">
        <v>140</v>
      </c>
      <c r="U47" s="4" t="s">
        <v>409</v>
      </c>
      <c r="V47" s="33">
        <f t="shared" si="3"/>
        <v>4</v>
      </c>
      <c r="W47" s="145">
        <f t="shared" si="4"/>
        <v>0.36</v>
      </c>
      <c r="X47" s="32" t="s">
        <v>411</v>
      </c>
      <c r="Y47" s="146">
        <f t="shared" si="5"/>
        <v>0.86</v>
      </c>
      <c r="Z47" s="88">
        <f t="shared" si="6"/>
        <v>0.5675</v>
      </c>
    </row>
    <row r="48" spans="3:26" ht="12.75" customHeight="1" x14ac:dyDescent="0.2">
      <c r="C48" s="390"/>
      <c r="D48" s="378" t="s">
        <v>123</v>
      </c>
      <c r="E48" s="379"/>
      <c r="F48" s="379"/>
      <c r="G48" s="70" t="s">
        <v>117</v>
      </c>
      <c r="H48" s="62"/>
      <c r="I48" s="72"/>
      <c r="J48" s="62"/>
      <c r="K48" s="62"/>
      <c r="L48" s="148">
        <v>7.0000000000000001E-3</v>
      </c>
      <c r="M48" s="62"/>
      <c r="N48" s="62"/>
      <c r="O48" s="62"/>
      <c r="P48" s="62"/>
      <c r="Q48" s="62"/>
      <c r="R48" s="311"/>
      <c r="S48" s="62"/>
      <c r="T48" s="40" t="s">
        <v>390</v>
      </c>
      <c r="U48" s="4" t="s">
        <v>410</v>
      </c>
      <c r="V48" s="33">
        <f t="shared" si="3"/>
        <v>1</v>
      </c>
      <c r="W48" s="312">
        <f t="shared" ref="W48" si="7">MIN(I48:R48)</f>
        <v>7.0000000000000001E-3</v>
      </c>
      <c r="X48" s="313" t="s">
        <v>411</v>
      </c>
      <c r="Y48" s="314">
        <f t="shared" ref="Y48" si="8">MAX(I48:R48)</f>
        <v>7.0000000000000001E-3</v>
      </c>
      <c r="Z48" s="315">
        <f t="shared" ref="Z48" si="9">AVERAGE(I48:R48)</f>
        <v>7.0000000000000001E-3</v>
      </c>
    </row>
    <row r="49" spans="3:26" ht="12.75" customHeight="1" x14ac:dyDescent="0.2">
      <c r="C49" s="390"/>
      <c r="D49" s="399" t="s">
        <v>141</v>
      </c>
      <c r="E49" s="400"/>
      <c r="F49" s="400"/>
      <c r="G49" s="152" t="s">
        <v>243</v>
      </c>
      <c r="H49" s="153"/>
      <c r="I49" s="154"/>
      <c r="J49" s="153"/>
      <c r="K49" s="153"/>
      <c r="L49" s="156"/>
      <c r="M49" s="153"/>
      <c r="N49" s="153"/>
      <c r="O49" s="153"/>
      <c r="P49" s="153"/>
      <c r="Q49" s="153"/>
      <c r="R49" s="317"/>
      <c r="S49" s="153"/>
      <c r="T49" s="125"/>
      <c r="U49" s="126"/>
      <c r="V49" s="127"/>
      <c r="W49" s="161"/>
      <c r="X49" s="162"/>
      <c r="Y49" s="163"/>
      <c r="Z49" s="156"/>
    </row>
    <row r="50" spans="3:26" ht="12.75" customHeight="1" x14ac:dyDescent="0.2">
      <c r="C50" s="391"/>
      <c r="D50" s="383" t="s">
        <v>251</v>
      </c>
      <c r="E50" s="388"/>
      <c r="F50" s="388"/>
      <c r="G50" s="78" t="s">
        <v>243</v>
      </c>
      <c r="H50" s="102"/>
      <c r="I50" s="164"/>
      <c r="J50" s="102"/>
      <c r="K50" s="102"/>
      <c r="L50" s="166"/>
      <c r="M50" s="102"/>
      <c r="N50" s="102"/>
      <c r="O50" s="102"/>
      <c r="P50" s="102"/>
      <c r="Q50" s="102"/>
      <c r="R50" s="318"/>
      <c r="S50" s="102"/>
      <c r="T50" s="45"/>
      <c r="U50" s="46"/>
      <c r="V50" s="47"/>
      <c r="W50" s="48"/>
      <c r="X50" s="49"/>
      <c r="Y50" s="50"/>
      <c r="Z50" s="171"/>
    </row>
    <row r="51" spans="3:26" ht="12" customHeight="1" x14ac:dyDescent="0.2">
      <c r="C51" s="389" t="s">
        <v>29</v>
      </c>
      <c r="D51" s="381" t="s">
        <v>252</v>
      </c>
      <c r="E51" s="382"/>
      <c r="F51" s="382"/>
      <c r="G51" s="93" t="s">
        <v>243</v>
      </c>
      <c r="H51" s="52"/>
      <c r="I51" s="66"/>
      <c r="J51" s="52"/>
      <c r="K51" s="52"/>
      <c r="L51" s="172">
        <v>2.9999999999999997E-4</v>
      </c>
      <c r="M51" s="353"/>
      <c r="N51" s="353"/>
      <c r="O51" s="353"/>
      <c r="P51" s="52"/>
      <c r="Q51" s="52"/>
      <c r="R51" s="175">
        <v>2.9999999999999997E-4</v>
      </c>
      <c r="S51" s="52"/>
      <c r="T51" s="56">
        <v>0</v>
      </c>
      <c r="U51" s="57" t="s">
        <v>409</v>
      </c>
      <c r="V51" s="58">
        <f t="shared" si="3"/>
        <v>2</v>
      </c>
      <c r="W51" s="176">
        <f t="shared" ref="W51:W77" si="10">MIN(I51:R51)</f>
        <v>2.9999999999999997E-4</v>
      </c>
      <c r="X51" s="177" t="s">
        <v>430</v>
      </c>
      <c r="Y51" s="178">
        <f t="shared" ref="Y51:Y88" si="11">MAX(I51:R51)</f>
        <v>2.9999999999999997E-4</v>
      </c>
      <c r="Z51" s="179">
        <f t="shared" ref="Z51:Z88" si="12">AVERAGE(I51:R51)</f>
        <v>2.9999999999999997E-4</v>
      </c>
    </row>
    <row r="52" spans="3:26" ht="12" x14ac:dyDescent="0.2">
      <c r="C52" s="390"/>
      <c r="D52" s="378" t="s">
        <v>253</v>
      </c>
      <c r="E52" s="380"/>
      <c r="F52" s="380"/>
      <c r="G52" s="70" t="s">
        <v>243</v>
      </c>
      <c r="H52" s="62"/>
      <c r="I52" s="72"/>
      <c r="J52" s="62"/>
      <c r="K52" s="62"/>
      <c r="L52" s="180">
        <v>0.1</v>
      </c>
      <c r="M52" s="354"/>
      <c r="N52" s="354"/>
      <c r="O52" s="354"/>
      <c r="P52" s="62"/>
      <c r="Q52" s="62"/>
      <c r="R52" s="183">
        <v>0.1</v>
      </c>
      <c r="S52" s="62"/>
      <c r="T52" s="40">
        <v>0</v>
      </c>
      <c r="U52" s="4" t="s">
        <v>409</v>
      </c>
      <c r="V52" s="33">
        <f t="shared" si="3"/>
        <v>2</v>
      </c>
      <c r="W52" s="184">
        <f t="shared" si="10"/>
        <v>0.1</v>
      </c>
      <c r="X52" s="185" t="s">
        <v>430</v>
      </c>
      <c r="Y52" s="186">
        <f t="shared" si="11"/>
        <v>0.1</v>
      </c>
      <c r="Z52" s="187">
        <f t="shared" si="12"/>
        <v>0.1</v>
      </c>
    </row>
    <row r="53" spans="3:26" ht="12" x14ac:dyDescent="0.2">
      <c r="C53" s="390"/>
      <c r="D53" s="378" t="s">
        <v>254</v>
      </c>
      <c r="E53" s="380"/>
      <c r="F53" s="380"/>
      <c r="G53" s="70" t="s">
        <v>243</v>
      </c>
      <c r="H53" s="62"/>
      <c r="I53" s="72"/>
      <c r="J53" s="62"/>
      <c r="K53" s="62"/>
      <c r="L53" s="188">
        <v>5.0000000000000001E-3</v>
      </c>
      <c r="M53" s="355"/>
      <c r="N53" s="355"/>
      <c r="O53" s="355"/>
      <c r="P53" s="62"/>
      <c r="Q53" s="62"/>
      <c r="R53" s="190">
        <v>5.0000000000000001E-3</v>
      </c>
      <c r="S53" s="62"/>
      <c r="T53" s="40">
        <v>0</v>
      </c>
      <c r="U53" s="4" t="s">
        <v>409</v>
      </c>
      <c r="V53" s="33">
        <f t="shared" si="3"/>
        <v>2</v>
      </c>
      <c r="W53" s="184">
        <f t="shared" si="10"/>
        <v>5.0000000000000001E-3</v>
      </c>
      <c r="X53" s="185" t="s">
        <v>430</v>
      </c>
      <c r="Y53" s="186">
        <f t="shared" si="11"/>
        <v>5.0000000000000001E-3</v>
      </c>
      <c r="Z53" s="187">
        <f t="shared" si="12"/>
        <v>5.0000000000000001E-3</v>
      </c>
    </row>
    <row r="54" spans="3:26" ht="12" x14ac:dyDescent="0.2">
      <c r="C54" s="390"/>
      <c r="D54" s="385" t="s">
        <v>255</v>
      </c>
      <c r="E54" s="386"/>
      <c r="F54" s="386"/>
      <c r="G54" s="113" t="s">
        <v>243</v>
      </c>
      <c r="H54" s="114"/>
      <c r="I54" s="191"/>
      <c r="J54" s="114"/>
      <c r="K54" s="114"/>
      <c r="L54" s="193">
        <v>0.01</v>
      </c>
      <c r="M54" s="356"/>
      <c r="N54" s="356"/>
      <c r="O54" s="356"/>
      <c r="P54" s="114"/>
      <c r="Q54" s="114"/>
      <c r="R54" s="196">
        <v>0.01</v>
      </c>
      <c r="S54" s="114"/>
      <c r="T54" s="197">
        <v>0</v>
      </c>
      <c r="U54" s="198" t="s">
        <v>409</v>
      </c>
      <c r="V54" s="199">
        <f t="shared" si="3"/>
        <v>2</v>
      </c>
      <c r="W54" s="200">
        <f t="shared" si="10"/>
        <v>0.01</v>
      </c>
      <c r="X54" s="201" t="s">
        <v>430</v>
      </c>
      <c r="Y54" s="202">
        <f t="shared" si="11"/>
        <v>0.01</v>
      </c>
      <c r="Z54" s="203">
        <f t="shared" si="12"/>
        <v>0.01</v>
      </c>
    </row>
    <row r="55" spans="3:26" ht="12" x14ac:dyDescent="0.2">
      <c r="C55" s="390"/>
      <c r="D55" s="378" t="s">
        <v>256</v>
      </c>
      <c r="E55" s="380"/>
      <c r="F55" s="380"/>
      <c r="G55" s="70" t="s">
        <v>243</v>
      </c>
      <c r="H55" s="62"/>
      <c r="I55" s="72"/>
      <c r="J55" s="62"/>
      <c r="K55" s="62"/>
      <c r="L55" s="188">
        <v>5.0000000000000001E-3</v>
      </c>
      <c r="M55" s="355"/>
      <c r="N55" s="355"/>
      <c r="O55" s="355"/>
      <c r="P55" s="62"/>
      <c r="Q55" s="62"/>
      <c r="R55" s="190">
        <v>5.0000000000000001E-3</v>
      </c>
      <c r="S55" s="62"/>
      <c r="T55" s="40">
        <v>0</v>
      </c>
      <c r="U55" s="4" t="s">
        <v>409</v>
      </c>
      <c r="V55" s="33">
        <f t="shared" si="3"/>
        <v>2</v>
      </c>
      <c r="W55" s="184">
        <f t="shared" si="10"/>
        <v>5.0000000000000001E-3</v>
      </c>
      <c r="X55" s="185" t="s">
        <v>430</v>
      </c>
      <c r="Y55" s="186">
        <f t="shared" si="11"/>
        <v>5.0000000000000001E-3</v>
      </c>
      <c r="Z55" s="204">
        <f t="shared" si="12"/>
        <v>5.0000000000000001E-3</v>
      </c>
    </row>
    <row r="56" spans="3:26" ht="12" x14ac:dyDescent="0.2">
      <c r="C56" s="390"/>
      <c r="D56" s="378" t="s">
        <v>257</v>
      </c>
      <c r="E56" s="380"/>
      <c r="F56" s="380"/>
      <c r="G56" s="70" t="s">
        <v>243</v>
      </c>
      <c r="H56" s="62"/>
      <c r="I56" s="72"/>
      <c r="J56" s="62"/>
      <c r="K56" s="62"/>
      <c r="L56" s="205">
        <v>5.0000000000000001E-4</v>
      </c>
      <c r="M56" s="357"/>
      <c r="N56" s="357"/>
      <c r="O56" s="357"/>
      <c r="P56" s="62"/>
      <c r="Q56" s="62"/>
      <c r="R56" s="207">
        <v>5.0000000000000001E-4</v>
      </c>
      <c r="S56" s="62"/>
      <c r="T56" s="40">
        <v>0</v>
      </c>
      <c r="U56" s="4" t="s">
        <v>409</v>
      </c>
      <c r="V56" s="33">
        <f t="shared" si="3"/>
        <v>2</v>
      </c>
      <c r="W56" s="184">
        <f t="shared" si="10"/>
        <v>5.0000000000000001E-4</v>
      </c>
      <c r="X56" s="185" t="s">
        <v>430</v>
      </c>
      <c r="Y56" s="186">
        <f t="shared" si="11"/>
        <v>5.0000000000000001E-4</v>
      </c>
      <c r="Z56" s="187">
        <f t="shared" si="12"/>
        <v>5.0000000000000001E-4</v>
      </c>
    </row>
    <row r="57" spans="3:26" ht="12" x14ac:dyDescent="0.2">
      <c r="C57" s="390"/>
      <c r="D57" s="378" t="s">
        <v>258</v>
      </c>
      <c r="E57" s="380"/>
      <c r="F57" s="380"/>
      <c r="G57" s="70" t="s">
        <v>243</v>
      </c>
      <c r="H57" s="62"/>
      <c r="I57" s="72"/>
      <c r="J57" s="62"/>
      <c r="K57" s="62"/>
      <c r="L57" s="35" t="s">
        <v>140</v>
      </c>
      <c r="M57" s="62"/>
      <c r="N57" s="62"/>
      <c r="O57" s="62"/>
      <c r="P57" s="62"/>
      <c r="Q57" s="62"/>
      <c r="R57" s="182" t="s">
        <v>140</v>
      </c>
      <c r="S57" s="62"/>
      <c r="T57" s="40"/>
      <c r="U57" s="4" t="s">
        <v>401</v>
      </c>
      <c r="V57" s="33" t="s">
        <v>401</v>
      </c>
      <c r="W57" s="184"/>
      <c r="X57" s="185"/>
      <c r="Y57" s="186"/>
      <c r="Z57" s="187"/>
    </row>
    <row r="58" spans="3:26" ht="12" x14ac:dyDescent="0.2">
      <c r="C58" s="390"/>
      <c r="D58" s="385" t="s">
        <v>259</v>
      </c>
      <c r="E58" s="386"/>
      <c r="F58" s="386"/>
      <c r="G58" s="113" t="s">
        <v>243</v>
      </c>
      <c r="H58" s="114"/>
      <c r="I58" s="191"/>
      <c r="J58" s="114"/>
      <c r="K58" s="114"/>
      <c r="L58" s="208">
        <v>5.0000000000000001E-4</v>
      </c>
      <c r="M58" s="358"/>
      <c r="N58" s="358"/>
      <c r="O58" s="358"/>
      <c r="P58" s="114"/>
      <c r="Q58" s="114"/>
      <c r="R58" s="210"/>
      <c r="S58" s="114"/>
      <c r="T58" s="197">
        <v>0</v>
      </c>
      <c r="U58" s="198" t="s">
        <v>409</v>
      </c>
      <c r="V58" s="199">
        <f t="shared" ref="V58:V63" si="13">COUNT(I58:R58)</f>
        <v>1</v>
      </c>
      <c r="W58" s="184">
        <f t="shared" si="10"/>
        <v>5.0000000000000001E-4</v>
      </c>
      <c r="X58" s="185" t="s">
        <v>430</v>
      </c>
      <c r="Y58" s="186">
        <f t="shared" si="11"/>
        <v>5.0000000000000001E-4</v>
      </c>
      <c r="Z58" s="203">
        <f t="shared" si="12"/>
        <v>5.0000000000000001E-4</v>
      </c>
    </row>
    <row r="59" spans="3:26" ht="12" x14ac:dyDescent="0.2">
      <c r="C59" s="390"/>
      <c r="D59" s="378" t="s">
        <v>260</v>
      </c>
      <c r="E59" s="380"/>
      <c r="F59" s="380"/>
      <c r="G59" s="70" t="s">
        <v>243</v>
      </c>
      <c r="H59" s="62"/>
      <c r="I59" s="72"/>
      <c r="J59" s="62"/>
      <c r="K59" s="62"/>
      <c r="L59" s="188">
        <v>2E-3</v>
      </c>
      <c r="M59" s="355"/>
      <c r="N59" s="355"/>
      <c r="O59" s="355"/>
      <c r="P59" s="62"/>
      <c r="Q59" s="62"/>
      <c r="R59" s="190">
        <v>2E-3</v>
      </c>
      <c r="S59" s="62"/>
      <c r="T59" s="40">
        <v>0</v>
      </c>
      <c r="U59" s="4" t="s">
        <v>409</v>
      </c>
      <c r="V59" s="33">
        <f t="shared" si="13"/>
        <v>2</v>
      </c>
      <c r="W59" s="211">
        <f t="shared" si="10"/>
        <v>2E-3</v>
      </c>
      <c r="X59" s="212" t="s">
        <v>430</v>
      </c>
      <c r="Y59" s="213">
        <f t="shared" si="11"/>
        <v>2E-3</v>
      </c>
      <c r="Z59" s="204">
        <f t="shared" si="12"/>
        <v>2E-3</v>
      </c>
    </row>
    <row r="60" spans="3:26" ht="12" x14ac:dyDescent="0.2">
      <c r="C60" s="390"/>
      <c r="D60" s="378" t="s">
        <v>261</v>
      </c>
      <c r="E60" s="380"/>
      <c r="F60" s="380"/>
      <c r="G60" s="70" t="s">
        <v>243</v>
      </c>
      <c r="H60" s="62"/>
      <c r="I60" s="72"/>
      <c r="J60" s="62"/>
      <c r="K60" s="62"/>
      <c r="L60" s="205">
        <v>2.0000000000000001E-4</v>
      </c>
      <c r="M60" s="357"/>
      <c r="N60" s="357"/>
      <c r="O60" s="357"/>
      <c r="P60" s="62"/>
      <c r="Q60" s="62"/>
      <c r="R60" s="207">
        <v>2.0000000000000001E-4</v>
      </c>
      <c r="S60" s="62"/>
      <c r="T60" s="40">
        <v>0</v>
      </c>
      <c r="U60" s="4" t="s">
        <v>409</v>
      </c>
      <c r="V60" s="33">
        <f t="shared" si="13"/>
        <v>2</v>
      </c>
      <c r="W60" s="184">
        <f t="shared" si="10"/>
        <v>2.0000000000000001E-4</v>
      </c>
      <c r="X60" s="185" t="s">
        <v>430</v>
      </c>
      <c r="Y60" s="186">
        <f t="shared" si="11"/>
        <v>2.0000000000000001E-4</v>
      </c>
      <c r="Z60" s="187">
        <f t="shared" si="12"/>
        <v>2.0000000000000001E-4</v>
      </c>
    </row>
    <row r="61" spans="3:26" ht="12" x14ac:dyDescent="0.2">
      <c r="C61" s="390"/>
      <c r="D61" s="378" t="s">
        <v>262</v>
      </c>
      <c r="E61" s="380"/>
      <c r="F61" s="380"/>
      <c r="G61" s="70" t="s">
        <v>243</v>
      </c>
      <c r="H61" s="62"/>
      <c r="I61" s="72"/>
      <c r="J61" s="62"/>
      <c r="K61" s="62"/>
      <c r="L61" s="205">
        <v>4.0000000000000002E-4</v>
      </c>
      <c r="M61" s="357"/>
      <c r="N61" s="357"/>
      <c r="O61" s="357"/>
      <c r="P61" s="62"/>
      <c r="Q61" s="62"/>
      <c r="R61" s="207">
        <v>4.0000000000000002E-4</v>
      </c>
      <c r="S61" s="62"/>
      <c r="T61" s="40">
        <v>0</v>
      </c>
      <c r="U61" s="4" t="s">
        <v>409</v>
      </c>
      <c r="V61" s="33">
        <f t="shared" si="13"/>
        <v>2</v>
      </c>
      <c r="W61" s="184">
        <f t="shared" si="10"/>
        <v>4.0000000000000002E-4</v>
      </c>
      <c r="X61" s="185" t="s">
        <v>430</v>
      </c>
      <c r="Y61" s="186">
        <f t="shared" si="11"/>
        <v>4.0000000000000002E-4</v>
      </c>
      <c r="Z61" s="187">
        <f t="shared" si="12"/>
        <v>4.0000000000000002E-4</v>
      </c>
    </row>
    <row r="62" spans="3:26" ht="12" x14ac:dyDescent="0.2">
      <c r="C62" s="390"/>
      <c r="D62" s="385" t="s">
        <v>263</v>
      </c>
      <c r="E62" s="386"/>
      <c r="F62" s="386"/>
      <c r="G62" s="113" t="s">
        <v>243</v>
      </c>
      <c r="H62" s="114"/>
      <c r="I62" s="191"/>
      <c r="J62" s="114"/>
      <c r="K62" s="114"/>
      <c r="L62" s="214">
        <v>2E-3</v>
      </c>
      <c r="M62" s="359"/>
      <c r="N62" s="359"/>
      <c r="O62" s="359"/>
      <c r="P62" s="114"/>
      <c r="Q62" s="114"/>
      <c r="R62" s="216">
        <v>2E-3</v>
      </c>
      <c r="S62" s="114"/>
      <c r="T62" s="197">
        <v>0</v>
      </c>
      <c r="U62" s="198" t="s">
        <v>409</v>
      </c>
      <c r="V62" s="199">
        <f t="shared" si="13"/>
        <v>2</v>
      </c>
      <c r="W62" s="200">
        <f t="shared" si="10"/>
        <v>2E-3</v>
      </c>
      <c r="X62" s="201" t="s">
        <v>430</v>
      </c>
      <c r="Y62" s="202">
        <f t="shared" si="11"/>
        <v>2E-3</v>
      </c>
      <c r="Z62" s="203">
        <f t="shared" si="12"/>
        <v>2E-3</v>
      </c>
    </row>
    <row r="63" spans="3:26" ht="12" x14ac:dyDescent="0.2">
      <c r="C63" s="390"/>
      <c r="D63" s="378" t="s">
        <v>264</v>
      </c>
      <c r="E63" s="380"/>
      <c r="F63" s="380"/>
      <c r="G63" s="70" t="s">
        <v>243</v>
      </c>
      <c r="H63" s="62"/>
      <c r="I63" s="72"/>
      <c r="J63" s="62"/>
      <c r="K63" s="62"/>
      <c r="L63" s="188">
        <v>4.0000000000000001E-3</v>
      </c>
      <c r="M63" s="355"/>
      <c r="N63" s="355"/>
      <c r="O63" s="355"/>
      <c r="P63" s="62"/>
      <c r="Q63" s="62"/>
      <c r="R63" s="190">
        <v>4.0000000000000001E-3</v>
      </c>
      <c r="S63" s="62"/>
      <c r="T63" s="40">
        <v>0</v>
      </c>
      <c r="U63" s="4" t="s">
        <v>409</v>
      </c>
      <c r="V63" s="33">
        <f t="shared" si="13"/>
        <v>2</v>
      </c>
      <c r="W63" s="211">
        <f t="shared" si="10"/>
        <v>4.0000000000000001E-3</v>
      </c>
      <c r="X63" s="212" t="s">
        <v>430</v>
      </c>
      <c r="Y63" s="213">
        <f t="shared" si="11"/>
        <v>4.0000000000000001E-3</v>
      </c>
      <c r="Z63" s="204">
        <f t="shared" si="12"/>
        <v>4.0000000000000001E-3</v>
      </c>
    </row>
    <row r="64" spans="3:26" ht="12" x14ac:dyDescent="0.2">
      <c r="C64" s="390"/>
      <c r="D64" s="378" t="s">
        <v>265</v>
      </c>
      <c r="E64" s="380"/>
      <c r="F64" s="380"/>
      <c r="G64" s="70" t="s">
        <v>243</v>
      </c>
      <c r="H64" s="62"/>
      <c r="I64" s="72"/>
      <c r="J64" s="62"/>
      <c r="K64" s="62"/>
      <c r="L64" s="205">
        <v>5.0000000000000001E-4</v>
      </c>
      <c r="M64" s="357"/>
      <c r="N64" s="357"/>
      <c r="O64" s="357"/>
      <c r="P64" s="62"/>
      <c r="Q64" s="62"/>
      <c r="R64" s="207">
        <v>5.0000000000000001E-4</v>
      </c>
      <c r="S64" s="62"/>
      <c r="T64" s="40">
        <v>0</v>
      </c>
      <c r="U64" s="4" t="s">
        <v>409</v>
      </c>
      <c r="V64" s="33">
        <f t="shared" ref="V64:V88" si="14">COUNT(I64:R64)</f>
        <v>2</v>
      </c>
      <c r="W64" s="184">
        <f t="shared" si="10"/>
        <v>5.0000000000000001E-4</v>
      </c>
      <c r="X64" s="185" t="s">
        <v>430</v>
      </c>
      <c r="Y64" s="186">
        <f t="shared" si="11"/>
        <v>5.0000000000000001E-4</v>
      </c>
      <c r="Z64" s="187">
        <f t="shared" si="12"/>
        <v>5.0000000000000001E-4</v>
      </c>
    </row>
    <row r="65" spans="3:26" ht="12" x14ac:dyDescent="0.2">
      <c r="C65" s="390"/>
      <c r="D65" s="378" t="s">
        <v>266</v>
      </c>
      <c r="E65" s="380"/>
      <c r="F65" s="380"/>
      <c r="G65" s="70" t="s">
        <v>243</v>
      </c>
      <c r="H65" s="62"/>
      <c r="I65" s="72"/>
      <c r="J65" s="62"/>
      <c r="K65" s="62"/>
      <c r="L65" s="205">
        <v>5.9999999999999995E-4</v>
      </c>
      <c r="M65" s="357"/>
      <c r="N65" s="357"/>
      <c r="O65" s="357"/>
      <c r="P65" s="62"/>
      <c r="Q65" s="62"/>
      <c r="R65" s="207">
        <v>5.9999999999999995E-4</v>
      </c>
      <c r="S65" s="62"/>
      <c r="T65" s="40">
        <v>0</v>
      </c>
      <c r="U65" s="4" t="s">
        <v>409</v>
      </c>
      <c r="V65" s="33">
        <f t="shared" si="14"/>
        <v>2</v>
      </c>
      <c r="W65" s="184">
        <f t="shared" si="10"/>
        <v>5.9999999999999995E-4</v>
      </c>
      <c r="X65" s="185" t="s">
        <v>430</v>
      </c>
      <c r="Y65" s="186">
        <f t="shared" si="11"/>
        <v>5.9999999999999995E-4</v>
      </c>
      <c r="Z65" s="187">
        <f t="shared" si="12"/>
        <v>5.9999999999999995E-4</v>
      </c>
    </row>
    <row r="66" spans="3:26" ht="12" x14ac:dyDescent="0.2">
      <c r="C66" s="390"/>
      <c r="D66" s="385" t="s">
        <v>267</v>
      </c>
      <c r="E66" s="386"/>
      <c r="F66" s="386"/>
      <c r="G66" s="113" t="s">
        <v>243</v>
      </c>
      <c r="H66" s="114"/>
      <c r="I66" s="191"/>
      <c r="J66" s="114"/>
      <c r="K66" s="114"/>
      <c r="L66" s="214">
        <v>1E-3</v>
      </c>
      <c r="M66" s="359"/>
      <c r="N66" s="359"/>
      <c r="O66" s="359"/>
      <c r="P66" s="114"/>
      <c r="Q66" s="114"/>
      <c r="R66" s="216">
        <v>1E-3</v>
      </c>
      <c r="S66" s="114"/>
      <c r="T66" s="197">
        <v>0</v>
      </c>
      <c r="U66" s="198" t="s">
        <v>409</v>
      </c>
      <c r="V66" s="199">
        <f t="shared" si="14"/>
        <v>2</v>
      </c>
      <c r="W66" s="200">
        <f t="shared" si="10"/>
        <v>1E-3</v>
      </c>
      <c r="X66" s="201" t="s">
        <v>430</v>
      </c>
      <c r="Y66" s="202">
        <f t="shared" si="11"/>
        <v>1E-3</v>
      </c>
      <c r="Z66" s="203">
        <f t="shared" si="12"/>
        <v>1E-3</v>
      </c>
    </row>
    <row r="67" spans="3:26" ht="12" x14ac:dyDescent="0.2">
      <c r="C67" s="390"/>
      <c r="D67" s="378" t="s">
        <v>268</v>
      </c>
      <c r="E67" s="380"/>
      <c r="F67" s="380"/>
      <c r="G67" s="70" t="s">
        <v>243</v>
      </c>
      <c r="H67" s="62"/>
      <c r="I67" s="72"/>
      <c r="J67" s="62"/>
      <c r="K67" s="62"/>
      <c r="L67" s="205">
        <v>5.0000000000000001E-4</v>
      </c>
      <c r="M67" s="357"/>
      <c r="N67" s="357"/>
      <c r="O67" s="357"/>
      <c r="P67" s="62"/>
      <c r="Q67" s="62"/>
      <c r="R67" s="207">
        <v>5.0000000000000001E-4</v>
      </c>
      <c r="S67" s="62"/>
      <c r="T67" s="40">
        <v>0</v>
      </c>
      <c r="U67" s="4" t="s">
        <v>409</v>
      </c>
      <c r="V67" s="33">
        <f t="shared" si="14"/>
        <v>2</v>
      </c>
      <c r="W67" s="211">
        <f t="shared" si="10"/>
        <v>5.0000000000000001E-4</v>
      </c>
      <c r="X67" s="212" t="s">
        <v>430</v>
      </c>
      <c r="Y67" s="213">
        <f t="shared" si="11"/>
        <v>5.0000000000000001E-4</v>
      </c>
      <c r="Z67" s="204">
        <f t="shared" si="12"/>
        <v>5.0000000000000001E-4</v>
      </c>
    </row>
    <row r="68" spans="3:26" ht="12" x14ac:dyDescent="0.2">
      <c r="C68" s="390"/>
      <c r="D68" s="378" t="s">
        <v>269</v>
      </c>
      <c r="E68" s="380"/>
      <c r="F68" s="380"/>
      <c r="G68" s="70" t="s">
        <v>243</v>
      </c>
      <c r="H68" s="62"/>
      <c r="I68" s="72"/>
      <c r="J68" s="62"/>
      <c r="K68" s="62"/>
      <c r="L68" s="205">
        <v>2.0000000000000001E-4</v>
      </c>
      <c r="M68" s="357"/>
      <c r="N68" s="357"/>
      <c r="O68" s="357"/>
      <c r="P68" s="62"/>
      <c r="Q68" s="62"/>
      <c r="R68" s="207"/>
      <c r="S68" s="62"/>
      <c r="T68" s="40">
        <v>0</v>
      </c>
      <c r="U68" s="4" t="s">
        <v>409</v>
      </c>
      <c r="V68" s="33">
        <f t="shared" si="14"/>
        <v>1</v>
      </c>
      <c r="W68" s="184">
        <f t="shared" si="10"/>
        <v>2.0000000000000001E-4</v>
      </c>
      <c r="X68" s="185" t="s">
        <v>430</v>
      </c>
      <c r="Y68" s="186">
        <f t="shared" si="11"/>
        <v>2.0000000000000001E-4</v>
      </c>
      <c r="Z68" s="187">
        <f t="shared" si="12"/>
        <v>2.0000000000000001E-4</v>
      </c>
    </row>
    <row r="69" spans="3:26" ht="12" x14ac:dyDescent="0.2">
      <c r="C69" s="390"/>
      <c r="D69" s="378" t="s">
        <v>270</v>
      </c>
      <c r="E69" s="380"/>
      <c r="F69" s="380"/>
      <c r="G69" s="70" t="s">
        <v>243</v>
      </c>
      <c r="H69" s="62"/>
      <c r="I69" s="72"/>
      <c r="J69" s="62"/>
      <c r="K69" s="62"/>
      <c r="L69" s="205">
        <v>5.9999999999999995E-4</v>
      </c>
      <c r="M69" s="357"/>
      <c r="N69" s="357"/>
      <c r="O69" s="357"/>
      <c r="P69" s="62"/>
      <c r="Q69" s="62"/>
      <c r="R69" s="207"/>
      <c r="S69" s="62"/>
      <c r="T69" s="40">
        <v>0</v>
      </c>
      <c r="U69" s="4" t="s">
        <v>409</v>
      </c>
      <c r="V69" s="33">
        <f t="shared" si="14"/>
        <v>1</v>
      </c>
      <c r="W69" s="184">
        <f t="shared" si="10"/>
        <v>5.9999999999999995E-4</v>
      </c>
      <c r="X69" s="185" t="s">
        <v>430</v>
      </c>
      <c r="Y69" s="186">
        <f t="shared" si="11"/>
        <v>5.9999999999999995E-4</v>
      </c>
      <c r="Z69" s="187">
        <f t="shared" si="12"/>
        <v>5.9999999999999995E-4</v>
      </c>
    </row>
    <row r="70" spans="3:26" ht="12" x14ac:dyDescent="0.2">
      <c r="C70" s="390"/>
      <c r="D70" s="385" t="s">
        <v>271</v>
      </c>
      <c r="E70" s="386"/>
      <c r="F70" s="386"/>
      <c r="G70" s="113" t="s">
        <v>243</v>
      </c>
      <c r="H70" s="114"/>
      <c r="I70" s="191"/>
      <c r="J70" s="114"/>
      <c r="K70" s="114"/>
      <c r="L70" s="208">
        <v>2.9999999999999997E-4</v>
      </c>
      <c r="M70" s="358"/>
      <c r="N70" s="358"/>
      <c r="O70" s="358"/>
      <c r="P70" s="114"/>
      <c r="Q70" s="114"/>
      <c r="R70" s="210"/>
      <c r="S70" s="114"/>
      <c r="T70" s="197">
        <v>0</v>
      </c>
      <c r="U70" s="198" t="s">
        <v>409</v>
      </c>
      <c r="V70" s="199">
        <f t="shared" si="14"/>
        <v>1</v>
      </c>
      <c r="W70" s="200">
        <f t="shared" si="10"/>
        <v>2.9999999999999997E-4</v>
      </c>
      <c r="X70" s="201" t="s">
        <v>430</v>
      </c>
      <c r="Y70" s="202">
        <f t="shared" si="11"/>
        <v>2.9999999999999997E-4</v>
      </c>
      <c r="Z70" s="203">
        <f t="shared" si="12"/>
        <v>2.9999999999999997E-4</v>
      </c>
    </row>
    <row r="71" spans="3:26" ht="12" x14ac:dyDescent="0.2">
      <c r="C71" s="390"/>
      <c r="D71" s="378" t="s">
        <v>272</v>
      </c>
      <c r="E71" s="380"/>
      <c r="F71" s="380"/>
      <c r="G71" s="70" t="s">
        <v>243</v>
      </c>
      <c r="H71" s="62"/>
      <c r="I71" s="72"/>
      <c r="J71" s="62"/>
      <c r="K71" s="62"/>
      <c r="L71" s="188">
        <v>2E-3</v>
      </c>
      <c r="M71" s="355"/>
      <c r="N71" s="355"/>
      <c r="O71" s="355"/>
      <c r="P71" s="62"/>
      <c r="Q71" s="62"/>
      <c r="R71" s="190"/>
      <c r="S71" s="62"/>
      <c r="T71" s="40">
        <v>0</v>
      </c>
      <c r="U71" s="4" t="s">
        <v>409</v>
      </c>
      <c r="V71" s="33">
        <f t="shared" si="14"/>
        <v>1</v>
      </c>
      <c r="W71" s="211">
        <f t="shared" si="10"/>
        <v>2E-3</v>
      </c>
      <c r="X71" s="212" t="s">
        <v>430</v>
      </c>
      <c r="Y71" s="213">
        <f t="shared" si="11"/>
        <v>2E-3</v>
      </c>
      <c r="Z71" s="204">
        <f t="shared" si="12"/>
        <v>2E-3</v>
      </c>
    </row>
    <row r="72" spans="3:26" ht="12" x14ac:dyDescent="0.2">
      <c r="C72" s="390"/>
      <c r="D72" s="378" t="s">
        <v>52</v>
      </c>
      <c r="E72" s="380"/>
      <c r="F72" s="380"/>
      <c r="G72" s="70" t="s">
        <v>243</v>
      </c>
      <c r="H72" s="62"/>
      <c r="I72" s="72"/>
      <c r="J72" s="62"/>
      <c r="K72" s="62"/>
      <c r="L72" s="188">
        <v>1E-3</v>
      </c>
      <c r="M72" s="355"/>
      <c r="N72" s="355"/>
      <c r="O72" s="355"/>
      <c r="P72" s="62"/>
      <c r="Q72" s="62"/>
      <c r="R72" s="190">
        <v>1E-3</v>
      </c>
      <c r="S72" s="62"/>
      <c r="T72" s="40">
        <v>0</v>
      </c>
      <c r="U72" s="4" t="s">
        <v>409</v>
      </c>
      <c r="V72" s="33">
        <f t="shared" si="14"/>
        <v>2</v>
      </c>
      <c r="W72" s="184">
        <f t="shared" si="10"/>
        <v>1E-3</v>
      </c>
      <c r="X72" s="185" t="s">
        <v>430</v>
      </c>
      <c r="Y72" s="186">
        <f t="shared" si="11"/>
        <v>1E-3</v>
      </c>
      <c r="Z72" s="187">
        <f t="shared" si="12"/>
        <v>1E-3</v>
      </c>
    </row>
    <row r="73" spans="3:26" ht="12" x14ac:dyDescent="0.2">
      <c r="C73" s="390"/>
      <c r="D73" s="378" t="s">
        <v>273</v>
      </c>
      <c r="E73" s="380"/>
      <c r="F73" s="380"/>
      <c r="G73" s="70" t="s">
        <v>243</v>
      </c>
      <c r="H73" s="62"/>
      <c r="I73" s="72"/>
      <c r="J73" s="62"/>
      <c r="K73" s="62"/>
      <c r="L73" s="188">
        <v>2E-3</v>
      </c>
      <c r="M73" s="355"/>
      <c r="N73" s="355"/>
      <c r="O73" s="355"/>
      <c r="P73" s="62"/>
      <c r="Q73" s="62"/>
      <c r="R73" s="190">
        <v>2E-3</v>
      </c>
      <c r="S73" s="62"/>
      <c r="T73" s="40">
        <v>0</v>
      </c>
      <c r="U73" s="4" t="s">
        <v>409</v>
      </c>
      <c r="V73" s="33">
        <f t="shared" si="14"/>
        <v>2</v>
      </c>
      <c r="W73" s="184">
        <f t="shared" si="10"/>
        <v>2E-3</v>
      </c>
      <c r="X73" s="185" t="s">
        <v>430</v>
      </c>
      <c r="Y73" s="186">
        <f t="shared" si="11"/>
        <v>2E-3</v>
      </c>
      <c r="Z73" s="187">
        <f t="shared" si="12"/>
        <v>2E-3</v>
      </c>
    </row>
    <row r="74" spans="3:26" ht="12" x14ac:dyDescent="0.2">
      <c r="C74" s="390"/>
      <c r="D74" s="385" t="s">
        <v>274</v>
      </c>
      <c r="E74" s="386"/>
      <c r="F74" s="386"/>
      <c r="G74" s="113" t="s">
        <v>243</v>
      </c>
      <c r="H74" s="114"/>
      <c r="I74" s="191"/>
      <c r="J74" s="114"/>
      <c r="K74" s="114"/>
      <c r="L74" s="217">
        <v>1.8</v>
      </c>
      <c r="M74" s="191"/>
      <c r="N74" s="191"/>
      <c r="O74" s="191"/>
      <c r="P74" s="114"/>
      <c r="Q74" s="114"/>
      <c r="R74" s="218">
        <v>3.8</v>
      </c>
      <c r="S74" s="114"/>
      <c r="T74" s="197">
        <v>0</v>
      </c>
      <c r="U74" s="198" t="s">
        <v>409</v>
      </c>
      <c r="V74" s="199">
        <f t="shared" si="14"/>
        <v>2</v>
      </c>
      <c r="W74" s="219">
        <f t="shared" si="10"/>
        <v>1.8</v>
      </c>
      <c r="X74" s="120" t="s">
        <v>411</v>
      </c>
      <c r="Y74" s="220">
        <f t="shared" si="11"/>
        <v>3.8</v>
      </c>
      <c r="Z74" s="115">
        <f t="shared" si="12"/>
        <v>2.8</v>
      </c>
    </row>
    <row r="75" spans="3:26" ht="12" x14ac:dyDescent="0.2">
      <c r="C75" s="390"/>
      <c r="D75" s="378" t="s">
        <v>275</v>
      </c>
      <c r="E75" s="380"/>
      <c r="F75" s="380"/>
      <c r="G75" s="152" t="s">
        <v>243</v>
      </c>
      <c r="H75" s="153"/>
      <c r="I75" s="221"/>
      <c r="J75" s="153"/>
      <c r="K75" s="153"/>
      <c r="L75" s="223">
        <v>0.13</v>
      </c>
      <c r="M75" s="229"/>
      <c r="N75" s="229"/>
      <c r="O75" s="229"/>
      <c r="P75" s="153"/>
      <c r="Q75" s="153"/>
      <c r="R75" s="226">
        <v>0.08</v>
      </c>
      <c r="S75" s="153"/>
      <c r="T75" s="125">
        <v>0</v>
      </c>
      <c r="U75" s="126" t="s">
        <v>409</v>
      </c>
      <c r="V75" s="127">
        <f t="shared" si="14"/>
        <v>2</v>
      </c>
      <c r="W75" s="227">
        <f t="shared" si="10"/>
        <v>0.08</v>
      </c>
      <c r="X75" s="162" t="s">
        <v>411</v>
      </c>
      <c r="Y75" s="228">
        <f t="shared" si="11"/>
        <v>0.13</v>
      </c>
      <c r="Z75" s="229">
        <f t="shared" si="12"/>
        <v>0.10500000000000001</v>
      </c>
    </row>
    <row r="76" spans="3:26" ht="12" x14ac:dyDescent="0.2">
      <c r="C76" s="390"/>
      <c r="D76" s="378" t="s">
        <v>276</v>
      </c>
      <c r="E76" s="380"/>
      <c r="F76" s="380"/>
      <c r="G76" s="70" t="s">
        <v>243</v>
      </c>
      <c r="H76" s="62"/>
      <c r="I76" s="88"/>
      <c r="J76" s="62"/>
      <c r="K76" s="62"/>
      <c r="L76" s="230">
        <v>0.03</v>
      </c>
      <c r="M76" s="235"/>
      <c r="N76" s="235"/>
      <c r="O76" s="235"/>
      <c r="P76" s="62"/>
      <c r="Q76" s="62"/>
      <c r="R76" s="232">
        <v>0.04</v>
      </c>
      <c r="S76" s="62"/>
      <c r="T76" s="40">
        <v>0</v>
      </c>
      <c r="U76" s="4" t="s">
        <v>409</v>
      </c>
      <c r="V76" s="33">
        <f t="shared" si="14"/>
        <v>2</v>
      </c>
      <c r="W76" s="233">
        <f t="shared" si="10"/>
        <v>0.03</v>
      </c>
      <c r="X76" s="32" t="s">
        <v>411</v>
      </c>
      <c r="Y76" s="234">
        <f t="shared" si="11"/>
        <v>0.04</v>
      </c>
      <c r="Z76" s="235">
        <f t="shared" si="12"/>
        <v>3.5000000000000003E-2</v>
      </c>
    </row>
    <row r="77" spans="3:26" ht="12" x14ac:dyDescent="0.2">
      <c r="C77" s="391"/>
      <c r="D77" s="383" t="s">
        <v>277</v>
      </c>
      <c r="E77" s="388"/>
      <c r="F77" s="388"/>
      <c r="G77" s="78" t="s">
        <v>243</v>
      </c>
      <c r="H77" s="102"/>
      <c r="I77" s="164"/>
      <c r="J77" s="102"/>
      <c r="K77" s="102"/>
      <c r="L77" s="237">
        <v>5.0000000000000001E-3</v>
      </c>
      <c r="M77" s="243"/>
      <c r="N77" s="243"/>
      <c r="O77" s="243"/>
      <c r="P77" s="102"/>
      <c r="Q77" s="102"/>
      <c r="R77" s="240">
        <v>5.0000000000000001E-3</v>
      </c>
      <c r="S77" s="102"/>
      <c r="T77" s="45">
        <v>0</v>
      </c>
      <c r="U77" s="46" t="s">
        <v>409</v>
      </c>
      <c r="V77" s="47">
        <f t="shared" si="14"/>
        <v>2</v>
      </c>
      <c r="W77" s="241">
        <f t="shared" si="10"/>
        <v>5.0000000000000001E-3</v>
      </c>
      <c r="X77" s="49" t="s">
        <v>411</v>
      </c>
      <c r="Y77" s="242">
        <f t="shared" si="11"/>
        <v>5.0000000000000001E-3</v>
      </c>
      <c r="Z77" s="243">
        <f t="shared" si="12"/>
        <v>5.0000000000000001E-3</v>
      </c>
    </row>
    <row r="78" spans="3:26" ht="12" customHeight="1" x14ac:dyDescent="0.2">
      <c r="C78" s="389" t="s">
        <v>57</v>
      </c>
      <c r="D78" s="381" t="s">
        <v>278</v>
      </c>
      <c r="E78" s="382"/>
      <c r="F78" s="382"/>
      <c r="G78" s="93" t="s">
        <v>243</v>
      </c>
      <c r="H78" s="52"/>
      <c r="I78" s="66"/>
      <c r="J78" s="52"/>
      <c r="K78" s="52"/>
      <c r="L78" s="245">
        <v>0.5</v>
      </c>
      <c r="M78" s="360"/>
      <c r="N78" s="360"/>
      <c r="O78" s="360"/>
      <c r="P78" s="52"/>
      <c r="Q78" s="52"/>
      <c r="R78" s="247">
        <v>0.5</v>
      </c>
      <c r="S78" s="52"/>
      <c r="T78" s="56" t="s">
        <v>390</v>
      </c>
      <c r="U78" s="57" t="s">
        <v>409</v>
      </c>
      <c r="V78" s="58">
        <f t="shared" si="14"/>
        <v>2</v>
      </c>
      <c r="W78" s="248">
        <f>MIN(I78:R78)</f>
        <v>0.5</v>
      </c>
      <c r="X78" s="60" t="s">
        <v>411</v>
      </c>
      <c r="Y78" s="249">
        <f t="shared" si="11"/>
        <v>0.5</v>
      </c>
      <c r="Z78" s="244">
        <f t="shared" si="12"/>
        <v>0.5</v>
      </c>
    </row>
    <row r="79" spans="3:26" ht="12" x14ac:dyDescent="0.2">
      <c r="C79" s="390"/>
      <c r="D79" s="378" t="s">
        <v>279</v>
      </c>
      <c r="E79" s="380"/>
      <c r="F79" s="380"/>
      <c r="G79" s="70" t="s">
        <v>243</v>
      </c>
      <c r="H79" s="62"/>
      <c r="I79" s="72"/>
      <c r="J79" s="62"/>
      <c r="K79" s="62"/>
      <c r="L79" s="188">
        <v>5.0000000000000001E-3</v>
      </c>
      <c r="M79" s="355"/>
      <c r="N79" s="355"/>
      <c r="O79" s="355"/>
      <c r="P79" s="62"/>
      <c r="Q79" s="62"/>
      <c r="R79" s="190"/>
      <c r="S79" s="62"/>
      <c r="T79" s="40" t="s">
        <v>140</v>
      </c>
      <c r="U79" s="4" t="s">
        <v>409</v>
      </c>
      <c r="V79" s="33">
        <f t="shared" si="14"/>
        <v>1</v>
      </c>
      <c r="W79" s="184">
        <f t="shared" ref="W79:W88" si="15">MIN(I79:R79)</f>
        <v>5.0000000000000001E-3</v>
      </c>
      <c r="X79" s="185" t="s">
        <v>430</v>
      </c>
      <c r="Y79" s="186">
        <f t="shared" si="11"/>
        <v>5.0000000000000001E-3</v>
      </c>
      <c r="Z79" s="187">
        <f t="shared" si="12"/>
        <v>5.0000000000000001E-3</v>
      </c>
    </row>
    <row r="80" spans="3:26" ht="12" x14ac:dyDescent="0.2">
      <c r="C80" s="390"/>
      <c r="D80" s="378" t="s">
        <v>280</v>
      </c>
      <c r="E80" s="380"/>
      <c r="F80" s="380"/>
      <c r="G80" s="70" t="s">
        <v>243</v>
      </c>
      <c r="H80" s="62"/>
      <c r="I80" s="72"/>
      <c r="J80" s="62"/>
      <c r="K80" s="62"/>
      <c r="L80" s="148">
        <v>1.0999999999999999E-2</v>
      </c>
      <c r="M80" s="361"/>
      <c r="N80" s="361"/>
      <c r="O80" s="361"/>
      <c r="P80" s="62"/>
      <c r="Q80" s="62"/>
      <c r="R80" s="150"/>
      <c r="S80" s="62"/>
      <c r="T80" s="40" t="s">
        <v>140</v>
      </c>
      <c r="U80" s="4" t="s">
        <v>409</v>
      </c>
      <c r="V80" s="33">
        <f t="shared" si="14"/>
        <v>1</v>
      </c>
      <c r="W80" s="369">
        <f t="shared" si="15"/>
        <v>1.0999999999999999E-2</v>
      </c>
      <c r="X80" s="370" t="s">
        <v>430</v>
      </c>
      <c r="Y80" s="371">
        <f t="shared" si="11"/>
        <v>1.0999999999999999E-2</v>
      </c>
      <c r="Z80" s="372">
        <f t="shared" si="12"/>
        <v>1.0999999999999999E-2</v>
      </c>
    </row>
    <row r="81" spans="3:26" ht="12" x14ac:dyDescent="0.2">
      <c r="C81" s="390"/>
      <c r="D81" s="385" t="s">
        <v>281</v>
      </c>
      <c r="E81" s="386"/>
      <c r="F81" s="386"/>
      <c r="G81" s="113" t="s">
        <v>243</v>
      </c>
      <c r="H81" s="114"/>
      <c r="I81" s="191"/>
      <c r="J81" s="114"/>
      <c r="K81" s="114"/>
      <c r="L81" s="193">
        <v>0.08</v>
      </c>
      <c r="M81" s="356"/>
      <c r="N81" s="356"/>
      <c r="O81" s="356"/>
      <c r="P81" s="114"/>
      <c r="Q81" s="114"/>
      <c r="R81" s="252"/>
      <c r="S81" s="114"/>
      <c r="T81" s="197" t="s">
        <v>140</v>
      </c>
      <c r="U81" s="198" t="s">
        <v>409</v>
      </c>
      <c r="V81" s="199">
        <f t="shared" si="14"/>
        <v>1</v>
      </c>
      <c r="W81" s="184">
        <f t="shared" si="15"/>
        <v>0.08</v>
      </c>
      <c r="X81" s="185" t="s">
        <v>430</v>
      </c>
      <c r="Y81" s="186">
        <f t="shared" si="11"/>
        <v>0.08</v>
      </c>
      <c r="Z81" s="187">
        <f t="shared" si="12"/>
        <v>0.08</v>
      </c>
    </row>
    <row r="82" spans="3:26" ht="12" x14ac:dyDescent="0.2">
      <c r="C82" s="390"/>
      <c r="D82" s="378" t="s">
        <v>282</v>
      </c>
      <c r="E82" s="380"/>
      <c r="F82" s="380"/>
      <c r="G82" s="70" t="s">
        <v>243</v>
      </c>
      <c r="H82" s="153"/>
      <c r="I82" s="154"/>
      <c r="J82" s="153"/>
      <c r="K82" s="153"/>
      <c r="L82" s="254">
        <v>0.01</v>
      </c>
      <c r="M82" s="362"/>
      <c r="N82" s="362"/>
      <c r="O82" s="362"/>
      <c r="P82" s="153"/>
      <c r="Q82" s="153"/>
      <c r="R82" s="256"/>
      <c r="S82" s="153"/>
      <c r="T82" s="125" t="s">
        <v>140</v>
      </c>
      <c r="U82" s="126" t="s">
        <v>409</v>
      </c>
      <c r="V82" s="127">
        <f t="shared" si="14"/>
        <v>1</v>
      </c>
      <c r="W82" s="211">
        <f t="shared" si="15"/>
        <v>0.01</v>
      </c>
      <c r="X82" s="212" t="s">
        <v>430</v>
      </c>
      <c r="Y82" s="213">
        <f t="shared" si="11"/>
        <v>0.01</v>
      </c>
      <c r="Z82" s="204">
        <f t="shared" si="12"/>
        <v>0.01</v>
      </c>
    </row>
    <row r="83" spans="3:26" ht="12" x14ac:dyDescent="0.2">
      <c r="C83" s="390"/>
      <c r="D83" s="378" t="s">
        <v>63</v>
      </c>
      <c r="E83" s="380"/>
      <c r="F83" s="380"/>
      <c r="G83" s="70" t="s">
        <v>243</v>
      </c>
      <c r="H83" s="62"/>
      <c r="I83" s="72"/>
      <c r="J83" s="62"/>
      <c r="K83" s="62"/>
      <c r="L83" s="257">
        <v>0.03</v>
      </c>
      <c r="M83" s="363"/>
      <c r="N83" s="363"/>
      <c r="O83" s="363"/>
      <c r="P83" s="62"/>
      <c r="Q83" s="62"/>
      <c r="R83" s="259"/>
      <c r="S83" s="62"/>
      <c r="T83" s="40" t="s">
        <v>140</v>
      </c>
      <c r="U83" s="4" t="s">
        <v>409</v>
      </c>
      <c r="V83" s="33">
        <f t="shared" si="14"/>
        <v>1</v>
      </c>
      <c r="W83" s="184">
        <f t="shared" si="15"/>
        <v>0.03</v>
      </c>
      <c r="X83" s="321" t="s">
        <v>430</v>
      </c>
      <c r="Y83" s="186">
        <f t="shared" si="11"/>
        <v>0.03</v>
      </c>
      <c r="Z83" s="187">
        <f t="shared" si="12"/>
        <v>0.03</v>
      </c>
    </row>
    <row r="84" spans="3:26" ht="12" x14ac:dyDescent="0.2">
      <c r="C84" s="390"/>
      <c r="D84" s="387" t="s">
        <v>64</v>
      </c>
      <c r="E84" s="380"/>
      <c r="F84" s="380"/>
      <c r="G84" s="70" t="s">
        <v>243</v>
      </c>
      <c r="H84" s="35"/>
      <c r="I84" s="73"/>
      <c r="J84" s="35"/>
      <c r="K84" s="35"/>
      <c r="L84" s="230">
        <v>0.03</v>
      </c>
      <c r="M84" s="230"/>
      <c r="N84" s="230"/>
      <c r="O84" s="230"/>
      <c r="P84" s="35"/>
      <c r="Q84" s="35"/>
      <c r="R84" s="232"/>
      <c r="S84" s="35"/>
      <c r="T84" s="31" t="s">
        <v>140</v>
      </c>
      <c r="U84" s="32" t="s">
        <v>409</v>
      </c>
      <c r="V84" s="33">
        <f t="shared" si="14"/>
        <v>1</v>
      </c>
      <c r="W84" s="31">
        <f t="shared" si="15"/>
        <v>0.03</v>
      </c>
      <c r="X84" s="275" t="s">
        <v>430</v>
      </c>
      <c r="Y84" s="34">
        <f t="shared" si="11"/>
        <v>0.03</v>
      </c>
      <c r="Z84" s="35">
        <f t="shared" si="12"/>
        <v>0.03</v>
      </c>
    </row>
    <row r="85" spans="3:26" ht="12" x14ac:dyDescent="0.2">
      <c r="C85" s="390"/>
      <c r="D85" s="401" t="s">
        <v>66</v>
      </c>
      <c r="E85" s="386"/>
      <c r="F85" s="386"/>
      <c r="G85" s="113" t="s">
        <v>243</v>
      </c>
      <c r="H85" s="122"/>
      <c r="I85" s="217"/>
      <c r="J85" s="122"/>
      <c r="K85" s="122"/>
      <c r="L85" s="261">
        <v>0.09</v>
      </c>
      <c r="M85" s="261"/>
      <c r="N85" s="261"/>
      <c r="O85" s="261"/>
      <c r="P85" s="122"/>
      <c r="Q85" s="122"/>
      <c r="R85" s="252">
        <v>0.09</v>
      </c>
      <c r="S85" s="122"/>
      <c r="T85" s="119" t="s">
        <v>390</v>
      </c>
      <c r="U85" s="120" t="s">
        <v>409</v>
      </c>
      <c r="V85" s="199">
        <f t="shared" si="14"/>
        <v>2</v>
      </c>
      <c r="W85" s="263">
        <f t="shared" si="15"/>
        <v>0.09</v>
      </c>
      <c r="X85" s="120" t="s">
        <v>411</v>
      </c>
      <c r="Y85" s="264">
        <f t="shared" si="11"/>
        <v>0.09</v>
      </c>
      <c r="Z85" s="261">
        <f t="shared" si="12"/>
        <v>0.09</v>
      </c>
    </row>
    <row r="86" spans="3:26" ht="12" x14ac:dyDescent="0.2">
      <c r="C86" s="390"/>
      <c r="D86" s="387" t="s">
        <v>68</v>
      </c>
      <c r="E86" s="380"/>
      <c r="F86" s="380"/>
      <c r="G86" s="70" t="s">
        <v>243</v>
      </c>
      <c r="H86" s="35"/>
      <c r="I86" s="73"/>
      <c r="J86" s="35"/>
      <c r="K86" s="35"/>
      <c r="L86" s="84">
        <v>1.8</v>
      </c>
      <c r="M86" s="84"/>
      <c r="N86" s="84"/>
      <c r="O86" s="84"/>
      <c r="P86" s="35"/>
      <c r="Q86" s="35"/>
      <c r="R86" s="75">
        <v>3.8</v>
      </c>
      <c r="S86" s="35"/>
      <c r="T86" s="31" t="s">
        <v>390</v>
      </c>
      <c r="U86" s="32" t="s">
        <v>409</v>
      </c>
      <c r="V86" s="33">
        <f t="shared" si="14"/>
        <v>2</v>
      </c>
      <c r="W86" s="265">
        <f t="shared" si="15"/>
        <v>1.8</v>
      </c>
      <c r="X86" s="32" t="s">
        <v>411</v>
      </c>
      <c r="Y86" s="266">
        <f t="shared" si="11"/>
        <v>3.8</v>
      </c>
      <c r="Z86" s="84">
        <f t="shared" si="12"/>
        <v>2.8</v>
      </c>
    </row>
    <row r="87" spans="3:26" ht="12" x14ac:dyDescent="0.2">
      <c r="C87" s="390"/>
      <c r="D87" s="387" t="s">
        <v>69</v>
      </c>
      <c r="E87" s="380"/>
      <c r="F87" s="380"/>
      <c r="G87" s="70" t="s">
        <v>243</v>
      </c>
      <c r="H87" s="35"/>
      <c r="I87" s="89"/>
      <c r="J87" s="35"/>
      <c r="K87" s="35"/>
      <c r="L87" s="257">
        <v>0.04</v>
      </c>
      <c r="M87" s="257"/>
      <c r="N87" s="257"/>
      <c r="O87" s="257"/>
      <c r="P87" s="35"/>
      <c r="Q87" s="35"/>
      <c r="R87" s="90">
        <v>0.05</v>
      </c>
      <c r="S87" s="35"/>
      <c r="T87" s="31" t="s">
        <v>390</v>
      </c>
      <c r="U87" s="32" t="s">
        <v>409</v>
      </c>
      <c r="V87" s="33">
        <f t="shared" si="14"/>
        <v>2</v>
      </c>
      <c r="W87" s="184">
        <f t="shared" si="15"/>
        <v>0.04</v>
      </c>
      <c r="X87" s="32" t="s">
        <v>430</v>
      </c>
      <c r="Y87" s="268">
        <f t="shared" si="11"/>
        <v>0.05</v>
      </c>
      <c r="Z87" s="230">
        <f t="shared" si="12"/>
        <v>4.4999999999999998E-2</v>
      </c>
    </row>
    <row r="88" spans="3:26" ht="12" x14ac:dyDescent="0.2">
      <c r="C88" s="391"/>
      <c r="D88" s="387" t="s">
        <v>118</v>
      </c>
      <c r="E88" s="380"/>
      <c r="F88" s="380"/>
      <c r="G88" s="70" t="s">
        <v>161</v>
      </c>
      <c r="H88" s="35"/>
      <c r="I88" s="89"/>
      <c r="J88" s="35"/>
      <c r="K88" s="35"/>
      <c r="L88" s="230">
        <v>0.28999999999999998</v>
      </c>
      <c r="M88" s="230"/>
      <c r="N88" s="230"/>
      <c r="O88" s="230"/>
      <c r="P88" s="35"/>
      <c r="Q88" s="35"/>
      <c r="R88" s="232"/>
      <c r="S88" s="35"/>
      <c r="T88" s="31" t="s">
        <v>390</v>
      </c>
      <c r="U88" s="32" t="s">
        <v>409</v>
      </c>
      <c r="V88" s="33">
        <f t="shared" si="14"/>
        <v>1</v>
      </c>
      <c r="W88" s="267">
        <f t="shared" si="15"/>
        <v>0.28999999999999998</v>
      </c>
      <c r="X88" s="32" t="s">
        <v>430</v>
      </c>
      <c r="Y88" s="268">
        <f t="shared" si="11"/>
        <v>0.28999999999999998</v>
      </c>
      <c r="Z88" s="230">
        <f t="shared" si="12"/>
        <v>0.28999999999999998</v>
      </c>
    </row>
    <row r="89" spans="3:26" ht="12" x14ac:dyDescent="0.2">
      <c r="C89" s="389" t="s">
        <v>72</v>
      </c>
      <c r="D89" s="381" t="s">
        <v>283</v>
      </c>
      <c r="E89" s="382"/>
      <c r="F89" s="382"/>
      <c r="G89" s="93" t="s">
        <v>161</v>
      </c>
      <c r="H89" s="52"/>
      <c r="I89" s="52"/>
      <c r="J89" s="52"/>
      <c r="K89" s="52"/>
      <c r="L89" s="53"/>
      <c r="M89" s="52"/>
      <c r="N89" s="52"/>
      <c r="O89" s="52"/>
      <c r="P89" s="52"/>
      <c r="Q89" s="52"/>
      <c r="R89" s="55"/>
      <c r="S89" s="52"/>
      <c r="T89" s="56" t="s">
        <v>401</v>
      </c>
      <c r="U89" s="57" t="s">
        <v>401</v>
      </c>
      <c r="V89" s="58" t="s">
        <v>401</v>
      </c>
      <c r="W89" s="59"/>
      <c r="X89" s="60"/>
      <c r="Y89" s="61"/>
      <c r="Z89" s="53"/>
    </row>
    <row r="90" spans="3:26" ht="12" x14ac:dyDescent="0.2">
      <c r="C90" s="390"/>
      <c r="D90" s="378" t="s">
        <v>284</v>
      </c>
      <c r="E90" s="380"/>
      <c r="F90" s="380"/>
      <c r="G90" s="70" t="s">
        <v>161</v>
      </c>
      <c r="H90" s="62"/>
      <c r="I90" s="62"/>
      <c r="J90" s="62"/>
      <c r="K90" s="62"/>
      <c r="L90" s="35"/>
      <c r="M90" s="62"/>
      <c r="N90" s="62"/>
      <c r="O90" s="62"/>
      <c r="P90" s="62"/>
      <c r="Q90" s="62"/>
      <c r="R90" s="64"/>
      <c r="S90" s="62"/>
      <c r="T90" s="40" t="s">
        <v>401</v>
      </c>
      <c r="U90" s="4" t="s">
        <v>401</v>
      </c>
      <c r="V90" s="33" t="s">
        <v>401</v>
      </c>
      <c r="W90" s="31"/>
      <c r="X90" s="32"/>
      <c r="Y90" s="34"/>
      <c r="Z90" s="35"/>
    </row>
    <row r="91" spans="3:26" ht="12" x14ac:dyDescent="0.2">
      <c r="C91" s="390"/>
      <c r="D91" s="378" t="s">
        <v>285</v>
      </c>
      <c r="E91" s="380"/>
      <c r="F91" s="380"/>
      <c r="G91" s="70" t="s">
        <v>161</v>
      </c>
      <c r="H91" s="62"/>
      <c r="I91" s="62"/>
      <c r="J91" s="62"/>
      <c r="K91" s="62"/>
      <c r="L91" s="35"/>
      <c r="M91" s="62"/>
      <c r="N91" s="62"/>
      <c r="O91" s="62"/>
      <c r="P91" s="62"/>
      <c r="Q91" s="62"/>
      <c r="R91" s="64"/>
      <c r="S91" s="62"/>
      <c r="T91" s="40" t="s">
        <v>401</v>
      </c>
      <c r="U91" s="4" t="s">
        <v>401</v>
      </c>
      <c r="V91" s="33" t="s">
        <v>401</v>
      </c>
      <c r="W91" s="31"/>
      <c r="X91" s="32"/>
      <c r="Y91" s="34"/>
      <c r="Z91" s="35"/>
    </row>
    <row r="92" spans="3:26" ht="12" x14ac:dyDescent="0.2">
      <c r="C92" s="390"/>
      <c r="D92" s="378" t="s">
        <v>286</v>
      </c>
      <c r="E92" s="380"/>
      <c r="F92" s="380"/>
      <c r="G92" s="70" t="s">
        <v>161</v>
      </c>
      <c r="H92" s="62"/>
      <c r="I92" s="62"/>
      <c r="J92" s="62"/>
      <c r="K92" s="62"/>
      <c r="L92" s="35"/>
      <c r="M92" s="62"/>
      <c r="N92" s="62"/>
      <c r="O92" s="62"/>
      <c r="P92" s="62"/>
      <c r="Q92" s="62"/>
      <c r="R92" s="64"/>
      <c r="S92" s="62"/>
      <c r="T92" s="40" t="s">
        <v>401</v>
      </c>
      <c r="U92" s="4" t="s">
        <v>401</v>
      </c>
      <c r="V92" s="33" t="s">
        <v>401</v>
      </c>
      <c r="W92" s="31"/>
      <c r="X92" s="32"/>
      <c r="Y92" s="34"/>
      <c r="Z92" s="35"/>
    </row>
    <row r="93" spans="3:26" ht="10.5" customHeight="1" x14ac:dyDescent="0.2">
      <c r="C93" s="391"/>
      <c r="D93" s="383" t="s">
        <v>287</v>
      </c>
      <c r="E93" s="384"/>
      <c r="F93" s="384"/>
      <c r="G93" s="78" t="s">
        <v>161</v>
      </c>
      <c r="H93" s="102"/>
      <c r="I93" s="102"/>
      <c r="J93" s="102"/>
      <c r="K93" s="102"/>
      <c r="L93" s="51"/>
      <c r="M93" s="102"/>
      <c r="N93" s="102"/>
      <c r="O93" s="102"/>
      <c r="P93" s="102"/>
      <c r="Q93" s="102"/>
      <c r="R93" s="107"/>
      <c r="S93" s="102"/>
      <c r="T93" s="45" t="s">
        <v>401</v>
      </c>
      <c r="U93" s="46" t="s">
        <v>401</v>
      </c>
      <c r="V93" s="47" t="s">
        <v>401</v>
      </c>
      <c r="W93" s="48"/>
      <c r="X93" s="49"/>
      <c r="Y93" s="50"/>
      <c r="Z93" s="51"/>
    </row>
    <row r="94" spans="3:26" ht="10.5" customHeight="1" x14ac:dyDescent="0.2">
      <c r="C94" s="389" t="s">
        <v>78</v>
      </c>
      <c r="D94" s="381" t="s">
        <v>288</v>
      </c>
      <c r="E94" s="382"/>
      <c r="F94" s="382"/>
      <c r="G94" s="93" t="s">
        <v>161</v>
      </c>
      <c r="H94" s="52"/>
      <c r="I94" s="52"/>
      <c r="J94" s="52"/>
      <c r="K94" s="52"/>
      <c r="L94" s="272">
        <v>6.0000000000000001E-3</v>
      </c>
      <c r="M94" s="52"/>
      <c r="N94" s="52"/>
      <c r="O94" s="52"/>
      <c r="P94" s="52"/>
      <c r="Q94" s="52"/>
      <c r="R94" s="55"/>
      <c r="S94" s="52"/>
      <c r="T94" s="56">
        <v>0</v>
      </c>
      <c r="U94" s="57" t="s">
        <v>409</v>
      </c>
      <c r="V94" s="58">
        <f t="shared" ref="V94:V124" si="16">COUNT(I94:R94)</f>
        <v>1</v>
      </c>
      <c r="W94" s="184">
        <f t="shared" ref="W94:W124" si="17">MIN(I94:R94)</f>
        <v>6.0000000000000001E-3</v>
      </c>
      <c r="X94" s="32" t="s">
        <v>430</v>
      </c>
      <c r="Y94" s="273">
        <f t="shared" ref="Y94:Y124" si="18">MAX(I94:R94)</f>
        <v>6.0000000000000001E-3</v>
      </c>
      <c r="Z94" s="179">
        <f t="shared" ref="Z94:Z124" si="19">AVERAGE(I94:R94)</f>
        <v>6.0000000000000001E-3</v>
      </c>
    </row>
    <row r="95" spans="3:26" ht="12" x14ac:dyDescent="0.2">
      <c r="C95" s="390"/>
      <c r="D95" s="378" t="s">
        <v>289</v>
      </c>
      <c r="E95" s="380"/>
      <c r="F95" s="380"/>
      <c r="G95" s="70" t="s">
        <v>161</v>
      </c>
      <c r="H95" s="62"/>
      <c r="I95" s="62"/>
      <c r="J95" s="62"/>
      <c r="K95" s="62"/>
      <c r="L95" s="188">
        <v>4.0000000000000001E-3</v>
      </c>
      <c r="M95" s="62"/>
      <c r="N95" s="62"/>
      <c r="O95" s="62"/>
      <c r="P95" s="62"/>
      <c r="Q95" s="62"/>
      <c r="R95" s="64"/>
      <c r="S95" s="62"/>
      <c r="T95" s="40">
        <v>0</v>
      </c>
      <c r="U95" s="4" t="s">
        <v>409</v>
      </c>
      <c r="V95" s="33">
        <f t="shared" si="16"/>
        <v>1</v>
      </c>
      <c r="W95" s="184">
        <f t="shared" si="17"/>
        <v>4.0000000000000001E-3</v>
      </c>
      <c r="X95" s="32" t="s">
        <v>430</v>
      </c>
      <c r="Y95" s="273">
        <f t="shared" si="18"/>
        <v>4.0000000000000001E-3</v>
      </c>
      <c r="Z95" s="188">
        <f t="shared" si="19"/>
        <v>4.0000000000000001E-3</v>
      </c>
    </row>
    <row r="96" spans="3:26" ht="12" x14ac:dyDescent="0.2">
      <c r="C96" s="390"/>
      <c r="D96" s="378" t="s">
        <v>290</v>
      </c>
      <c r="E96" s="380"/>
      <c r="F96" s="380"/>
      <c r="G96" s="70" t="s">
        <v>161</v>
      </c>
      <c r="H96" s="62"/>
      <c r="I96" s="62"/>
      <c r="J96" s="62"/>
      <c r="K96" s="62"/>
      <c r="L96" s="188">
        <v>6.0000000000000001E-3</v>
      </c>
      <c r="M96" s="62"/>
      <c r="N96" s="62"/>
      <c r="O96" s="62"/>
      <c r="P96" s="62"/>
      <c r="Q96" s="62"/>
      <c r="R96" s="64"/>
      <c r="S96" s="62"/>
      <c r="T96" s="40">
        <v>0</v>
      </c>
      <c r="U96" s="4" t="s">
        <v>409</v>
      </c>
      <c r="V96" s="33">
        <f t="shared" si="16"/>
        <v>1</v>
      </c>
      <c r="W96" s="184">
        <f t="shared" si="17"/>
        <v>6.0000000000000001E-3</v>
      </c>
      <c r="X96" s="32" t="s">
        <v>430</v>
      </c>
      <c r="Y96" s="273">
        <f t="shared" si="18"/>
        <v>6.0000000000000001E-3</v>
      </c>
      <c r="Z96" s="188">
        <f t="shared" si="19"/>
        <v>6.0000000000000001E-3</v>
      </c>
    </row>
    <row r="97" spans="3:26" ht="12" x14ac:dyDescent="0.2">
      <c r="C97" s="390"/>
      <c r="D97" s="385" t="s">
        <v>291</v>
      </c>
      <c r="E97" s="386"/>
      <c r="F97" s="386"/>
      <c r="G97" s="113" t="s">
        <v>161</v>
      </c>
      <c r="H97" s="114"/>
      <c r="I97" s="114"/>
      <c r="J97" s="114"/>
      <c r="K97" s="114"/>
      <c r="L97" s="193">
        <v>0.03</v>
      </c>
      <c r="M97" s="114"/>
      <c r="N97" s="114"/>
      <c r="O97" s="114"/>
      <c r="P97" s="114"/>
      <c r="Q97" s="114"/>
      <c r="R97" s="364"/>
      <c r="S97" s="114"/>
      <c r="T97" s="197">
        <v>0</v>
      </c>
      <c r="U97" s="198" t="s">
        <v>409</v>
      </c>
      <c r="V97" s="199">
        <f t="shared" si="16"/>
        <v>1</v>
      </c>
      <c r="W97" s="184">
        <f t="shared" si="17"/>
        <v>0.03</v>
      </c>
      <c r="X97" s="32" t="s">
        <v>430</v>
      </c>
      <c r="Y97" s="373">
        <f t="shared" si="18"/>
        <v>0.03</v>
      </c>
      <c r="Z97" s="257">
        <f t="shared" si="19"/>
        <v>0.03</v>
      </c>
    </row>
    <row r="98" spans="3:26" ht="12" x14ac:dyDescent="0.2">
      <c r="C98" s="390"/>
      <c r="D98" s="378" t="s">
        <v>292</v>
      </c>
      <c r="E98" s="380"/>
      <c r="F98" s="380"/>
      <c r="G98" s="70" t="s">
        <v>161</v>
      </c>
      <c r="H98" s="62"/>
      <c r="I98" s="62"/>
      <c r="J98" s="62"/>
      <c r="K98" s="62"/>
      <c r="L98" s="205">
        <v>8.0000000000000004E-4</v>
      </c>
      <c r="M98" s="62"/>
      <c r="N98" s="62"/>
      <c r="O98" s="62"/>
      <c r="P98" s="62"/>
      <c r="Q98" s="62"/>
      <c r="R98" s="64"/>
      <c r="S98" s="62"/>
      <c r="T98" s="40">
        <v>0</v>
      </c>
      <c r="U98" s="4" t="s">
        <v>409</v>
      </c>
      <c r="V98" s="33">
        <f t="shared" si="16"/>
        <v>1</v>
      </c>
      <c r="W98" s="211">
        <f t="shared" si="17"/>
        <v>8.0000000000000004E-4</v>
      </c>
      <c r="X98" s="162" t="s">
        <v>430</v>
      </c>
      <c r="Y98" s="374">
        <f t="shared" si="18"/>
        <v>8.0000000000000004E-4</v>
      </c>
      <c r="Z98" s="375">
        <f t="shared" si="19"/>
        <v>8.0000000000000004E-4</v>
      </c>
    </row>
    <row r="99" spans="3:26" ht="12" x14ac:dyDescent="0.2">
      <c r="C99" s="390"/>
      <c r="D99" s="378" t="s">
        <v>293</v>
      </c>
      <c r="E99" s="380"/>
      <c r="F99" s="380"/>
      <c r="G99" s="70" t="s">
        <v>161</v>
      </c>
      <c r="H99" s="62"/>
      <c r="I99" s="62"/>
      <c r="J99" s="62"/>
      <c r="K99" s="62"/>
      <c r="L99" s="205">
        <v>5.0000000000000001E-4</v>
      </c>
      <c r="M99" s="62"/>
      <c r="N99" s="62"/>
      <c r="O99" s="62"/>
      <c r="P99" s="62"/>
      <c r="Q99" s="62"/>
      <c r="R99" s="64"/>
      <c r="S99" s="62"/>
      <c r="T99" s="40">
        <v>0</v>
      </c>
      <c r="U99" s="4" t="s">
        <v>409</v>
      </c>
      <c r="V99" s="33">
        <f t="shared" si="16"/>
        <v>1</v>
      </c>
      <c r="W99" s="184">
        <f t="shared" si="17"/>
        <v>5.0000000000000001E-4</v>
      </c>
      <c r="X99" s="275" t="s">
        <v>430</v>
      </c>
      <c r="Y99" s="376">
        <f t="shared" si="18"/>
        <v>5.0000000000000001E-4</v>
      </c>
      <c r="Z99" s="205">
        <f t="shared" si="19"/>
        <v>5.0000000000000001E-4</v>
      </c>
    </row>
    <row r="100" spans="3:26" ht="12" x14ac:dyDescent="0.2">
      <c r="C100" s="390"/>
      <c r="D100" s="378" t="s">
        <v>294</v>
      </c>
      <c r="E100" s="380"/>
      <c r="F100" s="380"/>
      <c r="G100" s="70" t="s">
        <v>161</v>
      </c>
      <c r="H100" s="62"/>
      <c r="I100" s="62"/>
      <c r="J100" s="62"/>
      <c r="K100" s="62"/>
      <c r="L100" s="205">
        <v>2.9999999999999997E-4</v>
      </c>
      <c r="M100" s="62"/>
      <c r="N100" s="62"/>
      <c r="O100" s="62"/>
      <c r="P100" s="62"/>
      <c r="Q100" s="62"/>
      <c r="R100" s="64"/>
      <c r="S100" s="62"/>
      <c r="T100" s="40">
        <v>0</v>
      </c>
      <c r="U100" s="4" t="s">
        <v>409</v>
      </c>
      <c r="V100" s="33">
        <f t="shared" si="16"/>
        <v>1</v>
      </c>
      <c r="W100" s="184">
        <f t="shared" si="17"/>
        <v>2.9999999999999997E-4</v>
      </c>
      <c r="X100" s="275" t="s">
        <v>430</v>
      </c>
      <c r="Y100" s="376">
        <f t="shared" si="18"/>
        <v>2.9999999999999997E-4</v>
      </c>
      <c r="Z100" s="205">
        <f t="shared" si="19"/>
        <v>2.9999999999999997E-4</v>
      </c>
    </row>
    <row r="101" spans="3:26" ht="12" x14ac:dyDescent="0.2">
      <c r="C101" s="390"/>
      <c r="D101" s="385" t="s">
        <v>295</v>
      </c>
      <c r="E101" s="386"/>
      <c r="F101" s="386"/>
      <c r="G101" s="113" t="s">
        <v>161</v>
      </c>
      <c r="H101" s="114"/>
      <c r="I101" s="114"/>
      <c r="J101" s="114"/>
      <c r="K101" s="114"/>
      <c r="L101" s="214">
        <v>4.0000000000000001E-3</v>
      </c>
      <c r="M101" s="114"/>
      <c r="N101" s="114"/>
      <c r="O101" s="114"/>
      <c r="P101" s="114"/>
      <c r="Q101" s="114"/>
      <c r="R101" s="364"/>
      <c r="S101" s="114"/>
      <c r="T101" s="197">
        <v>0</v>
      </c>
      <c r="U101" s="198" t="s">
        <v>409</v>
      </c>
      <c r="V101" s="199">
        <f t="shared" si="16"/>
        <v>1</v>
      </c>
      <c r="W101" s="200">
        <f t="shared" si="17"/>
        <v>4.0000000000000001E-3</v>
      </c>
      <c r="X101" s="120" t="s">
        <v>430</v>
      </c>
      <c r="Y101" s="277">
        <f t="shared" si="18"/>
        <v>4.0000000000000001E-3</v>
      </c>
      <c r="Z101" s="214">
        <f t="shared" si="19"/>
        <v>4.0000000000000001E-3</v>
      </c>
    </row>
    <row r="102" spans="3:26" ht="12" x14ac:dyDescent="0.2">
      <c r="C102" s="390"/>
      <c r="D102" s="378" t="s">
        <v>296</v>
      </c>
      <c r="E102" s="380"/>
      <c r="F102" s="380"/>
      <c r="G102" s="70" t="s">
        <v>161</v>
      </c>
      <c r="H102" s="62"/>
      <c r="I102" s="62"/>
      <c r="J102" s="62"/>
      <c r="K102" s="62"/>
      <c r="L102" s="188">
        <v>4.0000000000000001E-3</v>
      </c>
      <c r="M102" s="62"/>
      <c r="N102" s="62"/>
      <c r="O102" s="62"/>
      <c r="P102" s="62"/>
      <c r="Q102" s="62"/>
      <c r="R102" s="64"/>
      <c r="S102" s="62"/>
      <c r="T102" s="40">
        <v>0</v>
      </c>
      <c r="U102" s="4" t="s">
        <v>409</v>
      </c>
      <c r="V102" s="33">
        <f t="shared" si="16"/>
        <v>1</v>
      </c>
      <c r="W102" s="184">
        <f t="shared" si="17"/>
        <v>4.0000000000000001E-3</v>
      </c>
      <c r="X102" s="32" t="s">
        <v>430</v>
      </c>
      <c r="Y102" s="186">
        <f t="shared" si="18"/>
        <v>4.0000000000000001E-3</v>
      </c>
      <c r="Z102" s="187">
        <f t="shared" si="19"/>
        <v>4.0000000000000001E-3</v>
      </c>
    </row>
    <row r="103" spans="3:26" ht="12" x14ac:dyDescent="0.2">
      <c r="C103" s="390"/>
      <c r="D103" s="378" t="s">
        <v>297</v>
      </c>
      <c r="E103" s="380"/>
      <c r="F103" s="380"/>
      <c r="G103" s="70" t="s">
        <v>161</v>
      </c>
      <c r="H103" s="62"/>
      <c r="I103" s="62"/>
      <c r="J103" s="62"/>
      <c r="K103" s="62"/>
      <c r="L103" s="188">
        <v>4.0000000000000001E-3</v>
      </c>
      <c r="M103" s="62"/>
      <c r="N103" s="62"/>
      <c r="O103" s="62"/>
      <c r="P103" s="62"/>
      <c r="Q103" s="62"/>
      <c r="R103" s="64"/>
      <c r="S103" s="62"/>
      <c r="T103" s="40">
        <v>0</v>
      </c>
      <c r="U103" s="4" t="s">
        <v>409</v>
      </c>
      <c r="V103" s="33">
        <f t="shared" si="16"/>
        <v>1</v>
      </c>
      <c r="W103" s="184">
        <f t="shared" si="17"/>
        <v>4.0000000000000001E-3</v>
      </c>
      <c r="X103" s="32" t="s">
        <v>430</v>
      </c>
      <c r="Y103" s="186">
        <f t="shared" si="18"/>
        <v>4.0000000000000001E-3</v>
      </c>
      <c r="Z103" s="187">
        <f t="shared" si="19"/>
        <v>4.0000000000000001E-3</v>
      </c>
    </row>
    <row r="104" spans="3:26" ht="12" x14ac:dyDescent="0.2">
      <c r="C104" s="390"/>
      <c r="D104" s="378" t="s">
        <v>298</v>
      </c>
      <c r="E104" s="380"/>
      <c r="F104" s="380"/>
      <c r="G104" s="70" t="s">
        <v>161</v>
      </c>
      <c r="H104" s="62"/>
      <c r="I104" s="62"/>
      <c r="J104" s="62"/>
      <c r="K104" s="62"/>
      <c r="L104" s="205">
        <v>8.0000000000000004E-4</v>
      </c>
      <c r="M104" s="62"/>
      <c r="N104" s="62"/>
      <c r="O104" s="62"/>
      <c r="P104" s="62"/>
      <c r="Q104" s="62"/>
      <c r="R104" s="64"/>
      <c r="S104" s="62"/>
      <c r="T104" s="40">
        <v>0</v>
      </c>
      <c r="U104" s="4" t="s">
        <v>409</v>
      </c>
      <c r="V104" s="33">
        <f t="shared" si="16"/>
        <v>1</v>
      </c>
      <c r="W104" s="184">
        <f t="shared" si="17"/>
        <v>8.0000000000000004E-4</v>
      </c>
      <c r="X104" s="32" t="s">
        <v>430</v>
      </c>
      <c r="Y104" s="186">
        <f t="shared" si="18"/>
        <v>8.0000000000000004E-4</v>
      </c>
      <c r="Z104" s="187">
        <f t="shared" si="19"/>
        <v>8.0000000000000004E-4</v>
      </c>
    </row>
    <row r="105" spans="3:26" ht="12" x14ac:dyDescent="0.2">
      <c r="C105" s="390"/>
      <c r="D105" s="378" t="s">
        <v>299</v>
      </c>
      <c r="E105" s="379"/>
      <c r="F105" s="379"/>
      <c r="G105" s="113" t="s">
        <v>161</v>
      </c>
      <c r="H105" s="114"/>
      <c r="I105" s="114"/>
      <c r="J105" s="114"/>
      <c r="K105" s="114"/>
      <c r="L105" s="208">
        <v>5.9999999999999995E-4</v>
      </c>
      <c r="M105" s="114"/>
      <c r="N105" s="114"/>
      <c r="O105" s="114"/>
      <c r="P105" s="114"/>
      <c r="Q105" s="114"/>
      <c r="R105" s="364"/>
      <c r="S105" s="114"/>
      <c r="T105" s="197">
        <v>0</v>
      </c>
      <c r="U105" s="198" t="s">
        <v>409</v>
      </c>
      <c r="V105" s="199">
        <f t="shared" si="16"/>
        <v>1</v>
      </c>
      <c r="W105" s="184">
        <f t="shared" si="17"/>
        <v>5.9999999999999995E-4</v>
      </c>
      <c r="X105" s="32" t="s">
        <v>430</v>
      </c>
      <c r="Y105" s="186">
        <f t="shared" si="18"/>
        <v>5.9999999999999995E-4</v>
      </c>
      <c r="Z105" s="187">
        <f t="shared" si="19"/>
        <v>5.9999999999999995E-4</v>
      </c>
    </row>
    <row r="106" spans="3:26" ht="12" x14ac:dyDescent="0.2">
      <c r="C106" s="390"/>
      <c r="D106" s="399" t="s">
        <v>300</v>
      </c>
      <c r="E106" s="413"/>
      <c r="F106" s="413"/>
      <c r="G106" s="70" t="s">
        <v>161</v>
      </c>
      <c r="H106" s="62"/>
      <c r="I106" s="62"/>
      <c r="J106" s="62"/>
      <c r="K106" s="62"/>
      <c r="L106" s="205">
        <v>8.0000000000000004E-4</v>
      </c>
      <c r="M106" s="62"/>
      <c r="N106" s="62"/>
      <c r="O106" s="62"/>
      <c r="P106" s="62"/>
      <c r="Q106" s="62"/>
      <c r="R106" s="64"/>
      <c r="S106" s="62"/>
      <c r="T106" s="40">
        <v>0</v>
      </c>
      <c r="U106" s="4" t="s">
        <v>409</v>
      </c>
      <c r="V106" s="33">
        <f t="shared" si="16"/>
        <v>1</v>
      </c>
      <c r="W106" s="211">
        <f t="shared" si="17"/>
        <v>8.0000000000000004E-4</v>
      </c>
      <c r="X106" s="162" t="s">
        <v>430</v>
      </c>
      <c r="Y106" s="213">
        <f t="shared" si="18"/>
        <v>8.0000000000000004E-4</v>
      </c>
      <c r="Z106" s="204">
        <f t="shared" si="19"/>
        <v>8.0000000000000004E-4</v>
      </c>
    </row>
    <row r="107" spans="3:26" ht="12" x14ac:dyDescent="0.2">
      <c r="C107" s="390"/>
      <c r="D107" s="378" t="s">
        <v>301</v>
      </c>
      <c r="E107" s="380"/>
      <c r="F107" s="380"/>
      <c r="G107" s="70" t="s">
        <v>161</v>
      </c>
      <c r="H107" s="62"/>
      <c r="I107" s="62"/>
      <c r="J107" s="62"/>
      <c r="K107" s="62"/>
      <c r="L107" s="188">
        <v>2E-3</v>
      </c>
      <c r="M107" s="62"/>
      <c r="N107" s="62"/>
      <c r="O107" s="62"/>
      <c r="P107" s="62"/>
      <c r="Q107" s="62"/>
      <c r="R107" s="64"/>
      <c r="S107" s="62"/>
      <c r="T107" s="40">
        <v>0</v>
      </c>
      <c r="U107" s="4" t="s">
        <v>409</v>
      </c>
      <c r="V107" s="33">
        <f t="shared" si="16"/>
        <v>1</v>
      </c>
      <c r="W107" s="184">
        <f t="shared" si="17"/>
        <v>2E-3</v>
      </c>
      <c r="X107" s="32" t="s">
        <v>430</v>
      </c>
      <c r="Y107" s="186">
        <f t="shared" si="18"/>
        <v>2E-3</v>
      </c>
      <c r="Z107" s="187">
        <f t="shared" si="19"/>
        <v>2E-3</v>
      </c>
    </row>
    <row r="108" spans="3:26" ht="12" x14ac:dyDescent="0.2">
      <c r="C108" s="390"/>
      <c r="D108" s="378" t="s">
        <v>302</v>
      </c>
      <c r="E108" s="380"/>
      <c r="F108" s="380"/>
      <c r="G108" s="70" t="s">
        <v>161</v>
      </c>
      <c r="H108" s="62"/>
      <c r="I108" s="62"/>
      <c r="J108" s="62"/>
      <c r="K108" s="62"/>
      <c r="L108" s="205">
        <v>8.0000000000000004E-4</v>
      </c>
      <c r="M108" s="62"/>
      <c r="N108" s="62"/>
      <c r="O108" s="62"/>
      <c r="P108" s="62"/>
      <c r="Q108" s="62"/>
      <c r="R108" s="64"/>
      <c r="S108" s="62"/>
      <c r="T108" s="40">
        <v>0</v>
      </c>
      <c r="U108" s="4" t="s">
        <v>409</v>
      </c>
      <c r="V108" s="33">
        <f t="shared" si="16"/>
        <v>1</v>
      </c>
      <c r="W108" s="184">
        <f t="shared" si="17"/>
        <v>8.0000000000000004E-4</v>
      </c>
      <c r="X108" s="32" t="s">
        <v>430</v>
      </c>
      <c r="Y108" s="186">
        <f t="shared" si="18"/>
        <v>8.0000000000000004E-4</v>
      </c>
      <c r="Z108" s="187">
        <f t="shared" si="19"/>
        <v>8.0000000000000004E-4</v>
      </c>
    </row>
    <row r="109" spans="3:26" ht="12" x14ac:dyDescent="0.2">
      <c r="C109" s="390"/>
      <c r="D109" s="378" t="s">
        <v>303</v>
      </c>
      <c r="E109" s="380"/>
      <c r="F109" s="380"/>
      <c r="G109" s="113" t="s">
        <v>161</v>
      </c>
      <c r="H109" s="114"/>
      <c r="I109" s="114"/>
      <c r="J109" s="114"/>
      <c r="K109" s="114"/>
      <c r="L109" s="208">
        <v>1E-4</v>
      </c>
      <c r="M109" s="114"/>
      <c r="N109" s="114"/>
      <c r="O109" s="114"/>
      <c r="P109" s="114"/>
      <c r="Q109" s="114"/>
      <c r="R109" s="364"/>
      <c r="S109" s="114"/>
      <c r="T109" s="197">
        <v>0</v>
      </c>
      <c r="U109" s="198" t="s">
        <v>409</v>
      </c>
      <c r="V109" s="199">
        <f t="shared" si="16"/>
        <v>1</v>
      </c>
      <c r="W109" s="200">
        <f t="shared" si="17"/>
        <v>1E-4</v>
      </c>
      <c r="X109" s="120" t="s">
        <v>430</v>
      </c>
      <c r="Y109" s="202">
        <f t="shared" si="18"/>
        <v>1E-4</v>
      </c>
      <c r="Z109" s="203">
        <f t="shared" si="19"/>
        <v>1E-4</v>
      </c>
    </row>
    <row r="110" spans="3:26" ht="12" x14ac:dyDescent="0.2">
      <c r="C110" s="390"/>
      <c r="D110" s="399" t="s">
        <v>304</v>
      </c>
      <c r="E110" s="413"/>
      <c r="F110" s="413"/>
      <c r="G110" s="70" t="s">
        <v>161</v>
      </c>
      <c r="H110" s="62"/>
      <c r="I110" s="62"/>
      <c r="J110" s="62"/>
      <c r="K110" s="62"/>
      <c r="L110" s="257">
        <v>0.06</v>
      </c>
      <c r="M110" s="62"/>
      <c r="N110" s="62"/>
      <c r="O110" s="62"/>
      <c r="P110" s="62"/>
      <c r="Q110" s="62"/>
      <c r="R110" s="64"/>
      <c r="S110" s="62"/>
      <c r="T110" s="40">
        <v>0</v>
      </c>
      <c r="U110" s="4" t="s">
        <v>409</v>
      </c>
      <c r="V110" s="33">
        <f t="shared" si="16"/>
        <v>1</v>
      </c>
      <c r="W110" s="184">
        <f t="shared" si="17"/>
        <v>0.06</v>
      </c>
      <c r="X110" s="32" t="s">
        <v>430</v>
      </c>
      <c r="Y110" s="186">
        <f t="shared" si="18"/>
        <v>0.06</v>
      </c>
      <c r="Z110" s="187">
        <f t="shared" si="19"/>
        <v>0.06</v>
      </c>
    </row>
    <row r="111" spans="3:26" ht="12" x14ac:dyDescent="0.2">
      <c r="C111" s="390"/>
      <c r="D111" s="378" t="s">
        <v>305</v>
      </c>
      <c r="E111" s="380"/>
      <c r="F111" s="380"/>
      <c r="G111" s="70" t="s">
        <v>161</v>
      </c>
      <c r="H111" s="62"/>
      <c r="I111" s="62"/>
      <c r="J111" s="62"/>
      <c r="K111" s="62"/>
      <c r="L111" s="257">
        <v>0.04</v>
      </c>
      <c r="M111" s="62"/>
      <c r="N111" s="62"/>
      <c r="O111" s="62"/>
      <c r="P111" s="62"/>
      <c r="Q111" s="62"/>
      <c r="R111" s="64"/>
      <c r="S111" s="62"/>
      <c r="T111" s="40">
        <v>0</v>
      </c>
      <c r="U111" s="4" t="s">
        <v>409</v>
      </c>
      <c r="V111" s="33">
        <f t="shared" si="16"/>
        <v>1</v>
      </c>
      <c r="W111" s="184">
        <f t="shared" si="17"/>
        <v>0.04</v>
      </c>
      <c r="X111" s="32" t="s">
        <v>430</v>
      </c>
      <c r="Y111" s="186">
        <f t="shared" si="18"/>
        <v>0.04</v>
      </c>
      <c r="Z111" s="187">
        <f t="shared" si="19"/>
        <v>0.04</v>
      </c>
    </row>
    <row r="112" spans="3:26" ht="12" x14ac:dyDescent="0.2">
      <c r="C112" s="390"/>
      <c r="D112" s="378" t="s">
        <v>306</v>
      </c>
      <c r="E112" s="380"/>
      <c r="F112" s="380"/>
      <c r="G112" s="70" t="s">
        <v>161</v>
      </c>
      <c r="H112" s="62"/>
      <c r="I112" s="62"/>
      <c r="J112" s="62"/>
      <c r="K112" s="62"/>
      <c r="L112" s="188">
        <v>6.0000000000000001E-3</v>
      </c>
      <c r="M112" s="62"/>
      <c r="N112" s="62"/>
      <c r="O112" s="62"/>
      <c r="P112" s="62"/>
      <c r="Q112" s="62"/>
      <c r="R112" s="64"/>
      <c r="S112" s="62"/>
      <c r="T112" s="40">
        <v>0</v>
      </c>
      <c r="U112" s="4" t="s">
        <v>409</v>
      </c>
      <c r="V112" s="33">
        <f t="shared" si="16"/>
        <v>1</v>
      </c>
      <c r="W112" s="184">
        <f t="shared" si="17"/>
        <v>6.0000000000000001E-3</v>
      </c>
      <c r="X112" s="32" t="s">
        <v>430</v>
      </c>
      <c r="Y112" s="186">
        <f t="shared" si="18"/>
        <v>6.0000000000000001E-3</v>
      </c>
      <c r="Z112" s="187">
        <f t="shared" si="19"/>
        <v>6.0000000000000001E-3</v>
      </c>
    </row>
    <row r="113" spans="3:26" ht="12" x14ac:dyDescent="0.2">
      <c r="C113" s="390"/>
      <c r="D113" s="385" t="s">
        <v>307</v>
      </c>
      <c r="E113" s="386"/>
      <c r="F113" s="386"/>
      <c r="G113" s="113" t="s">
        <v>161</v>
      </c>
      <c r="H113" s="114"/>
      <c r="I113" s="114"/>
      <c r="J113" s="114"/>
      <c r="K113" s="114"/>
      <c r="L113" s="214">
        <v>1E-3</v>
      </c>
      <c r="M113" s="114"/>
      <c r="N113" s="114"/>
      <c r="O113" s="114"/>
      <c r="P113" s="114"/>
      <c r="Q113" s="114"/>
      <c r="R113" s="364"/>
      <c r="S113" s="114"/>
      <c r="T113" s="197">
        <v>0</v>
      </c>
      <c r="U113" s="198" t="s">
        <v>409</v>
      </c>
      <c r="V113" s="199">
        <f t="shared" si="16"/>
        <v>1</v>
      </c>
      <c r="W113" s="184">
        <f t="shared" si="17"/>
        <v>1E-3</v>
      </c>
      <c r="X113" s="32" t="s">
        <v>430</v>
      </c>
      <c r="Y113" s="186">
        <f t="shared" si="18"/>
        <v>1E-3</v>
      </c>
      <c r="Z113" s="187">
        <f t="shared" si="19"/>
        <v>1E-3</v>
      </c>
    </row>
    <row r="114" spans="3:26" ht="12" x14ac:dyDescent="0.2">
      <c r="C114" s="390"/>
      <c r="D114" s="378" t="s">
        <v>308</v>
      </c>
      <c r="E114" s="380"/>
      <c r="F114" s="380"/>
      <c r="G114" s="70" t="s">
        <v>161</v>
      </c>
      <c r="H114" s="62"/>
      <c r="I114" s="62"/>
      <c r="J114" s="62"/>
      <c r="K114" s="62"/>
      <c r="L114" s="188">
        <v>7.0000000000000001E-3</v>
      </c>
      <c r="M114" s="62"/>
      <c r="N114" s="62"/>
      <c r="O114" s="62"/>
      <c r="P114" s="62"/>
      <c r="Q114" s="62"/>
      <c r="R114" s="64"/>
      <c r="S114" s="62"/>
      <c r="T114" s="40">
        <v>0</v>
      </c>
      <c r="U114" s="4" t="s">
        <v>409</v>
      </c>
      <c r="V114" s="33">
        <f t="shared" si="16"/>
        <v>1</v>
      </c>
      <c r="W114" s="211">
        <f t="shared" si="17"/>
        <v>7.0000000000000001E-3</v>
      </c>
      <c r="X114" s="162" t="s">
        <v>430</v>
      </c>
      <c r="Y114" s="213">
        <f t="shared" si="18"/>
        <v>7.0000000000000001E-3</v>
      </c>
      <c r="Z114" s="204">
        <f t="shared" si="19"/>
        <v>7.0000000000000001E-3</v>
      </c>
    </row>
    <row r="115" spans="3:26" ht="12" x14ac:dyDescent="0.2">
      <c r="C115" s="390"/>
      <c r="D115" s="378" t="s">
        <v>309</v>
      </c>
      <c r="E115" s="379"/>
      <c r="F115" s="379"/>
      <c r="G115" s="70" t="s">
        <v>161</v>
      </c>
      <c r="H115" s="62"/>
      <c r="I115" s="62"/>
      <c r="J115" s="62"/>
      <c r="K115" s="62"/>
      <c r="L115" s="276">
        <v>5.9999999999999995E-4</v>
      </c>
      <c r="M115" s="62"/>
      <c r="N115" s="62"/>
      <c r="O115" s="62"/>
      <c r="P115" s="62"/>
      <c r="Q115" s="62"/>
      <c r="R115" s="64"/>
      <c r="S115" s="62"/>
      <c r="T115" s="40">
        <v>0</v>
      </c>
      <c r="U115" s="4" t="s">
        <v>409</v>
      </c>
      <c r="V115" s="33">
        <f t="shared" si="16"/>
        <v>1</v>
      </c>
      <c r="W115" s="31">
        <f t="shared" si="17"/>
        <v>5.9999999999999995E-4</v>
      </c>
      <c r="X115" s="32" t="s">
        <v>430</v>
      </c>
      <c r="Y115" s="34">
        <f t="shared" si="18"/>
        <v>5.9999999999999995E-4</v>
      </c>
      <c r="Z115" s="35">
        <f t="shared" si="19"/>
        <v>5.9999999999999995E-4</v>
      </c>
    </row>
    <row r="116" spans="3:26" ht="12" x14ac:dyDescent="0.2">
      <c r="C116" s="390"/>
      <c r="D116" s="378" t="s">
        <v>102</v>
      </c>
      <c r="E116" s="379"/>
      <c r="F116" s="379"/>
      <c r="G116" s="70" t="s">
        <v>161</v>
      </c>
      <c r="H116" s="62"/>
      <c r="I116" s="62"/>
      <c r="J116" s="62"/>
      <c r="K116" s="62"/>
      <c r="L116" s="205">
        <v>2.0000000000000001E-4</v>
      </c>
      <c r="M116" s="62"/>
      <c r="N116" s="62"/>
      <c r="O116" s="62"/>
      <c r="P116" s="62"/>
      <c r="Q116" s="62"/>
      <c r="R116" s="64"/>
      <c r="S116" s="62"/>
      <c r="T116" s="40">
        <v>0</v>
      </c>
      <c r="U116" s="4" t="s">
        <v>409</v>
      </c>
      <c r="V116" s="33">
        <f t="shared" si="16"/>
        <v>1</v>
      </c>
      <c r="W116" s="184">
        <f t="shared" si="17"/>
        <v>2.0000000000000001E-4</v>
      </c>
      <c r="X116" s="32" t="s">
        <v>430</v>
      </c>
      <c r="Y116" s="186">
        <f t="shared" si="18"/>
        <v>2.0000000000000001E-4</v>
      </c>
      <c r="Z116" s="187">
        <f t="shared" si="19"/>
        <v>2.0000000000000001E-4</v>
      </c>
    </row>
    <row r="117" spans="3:26" ht="12" x14ac:dyDescent="0.2">
      <c r="C117" s="390"/>
      <c r="D117" s="392" t="s">
        <v>310</v>
      </c>
      <c r="E117" s="393"/>
      <c r="F117" s="393"/>
      <c r="G117" s="113" t="s">
        <v>161</v>
      </c>
      <c r="H117" s="114"/>
      <c r="I117" s="114"/>
      <c r="J117" s="114"/>
      <c r="K117" s="114"/>
      <c r="L117" s="279">
        <v>3.0000000000000001E-5</v>
      </c>
      <c r="M117" s="365"/>
      <c r="N117" s="365"/>
      <c r="O117" s="365"/>
      <c r="P117" s="114"/>
      <c r="Q117" s="114"/>
      <c r="R117" s="364"/>
      <c r="S117" s="114"/>
      <c r="T117" s="197">
        <v>0</v>
      </c>
      <c r="U117" s="198" t="s">
        <v>409</v>
      </c>
      <c r="V117" s="199">
        <f t="shared" si="16"/>
        <v>1</v>
      </c>
      <c r="W117" s="200">
        <f t="shared" si="17"/>
        <v>3.0000000000000001E-5</v>
      </c>
      <c r="X117" s="120" t="s">
        <v>430</v>
      </c>
      <c r="Y117" s="202">
        <f t="shared" si="18"/>
        <v>3.0000000000000001E-5</v>
      </c>
      <c r="Z117" s="203">
        <f t="shared" si="19"/>
        <v>3.0000000000000001E-5</v>
      </c>
    </row>
    <row r="118" spans="3:26" ht="12" x14ac:dyDescent="0.2">
      <c r="C118" s="390"/>
      <c r="D118" s="378" t="s">
        <v>311</v>
      </c>
      <c r="E118" s="379"/>
      <c r="F118" s="379"/>
      <c r="G118" s="70" t="s">
        <v>161</v>
      </c>
      <c r="H118" s="62"/>
      <c r="I118" s="62"/>
      <c r="J118" s="62"/>
      <c r="K118" s="62"/>
      <c r="L118" s="257">
        <v>0.02</v>
      </c>
      <c r="M118" s="62"/>
      <c r="N118" s="62"/>
      <c r="O118" s="62"/>
      <c r="P118" s="62"/>
      <c r="Q118" s="62"/>
      <c r="R118" s="64"/>
      <c r="S118" s="62"/>
      <c r="T118" s="40">
        <v>0</v>
      </c>
      <c r="U118" s="4" t="s">
        <v>409</v>
      </c>
      <c r="V118" s="33">
        <f t="shared" si="16"/>
        <v>1</v>
      </c>
      <c r="W118" s="184">
        <f t="shared" si="17"/>
        <v>0.02</v>
      </c>
      <c r="X118" s="32" t="s">
        <v>430</v>
      </c>
      <c r="Y118" s="186">
        <f t="shared" si="18"/>
        <v>0.02</v>
      </c>
      <c r="Z118" s="187">
        <f t="shared" si="19"/>
        <v>0.02</v>
      </c>
    </row>
    <row r="119" spans="3:26" ht="12" x14ac:dyDescent="0.2">
      <c r="C119" s="390"/>
      <c r="D119" s="378" t="s">
        <v>312</v>
      </c>
      <c r="E119" s="380"/>
      <c r="F119" s="380"/>
      <c r="G119" s="70" t="s">
        <v>161</v>
      </c>
      <c r="H119" s="62"/>
      <c r="I119" s="62"/>
      <c r="J119" s="62"/>
      <c r="K119" s="62"/>
      <c r="L119" s="205">
        <v>2.0000000000000001E-4</v>
      </c>
      <c r="M119" s="357"/>
      <c r="N119" s="357"/>
      <c r="O119" s="357"/>
      <c r="P119" s="62"/>
      <c r="Q119" s="62"/>
      <c r="R119" s="64"/>
      <c r="S119" s="62"/>
      <c r="T119" s="40">
        <v>0</v>
      </c>
      <c r="U119" s="4" t="s">
        <v>409</v>
      </c>
      <c r="V119" s="33">
        <f t="shared" si="16"/>
        <v>1</v>
      </c>
      <c r="W119" s="184">
        <f t="shared" si="17"/>
        <v>2.0000000000000001E-4</v>
      </c>
      <c r="X119" s="32" t="s">
        <v>430</v>
      </c>
      <c r="Y119" s="186">
        <f t="shared" si="18"/>
        <v>2.0000000000000001E-4</v>
      </c>
      <c r="Z119" s="187">
        <f t="shared" si="19"/>
        <v>2.0000000000000001E-4</v>
      </c>
    </row>
    <row r="120" spans="3:26" ht="12" x14ac:dyDescent="0.2">
      <c r="C120" s="390"/>
      <c r="D120" s="378" t="s">
        <v>396</v>
      </c>
      <c r="E120" s="379"/>
      <c r="F120" s="379"/>
      <c r="G120" s="70" t="s">
        <v>21</v>
      </c>
      <c r="H120" s="62"/>
      <c r="I120" s="62"/>
      <c r="J120" s="62"/>
      <c r="K120" s="62"/>
      <c r="L120" s="280">
        <v>2.5000000000000001E-5</v>
      </c>
      <c r="M120" s="62"/>
      <c r="N120" s="62"/>
      <c r="O120" s="62"/>
      <c r="P120" s="62"/>
      <c r="Q120" s="62"/>
      <c r="R120" s="64"/>
      <c r="S120" s="62"/>
      <c r="T120" s="40">
        <v>0</v>
      </c>
      <c r="U120" s="4" t="s">
        <v>409</v>
      </c>
      <c r="V120" s="33">
        <f t="shared" si="16"/>
        <v>1</v>
      </c>
      <c r="W120" s="31">
        <f t="shared" si="17"/>
        <v>2.5000000000000001E-5</v>
      </c>
      <c r="X120" s="32" t="s">
        <v>430</v>
      </c>
      <c r="Y120" s="34">
        <f t="shared" si="18"/>
        <v>2.5000000000000001E-5</v>
      </c>
      <c r="Z120" s="35">
        <f t="shared" si="19"/>
        <v>2.5000000000000001E-5</v>
      </c>
    </row>
    <row r="121" spans="3:26" ht="12" x14ac:dyDescent="0.2">
      <c r="C121" s="390"/>
      <c r="D121" s="378" t="s">
        <v>397</v>
      </c>
      <c r="E121" s="379"/>
      <c r="F121" s="379"/>
      <c r="G121" s="70" t="s">
        <v>21</v>
      </c>
      <c r="H121" s="62"/>
      <c r="I121" s="62"/>
      <c r="J121" s="62"/>
      <c r="K121" s="62"/>
      <c r="L121" s="280">
        <v>5.0000000000000004E-6</v>
      </c>
      <c r="M121" s="366"/>
      <c r="N121" s="366"/>
      <c r="O121" s="366"/>
      <c r="P121" s="62"/>
      <c r="Q121" s="62"/>
      <c r="R121" s="64"/>
      <c r="S121" s="62"/>
      <c r="T121" s="31" t="s">
        <v>390</v>
      </c>
      <c r="U121" s="32" t="s">
        <v>409</v>
      </c>
      <c r="V121" s="33">
        <f t="shared" si="16"/>
        <v>1</v>
      </c>
      <c r="W121" s="31">
        <f t="shared" si="17"/>
        <v>5.0000000000000004E-6</v>
      </c>
      <c r="X121" s="32" t="s">
        <v>430</v>
      </c>
      <c r="Y121" s="34">
        <f t="shared" si="18"/>
        <v>5.0000000000000004E-6</v>
      </c>
      <c r="Z121" s="35">
        <f t="shared" si="19"/>
        <v>5.0000000000000004E-6</v>
      </c>
    </row>
    <row r="122" spans="3:26" ht="12" x14ac:dyDescent="0.2">
      <c r="C122" s="390"/>
      <c r="D122" s="378" t="s">
        <v>398</v>
      </c>
      <c r="E122" s="379"/>
      <c r="F122" s="379"/>
      <c r="G122" s="70" t="s">
        <v>21</v>
      </c>
      <c r="H122" s="62"/>
      <c r="I122" s="62"/>
      <c r="J122" s="62"/>
      <c r="K122" s="62"/>
      <c r="L122" s="280">
        <v>3.0000000000000001E-6</v>
      </c>
      <c r="M122" s="366"/>
      <c r="N122" s="366"/>
      <c r="O122" s="366"/>
      <c r="P122" s="62"/>
      <c r="Q122" s="62"/>
      <c r="R122" s="64"/>
      <c r="S122" s="62"/>
      <c r="T122" s="31" t="s">
        <v>390</v>
      </c>
      <c r="U122" s="32" t="s">
        <v>409</v>
      </c>
      <c r="V122" s="33">
        <f t="shared" si="16"/>
        <v>1</v>
      </c>
      <c r="W122" s="31">
        <f t="shared" si="17"/>
        <v>3.0000000000000001E-6</v>
      </c>
      <c r="X122" s="32" t="s">
        <v>430</v>
      </c>
      <c r="Y122" s="34">
        <f t="shared" si="18"/>
        <v>3.0000000000000001E-6</v>
      </c>
      <c r="Z122" s="35">
        <f t="shared" si="19"/>
        <v>3.0000000000000001E-6</v>
      </c>
    </row>
    <row r="123" spans="3:26" ht="12" x14ac:dyDescent="0.2">
      <c r="C123" s="390"/>
      <c r="D123" s="378" t="s">
        <v>399</v>
      </c>
      <c r="E123" s="379"/>
      <c r="F123" s="379"/>
      <c r="G123" s="70" t="s">
        <v>21</v>
      </c>
      <c r="H123" s="62"/>
      <c r="I123" s="62"/>
      <c r="J123" s="62"/>
      <c r="K123" s="62"/>
      <c r="L123" s="280">
        <v>2.0000000000000002E-5</v>
      </c>
      <c r="M123" s="366"/>
      <c r="N123" s="366"/>
      <c r="O123" s="366"/>
      <c r="P123" s="62"/>
      <c r="Q123" s="62"/>
      <c r="R123" s="64"/>
      <c r="S123" s="62"/>
      <c r="T123" s="31" t="s">
        <v>390</v>
      </c>
      <c r="U123" s="32" t="s">
        <v>409</v>
      </c>
      <c r="V123" s="33">
        <f t="shared" si="16"/>
        <v>1</v>
      </c>
      <c r="W123" s="31">
        <f t="shared" si="17"/>
        <v>2.0000000000000002E-5</v>
      </c>
      <c r="X123" s="32" t="s">
        <v>430</v>
      </c>
      <c r="Y123" s="34">
        <f t="shared" si="18"/>
        <v>2.0000000000000002E-5</v>
      </c>
      <c r="Z123" s="35">
        <f t="shared" si="19"/>
        <v>2.0000000000000002E-5</v>
      </c>
    </row>
    <row r="124" spans="3:26" ht="12" x14ac:dyDescent="0.2">
      <c r="C124" s="390"/>
      <c r="D124" s="378" t="s">
        <v>400</v>
      </c>
      <c r="E124" s="379"/>
      <c r="F124" s="379"/>
      <c r="G124" s="70" t="s">
        <v>21</v>
      </c>
      <c r="H124" s="62"/>
      <c r="I124" s="62"/>
      <c r="J124" s="62"/>
      <c r="K124" s="62"/>
      <c r="L124" s="280">
        <v>1.8E-5</v>
      </c>
      <c r="M124" s="366"/>
      <c r="N124" s="366"/>
      <c r="O124" s="366"/>
      <c r="P124" s="62"/>
      <c r="Q124" s="62"/>
      <c r="R124" s="64"/>
      <c r="S124" s="62"/>
      <c r="T124" s="31" t="s">
        <v>390</v>
      </c>
      <c r="U124" s="32" t="s">
        <v>409</v>
      </c>
      <c r="V124" s="33">
        <f t="shared" si="16"/>
        <v>1</v>
      </c>
      <c r="W124" s="31">
        <f t="shared" si="17"/>
        <v>1.8E-5</v>
      </c>
      <c r="X124" s="32" t="s">
        <v>430</v>
      </c>
      <c r="Y124" s="34">
        <f t="shared" si="18"/>
        <v>1.8E-5</v>
      </c>
      <c r="Z124" s="35">
        <f t="shared" si="19"/>
        <v>1.8E-5</v>
      </c>
    </row>
    <row r="125" spans="3:26" ht="12" x14ac:dyDescent="0.2">
      <c r="C125" s="390"/>
      <c r="D125" s="378" t="s">
        <v>124</v>
      </c>
      <c r="E125" s="379"/>
      <c r="F125" s="379"/>
      <c r="G125" s="70" t="s">
        <v>161</v>
      </c>
      <c r="H125" s="62"/>
      <c r="I125" s="62"/>
      <c r="J125" s="62"/>
      <c r="K125" s="62"/>
      <c r="L125" s="35"/>
      <c r="M125" s="62"/>
      <c r="N125" s="62"/>
      <c r="O125" s="62"/>
      <c r="P125" s="62"/>
      <c r="Q125" s="62"/>
      <c r="R125" s="64"/>
      <c r="S125" s="62"/>
      <c r="T125" s="40"/>
      <c r="U125" s="367"/>
      <c r="V125" s="33"/>
      <c r="W125" s="281"/>
      <c r="X125" s="282"/>
      <c r="Y125" s="284"/>
      <c r="Z125" s="63"/>
    </row>
    <row r="126" spans="3:26" ht="12" x14ac:dyDescent="0.2">
      <c r="C126" s="390"/>
      <c r="D126" s="378" t="s">
        <v>313</v>
      </c>
      <c r="E126" s="379"/>
      <c r="F126" s="379"/>
      <c r="G126" s="70" t="s">
        <v>161</v>
      </c>
      <c r="H126" s="62"/>
      <c r="I126" s="62"/>
      <c r="J126" s="62"/>
      <c r="K126" s="62"/>
      <c r="L126" s="35"/>
      <c r="M126" s="62"/>
      <c r="N126" s="62"/>
      <c r="O126" s="62"/>
      <c r="P126" s="62"/>
      <c r="Q126" s="62"/>
      <c r="R126" s="64"/>
      <c r="S126" s="62"/>
      <c r="T126" s="40"/>
      <c r="U126" s="367"/>
      <c r="V126" s="33"/>
      <c r="W126" s="281"/>
      <c r="X126" s="282"/>
      <c r="Y126" s="284"/>
      <c r="Z126" s="63"/>
    </row>
    <row r="127" spans="3:26" ht="12" x14ac:dyDescent="0.2">
      <c r="C127" s="391"/>
      <c r="D127" s="383" t="s">
        <v>122</v>
      </c>
      <c r="E127" s="384"/>
      <c r="F127" s="384"/>
      <c r="G127" s="78" t="s">
        <v>161</v>
      </c>
      <c r="H127" s="102"/>
      <c r="I127" s="102"/>
      <c r="J127" s="102"/>
      <c r="K127" s="102"/>
      <c r="L127" s="51"/>
      <c r="M127" s="102"/>
      <c r="N127" s="102"/>
      <c r="O127" s="102"/>
      <c r="P127" s="102"/>
      <c r="Q127" s="102"/>
      <c r="R127" s="107"/>
      <c r="S127" s="102"/>
      <c r="T127" s="45"/>
      <c r="U127" s="368"/>
      <c r="V127" s="47"/>
      <c r="W127" s="285"/>
      <c r="X127" s="286"/>
      <c r="Y127" s="288"/>
      <c r="Z127" s="105"/>
    </row>
    <row r="128" spans="3:26" ht="12" x14ac:dyDescent="0.2">
      <c r="C128" s="389" t="s">
        <v>107</v>
      </c>
      <c r="D128" s="411" t="s">
        <v>108</v>
      </c>
      <c r="E128" s="382"/>
      <c r="F128" s="382"/>
      <c r="G128" s="70" t="s">
        <v>161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182"/>
      <c r="S128" s="35"/>
      <c r="T128" s="31"/>
      <c r="U128" s="325"/>
      <c r="V128" s="33"/>
      <c r="W128" s="326"/>
      <c r="X128" s="325"/>
      <c r="Y128" s="327"/>
      <c r="Z128" s="328"/>
    </row>
    <row r="129" spans="3:26" ht="16.5" customHeight="1" x14ac:dyDescent="0.2">
      <c r="C129" s="390"/>
      <c r="D129" s="387" t="s">
        <v>110</v>
      </c>
      <c r="E129" s="380"/>
      <c r="F129" s="379" t="s">
        <v>111</v>
      </c>
      <c r="G129" s="397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182"/>
      <c r="S129" s="35"/>
      <c r="T129" s="31"/>
      <c r="U129" s="325"/>
      <c r="V129" s="33"/>
      <c r="W129" s="326"/>
      <c r="X129" s="325"/>
      <c r="Y129" s="327"/>
      <c r="Z129" s="328"/>
    </row>
    <row r="130" spans="3:26" ht="16.5" customHeight="1" x14ac:dyDescent="0.2">
      <c r="C130" s="390"/>
      <c r="D130" s="387" t="s">
        <v>143</v>
      </c>
      <c r="E130" s="380"/>
      <c r="F130" s="379" t="s">
        <v>111</v>
      </c>
      <c r="G130" s="397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182"/>
      <c r="S130" s="35"/>
      <c r="T130" s="31"/>
      <c r="U130" s="325"/>
      <c r="V130" s="33"/>
      <c r="W130" s="326"/>
      <c r="X130" s="325"/>
      <c r="Y130" s="327"/>
      <c r="Z130" s="328"/>
    </row>
    <row r="131" spans="3:26" ht="12" x14ac:dyDescent="0.2">
      <c r="C131" s="390"/>
      <c r="D131" s="387" t="s">
        <v>112</v>
      </c>
      <c r="E131" s="380"/>
      <c r="F131" s="380"/>
      <c r="G131" s="70" t="s">
        <v>161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182"/>
      <c r="S131" s="35"/>
      <c r="T131" s="31"/>
      <c r="U131" s="325"/>
      <c r="V131" s="33"/>
      <c r="W131" s="326"/>
      <c r="X131" s="325"/>
      <c r="Y131" s="327"/>
      <c r="Z131" s="328"/>
    </row>
    <row r="132" spans="3:26" ht="12" x14ac:dyDescent="0.2">
      <c r="C132" s="390"/>
      <c r="D132" s="401" t="s">
        <v>113</v>
      </c>
      <c r="E132" s="386"/>
      <c r="F132" s="386"/>
      <c r="G132" s="113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95"/>
      <c r="S132" s="122"/>
      <c r="T132" s="119"/>
      <c r="U132" s="329"/>
      <c r="V132" s="199"/>
      <c r="W132" s="330"/>
      <c r="X132" s="329"/>
      <c r="Y132" s="331"/>
      <c r="Z132" s="332"/>
    </row>
    <row r="133" spans="3:26" ht="12" x14ac:dyDescent="0.2">
      <c r="C133" s="390"/>
      <c r="D133" s="387" t="s">
        <v>114</v>
      </c>
      <c r="E133" s="380"/>
      <c r="F133" s="38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182"/>
      <c r="S133" s="35"/>
      <c r="T133" s="31"/>
      <c r="U133" s="325"/>
      <c r="V133" s="33"/>
      <c r="W133" s="326"/>
      <c r="X133" s="325"/>
      <c r="Y133" s="327"/>
      <c r="Z133" s="328"/>
    </row>
    <row r="134" spans="3:26" ht="12" x14ac:dyDescent="0.2">
      <c r="C134" s="390"/>
      <c r="D134" s="387"/>
      <c r="E134" s="380"/>
      <c r="F134" s="380"/>
      <c r="G134" s="70" t="s">
        <v>314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182"/>
      <c r="S134" s="35"/>
      <c r="T134" s="31"/>
      <c r="U134" s="325"/>
      <c r="V134" s="33"/>
      <c r="W134" s="326"/>
      <c r="X134" s="325"/>
      <c r="Y134" s="327"/>
      <c r="Z134" s="328"/>
    </row>
    <row r="135" spans="3:26" ht="12" x14ac:dyDescent="0.2">
      <c r="C135" s="390"/>
      <c r="D135" s="387"/>
      <c r="E135" s="380"/>
      <c r="F135" s="38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182"/>
      <c r="S135" s="35"/>
      <c r="T135" s="31"/>
      <c r="U135" s="325"/>
      <c r="V135" s="33"/>
      <c r="W135" s="326"/>
      <c r="X135" s="325"/>
      <c r="Y135" s="327"/>
      <c r="Z135" s="328"/>
    </row>
    <row r="136" spans="3:26" ht="12" x14ac:dyDescent="0.2">
      <c r="C136" s="391"/>
      <c r="D136" s="412"/>
      <c r="E136" s="384"/>
      <c r="F136" s="384"/>
      <c r="G136" s="78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48"/>
      <c r="U136" s="333"/>
      <c r="V136" s="47"/>
      <c r="W136" s="334"/>
      <c r="X136" s="333"/>
      <c r="Y136" s="335"/>
      <c r="Z136" s="336"/>
    </row>
    <row r="137" spans="3:26" ht="12" customHeight="1" x14ac:dyDescent="0.2">
      <c r="D137" s="5" t="s">
        <v>392</v>
      </c>
      <c r="E137" s="6" t="s">
        <v>116</v>
      </c>
      <c r="G137" s="11"/>
      <c r="H137" s="4" t="s">
        <v>161</v>
      </c>
      <c r="X137" s="8"/>
      <c r="Y137" s="9"/>
      <c r="Z137" s="10"/>
    </row>
  </sheetData>
  <dataConsolidate/>
  <mergeCells count="128">
    <mergeCell ref="D63:F63"/>
    <mergeCell ref="D60:F60"/>
    <mergeCell ref="D57:F57"/>
    <mergeCell ref="D62:F62"/>
    <mergeCell ref="D59:F59"/>
    <mergeCell ref="D75:F75"/>
    <mergeCell ref="D70:F70"/>
    <mergeCell ref="C128:C136"/>
    <mergeCell ref="D128:F128"/>
    <mergeCell ref="D129:E129"/>
    <mergeCell ref="F129:G129"/>
    <mergeCell ref="D130:E130"/>
    <mergeCell ref="F130:G130"/>
    <mergeCell ref="D133:F136"/>
    <mergeCell ref="D132:F132"/>
    <mergeCell ref="D131:F131"/>
    <mergeCell ref="D116:F116"/>
    <mergeCell ref="D127:F127"/>
    <mergeCell ref="D119:F119"/>
    <mergeCell ref="D126:F126"/>
    <mergeCell ref="D125:F125"/>
    <mergeCell ref="D118:F118"/>
    <mergeCell ref="D117:F117"/>
    <mergeCell ref="D86:F86"/>
    <mergeCell ref="D72:F72"/>
    <mergeCell ref="D73:F73"/>
    <mergeCell ref="D103:F103"/>
    <mergeCell ref="D104:F104"/>
    <mergeCell ref="D76:F76"/>
    <mergeCell ref="D96:F96"/>
    <mergeCell ref="D97:F97"/>
    <mergeCell ref="D93:F93"/>
    <mergeCell ref="D98:F98"/>
    <mergeCell ref="D81:F81"/>
    <mergeCell ref="D78:F78"/>
    <mergeCell ref="D88:F88"/>
    <mergeCell ref="D89:F89"/>
    <mergeCell ref="D82:F82"/>
    <mergeCell ref="D83:F83"/>
    <mergeCell ref="D84:F84"/>
    <mergeCell ref="D85:F85"/>
    <mergeCell ref="D91:F91"/>
    <mergeCell ref="D77:F77"/>
    <mergeCell ref="C78:C88"/>
    <mergeCell ref="C89:C93"/>
    <mergeCell ref="D99:F99"/>
    <mergeCell ref="D37:F40"/>
    <mergeCell ref="D41:F41"/>
    <mergeCell ref="C37:C50"/>
    <mergeCell ref="D46:F46"/>
    <mergeCell ref="D61:F61"/>
    <mergeCell ref="D56:F56"/>
    <mergeCell ref="D71:F71"/>
    <mergeCell ref="D87:F87"/>
    <mergeCell ref="D48:F48"/>
    <mergeCell ref="D65:F65"/>
    <mergeCell ref="D50:F50"/>
    <mergeCell ref="D43:F43"/>
    <mergeCell ref="D44:F44"/>
    <mergeCell ref="D45:E45"/>
    <mergeCell ref="D49:F49"/>
    <mergeCell ref="D64:F64"/>
    <mergeCell ref="D68:F68"/>
    <mergeCell ref="D79:F79"/>
    <mergeCell ref="D80:F80"/>
    <mergeCell ref="D90:F90"/>
    <mergeCell ref="D92:F92"/>
    <mergeCell ref="C94:C127"/>
    <mergeCell ref="D94:F94"/>
    <mergeCell ref="D101:F101"/>
    <mergeCell ref="D95:F95"/>
    <mergeCell ref="D115:F115"/>
    <mergeCell ref="D114:F114"/>
    <mergeCell ref="D113:F113"/>
    <mergeCell ref="D105:F105"/>
    <mergeCell ref="D106:F106"/>
    <mergeCell ref="D100:F100"/>
    <mergeCell ref="D108:F108"/>
    <mergeCell ref="D112:F112"/>
    <mergeCell ref="D109:F109"/>
    <mergeCell ref="D110:F110"/>
    <mergeCell ref="D111:F111"/>
    <mergeCell ref="D107:F107"/>
    <mergeCell ref="D102:F102"/>
    <mergeCell ref="D124:F124"/>
    <mergeCell ref="D123:F123"/>
    <mergeCell ref="D120:F120"/>
    <mergeCell ref="D121:F121"/>
    <mergeCell ref="D122:F122"/>
    <mergeCell ref="C29:F32"/>
    <mergeCell ref="C25:F28"/>
    <mergeCell ref="P2:Q2"/>
    <mergeCell ref="C2:D2"/>
    <mergeCell ref="E2:F2"/>
    <mergeCell ref="C9:G12"/>
    <mergeCell ref="G2:J2"/>
    <mergeCell ref="K2:M2"/>
    <mergeCell ref="D69:F69"/>
    <mergeCell ref="C17:F20"/>
    <mergeCell ref="D42:F42"/>
    <mergeCell ref="C33:F36"/>
    <mergeCell ref="F45:G45"/>
    <mergeCell ref="D47:F47"/>
    <mergeCell ref="D66:F66"/>
    <mergeCell ref="D67:F67"/>
    <mergeCell ref="C51:C77"/>
    <mergeCell ref="D51:F51"/>
    <mergeCell ref="D52:F52"/>
    <mergeCell ref="D53:F53"/>
    <mergeCell ref="D54:F54"/>
    <mergeCell ref="D74:F74"/>
    <mergeCell ref="D58:F58"/>
    <mergeCell ref="D55:F55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</mergeCells>
  <phoneticPr fontId="4"/>
  <conditionalFormatting sqref="I41">
    <cfRule type="cellIs" dxfId="702" priority="1" stopIfTrue="1" operator="greaterThan">
      <formula>12</formula>
    </cfRule>
  </conditionalFormatting>
  <conditionalFormatting sqref="L41">
    <cfRule type="cellIs" dxfId="701" priority="2" stopIfTrue="1" operator="greaterThan">
      <formula>12</formula>
    </cfRule>
  </conditionalFormatting>
  <conditionalFormatting sqref="O41">
    <cfRule type="cellIs" dxfId="700" priority="3" stopIfTrue="1" operator="greaterThan">
      <formula>12</formula>
    </cfRule>
  </conditionalFormatting>
  <conditionalFormatting sqref="R41">
    <cfRule type="cellIs" dxfId="699" priority="4" stopIfTrue="1" operator="greaterThan">
      <formula>12</formula>
    </cfRule>
  </conditionalFormatting>
  <conditionalFormatting sqref="I42">
    <cfRule type="cellIs" dxfId="698" priority="5" stopIfTrue="1" operator="greaterThan">
      <formula>2</formula>
    </cfRule>
  </conditionalFormatting>
  <conditionalFormatting sqref="L42">
    <cfRule type="cellIs" dxfId="697" priority="6" stopIfTrue="1" operator="greaterThan">
      <formula>2</formula>
    </cfRule>
  </conditionalFormatting>
  <conditionalFormatting sqref="O42">
    <cfRule type="cellIs" dxfId="696" priority="7" stopIfTrue="1" operator="greaterThan">
      <formula>2</formula>
    </cfRule>
  </conditionalFormatting>
  <conditionalFormatting sqref="R42">
    <cfRule type="cellIs" dxfId="695" priority="8" stopIfTrue="1" operator="greaterThan">
      <formula>2</formula>
    </cfRule>
  </conditionalFormatting>
  <conditionalFormatting sqref="I43">
    <cfRule type="cellIs" dxfId="694" priority="9" stopIfTrue="1" operator="greaterThan">
      <formula>7.3</formula>
    </cfRule>
  </conditionalFormatting>
  <conditionalFormatting sqref="L43">
    <cfRule type="cellIs" dxfId="693" priority="10" stopIfTrue="1" operator="greaterThan">
      <formula>7.3</formula>
    </cfRule>
  </conditionalFormatting>
  <conditionalFormatting sqref="O43">
    <cfRule type="cellIs" dxfId="692" priority="11" stopIfTrue="1" operator="greaterThan">
      <formula>7.3</formula>
    </cfRule>
  </conditionalFormatting>
  <conditionalFormatting sqref="R43">
    <cfRule type="cellIs" dxfId="691" priority="12" stopIfTrue="1" operator="greaterThan">
      <formula>7.3</formula>
    </cfRule>
  </conditionalFormatting>
  <conditionalFormatting sqref="I44">
    <cfRule type="cellIs" dxfId="690" priority="13" stopIfTrue="1" operator="greaterThan">
      <formula>16</formula>
    </cfRule>
  </conditionalFormatting>
  <conditionalFormatting sqref="L44">
    <cfRule type="cellIs" dxfId="689" priority="14" stopIfTrue="1" operator="greaterThan">
      <formula>16</formula>
    </cfRule>
  </conditionalFormatting>
  <conditionalFormatting sqref="O44">
    <cfRule type="cellIs" dxfId="688" priority="15" stopIfTrue="1" operator="greaterThan">
      <formula>16</formula>
    </cfRule>
  </conditionalFormatting>
  <conditionalFormatting sqref="R44">
    <cfRule type="cellIs" dxfId="687" priority="16" stopIfTrue="1" operator="greaterThan">
      <formula>16</formula>
    </cfRule>
  </conditionalFormatting>
  <conditionalFormatting sqref="I46">
    <cfRule type="cellIs" dxfId="686" priority="17" stopIfTrue="1" operator="greaterThan">
      <formula>4.5</formula>
    </cfRule>
  </conditionalFormatting>
  <conditionalFormatting sqref="L46">
    <cfRule type="cellIs" dxfId="685" priority="18" stopIfTrue="1" operator="greaterThan">
      <formula>4.5</formula>
    </cfRule>
  </conditionalFormatting>
  <conditionalFormatting sqref="O46">
    <cfRule type="cellIs" dxfId="684" priority="19" stopIfTrue="1" operator="greaterThan">
      <formula>4.5</formula>
    </cfRule>
  </conditionalFormatting>
  <conditionalFormatting sqref="R46">
    <cfRule type="cellIs" dxfId="683" priority="20" stopIfTrue="1" operator="greaterThan">
      <formula>4.5</formula>
    </cfRule>
  </conditionalFormatting>
  <conditionalFormatting sqref="I47">
    <cfRule type="cellIs" dxfId="682" priority="21" stopIfTrue="1" operator="greaterThan">
      <formula>0.86</formula>
    </cfRule>
  </conditionalFormatting>
  <conditionalFormatting sqref="L47">
    <cfRule type="cellIs" dxfId="681" priority="22" stopIfTrue="1" operator="greaterThan">
      <formula>0.86</formula>
    </cfRule>
  </conditionalFormatting>
  <conditionalFormatting sqref="O47">
    <cfRule type="cellIs" dxfId="680" priority="23" stopIfTrue="1" operator="greaterThan">
      <formula>0.86</formula>
    </cfRule>
  </conditionalFormatting>
  <conditionalFormatting sqref="R47">
    <cfRule type="cellIs" dxfId="679" priority="24" stopIfTrue="1" operator="greaterThan">
      <formula>0.86</formula>
    </cfRule>
  </conditionalFormatting>
  <conditionalFormatting sqref="L48">
    <cfRule type="cellIs" dxfId="678" priority="25" stopIfTrue="1" operator="greaterThan">
      <formula>0.007</formula>
    </cfRule>
  </conditionalFormatting>
  <conditionalFormatting sqref="L51">
    <cfRule type="cellIs" dxfId="677" priority="26" stopIfTrue="1" operator="greaterThan">
      <formula>0.0003</formula>
    </cfRule>
  </conditionalFormatting>
  <conditionalFormatting sqref="R51">
    <cfRule type="cellIs" dxfId="676" priority="27" stopIfTrue="1" operator="greaterThan">
      <formula>0.0003</formula>
    </cfRule>
  </conditionalFormatting>
  <conditionalFormatting sqref="L52">
    <cfRule type="cellIs" dxfId="675" priority="28" stopIfTrue="1" operator="greaterThan">
      <formula>0.1</formula>
    </cfRule>
  </conditionalFormatting>
  <conditionalFormatting sqref="R52">
    <cfRule type="cellIs" dxfId="674" priority="29" stopIfTrue="1" operator="greaterThan">
      <formula>0.1</formula>
    </cfRule>
  </conditionalFormatting>
  <conditionalFormatting sqref="L53">
    <cfRule type="cellIs" dxfId="673" priority="30" stopIfTrue="1" operator="greaterThan">
      <formula>0.005</formula>
    </cfRule>
  </conditionalFormatting>
  <conditionalFormatting sqref="R53">
    <cfRule type="cellIs" dxfId="672" priority="31" stopIfTrue="1" operator="greaterThan">
      <formula>0.005</formula>
    </cfRule>
  </conditionalFormatting>
  <conditionalFormatting sqref="L54">
    <cfRule type="cellIs" dxfId="671" priority="32" stopIfTrue="1" operator="greaterThan">
      <formula>0.01</formula>
    </cfRule>
  </conditionalFormatting>
  <conditionalFormatting sqref="R54">
    <cfRule type="cellIs" dxfId="670" priority="33" stopIfTrue="1" operator="greaterThan">
      <formula>0.01</formula>
    </cfRule>
  </conditionalFormatting>
  <conditionalFormatting sqref="L55">
    <cfRule type="cellIs" dxfId="669" priority="34" stopIfTrue="1" operator="greaterThan">
      <formula>0.005</formula>
    </cfRule>
  </conditionalFormatting>
  <conditionalFormatting sqref="R55">
    <cfRule type="cellIs" dxfId="668" priority="35" stopIfTrue="1" operator="greaterThan">
      <formula>0.005</formula>
    </cfRule>
  </conditionalFormatting>
  <conditionalFormatting sqref="L56">
    <cfRule type="cellIs" dxfId="667" priority="36" stopIfTrue="1" operator="greaterThan">
      <formula>0.0005</formula>
    </cfRule>
  </conditionalFormatting>
  <conditionalFormatting sqref="R56">
    <cfRule type="cellIs" dxfId="666" priority="37" stopIfTrue="1" operator="greaterThan">
      <formula>0.0005</formula>
    </cfRule>
  </conditionalFormatting>
  <conditionalFormatting sqref="L58">
    <cfRule type="cellIs" dxfId="665" priority="38" stopIfTrue="1" operator="greaterThan">
      <formula>0.0005</formula>
    </cfRule>
  </conditionalFormatting>
  <conditionalFormatting sqref="L59">
    <cfRule type="cellIs" dxfId="664" priority="39" stopIfTrue="1" operator="greaterThan">
      <formula>0.002</formula>
    </cfRule>
  </conditionalFormatting>
  <conditionalFormatting sqref="R59">
    <cfRule type="cellIs" dxfId="663" priority="40" stopIfTrue="1" operator="greaterThan">
      <formula>0.002</formula>
    </cfRule>
  </conditionalFormatting>
  <conditionalFormatting sqref="L60">
    <cfRule type="cellIs" dxfId="662" priority="41" stopIfTrue="1" operator="greaterThan">
      <formula>0.0002</formula>
    </cfRule>
  </conditionalFormatting>
  <conditionalFormatting sqref="R60">
    <cfRule type="cellIs" dxfId="661" priority="42" stopIfTrue="1" operator="greaterThan">
      <formula>0.0002</formula>
    </cfRule>
  </conditionalFormatting>
  <conditionalFormatting sqref="L61">
    <cfRule type="cellIs" dxfId="660" priority="43" stopIfTrue="1" operator="greaterThan">
      <formula>0.0004</formula>
    </cfRule>
  </conditionalFormatting>
  <conditionalFormatting sqref="R61">
    <cfRule type="cellIs" dxfId="659" priority="44" stopIfTrue="1" operator="greaterThan">
      <formula>0.0004</formula>
    </cfRule>
  </conditionalFormatting>
  <conditionalFormatting sqref="L62">
    <cfRule type="cellIs" dxfId="658" priority="45" stopIfTrue="1" operator="greaterThan">
      <formula>0.002</formula>
    </cfRule>
  </conditionalFormatting>
  <conditionalFormatting sqref="R62">
    <cfRule type="cellIs" dxfId="657" priority="46" stopIfTrue="1" operator="greaterThan">
      <formula>0.002</formula>
    </cfRule>
  </conditionalFormatting>
  <conditionalFormatting sqref="L63">
    <cfRule type="cellIs" dxfId="656" priority="47" stopIfTrue="1" operator="greaterThan">
      <formula>0.004</formula>
    </cfRule>
  </conditionalFormatting>
  <conditionalFormatting sqref="R63">
    <cfRule type="cellIs" dxfId="655" priority="48" stopIfTrue="1" operator="greaterThan">
      <formula>0.004</formula>
    </cfRule>
  </conditionalFormatting>
  <conditionalFormatting sqref="L64">
    <cfRule type="cellIs" dxfId="654" priority="49" stopIfTrue="1" operator="greaterThan">
      <formula>0.0005</formula>
    </cfRule>
  </conditionalFormatting>
  <conditionalFormatting sqref="R64">
    <cfRule type="cellIs" dxfId="653" priority="50" stopIfTrue="1" operator="greaterThan">
      <formula>0.0005</formula>
    </cfRule>
  </conditionalFormatting>
  <conditionalFormatting sqref="L65">
    <cfRule type="cellIs" dxfId="652" priority="51" stopIfTrue="1" operator="greaterThan">
      <formula>0.0006</formula>
    </cfRule>
  </conditionalFormatting>
  <conditionalFormatting sqref="R65">
    <cfRule type="cellIs" dxfId="651" priority="52" stopIfTrue="1" operator="greaterThan">
      <formula>0.0006</formula>
    </cfRule>
  </conditionalFormatting>
  <conditionalFormatting sqref="L66">
    <cfRule type="cellIs" dxfId="650" priority="53" stopIfTrue="1" operator="greaterThan">
      <formula>0.001</formula>
    </cfRule>
  </conditionalFormatting>
  <conditionalFormatting sqref="R66">
    <cfRule type="cellIs" dxfId="649" priority="54" stopIfTrue="1" operator="greaterThan">
      <formula>0.001</formula>
    </cfRule>
  </conditionalFormatting>
  <conditionalFormatting sqref="L67">
    <cfRule type="cellIs" dxfId="648" priority="55" stopIfTrue="1" operator="greaterThan">
      <formula>0.0005</formula>
    </cfRule>
  </conditionalFormatting>
  <conditionalFormatting sqref="R67">
    <cfRule type="cellIs" dxfId="647" priority="56" stopIfTrue="1" operator="greaterThan">
      <formula>0.0005</formula>
    </cfRule>
  </conditionalFormatting>
  <conditionalFormatting sqref="L68">
    <cfRule type="cellIs" dxfId="646" priority="57" stopIfTrue="1" operator="greaterThan">
      <formula>0.0002</formula>
    </cfRule>
  </conditionalFormatting>
  <conditionalFormatting sqref="L69">
    <cfRule type="cellIs" dxfId="645" priority="58" stopIfTrue="1" operator="greaterThan">
      <formula>0.0006</formula>
    </cfRule>
  </conditionalFormatting>
  <conditionalFormatting sqref="L70">
    <cfRule type="cellIs" dxfId="644" priority="59" stopIfTrue="1" operator="greaterThan">
      <formula>0.0003</formula>
    </cfRule>
  </conditionalFormatting>
  <conditionalFormatting sqref="L71">
    <cfRule type="cellIs" dxfId="643" priority="60" stopIfTrue="1" operator="greaterThan">
      <formula>0.002</formula>
    </cfRule>
  </conditionalFormatting>
  <conditionalFormatting sqref="L72">
    <cfRule type="cellIs" dxfId="642" priority="61" stopIfTrue="1" operator="greaterThan">
      <formula>0.001</formula>
    </cfRule>
  </conditionalFormatting>
  <conditionalFormatting sqref="R72">
    <cfRule type="cellIs" dxfId="641" priority="62" stopIfTrue="1" operator="greaterThan">
      <formula>0.001</formula>
    </cfRule>
  </conditionalFormatting>
  <conditionalFormatting sqref="L73">
    <cfRule type="cellIs" dxfId="640" priority="63" stopIfTrue="1" operator="greaterThan">
      <formula>0.002</formula>
    </cfRule>
  </conditionalFormatting>
  <conditionalFormatting sqref="R73">
    <cfRule type="cellIs" dxfId="639" priority="64" stopIfTrue="1" operator="greaterThan">
      <formula>0.002</formula>
    </cfRule>
  </conditionalFormatting>
  <conditionalFormatting sqref="L74">
    <cfRule type="cellIs" dxfId="638" priority="65" stopIfTrue="1" operator="greaterThan">
      <formula>3.8</formula>
    </cfRule>
  </conditionalFormatting>
  <conditionalFormatting sqref="R74">
    <cfRule type="cellIs" dxfId="637" priority="66" stopIfTrue="1" operator="greaterThan">
      <formula>3.8</formula>
    </cfRule>
  </conditionalFormatting>
  <conditionalFormatting sqref="L75">
    <cfRule type="cellIs" dxfId="636" priority="67" stopIfTrue="1" operator="greaterThan">
      <formula>0.13</formula>
    </cfRule>
  </conditionalFormatting>
  <conditionalFormatting sqref="R75">
    <cfRule type="cellIs" dxfId="635" priority="68" stopIfTrue="1" operator="greaterThan">
      <formula>0.13</formula>
    </cfRule>
  </conditionalFormatting>
  <conditionalFormatting sqref="L76">
    <cfRule type="cellIs" dxfId="634" priority="69" stopIfTrue="1" operator="greaterThan">
      <formula>0.04</formula>
    </cfRule>
  </conditionalFormatting>
  <conditionalFormatting sqref="R76">
    <cfRule type="cellIs" dxfId="633" priority="70" stopIfTrue="1" operator="greaterThan">
      <formula>0.04</formula>
    </cfRule>
  </conditionalFormatting>
  <conditionalFormatting sqref="L77">
    <cfRule type="cellIs" dxfId="632" priority="71" stopIfTrue="1" operator="greaterThan">
      <formula>0.005</formula>
    </cfRule>
  </conditionalFormatting>
  <conditionalFormatting sqref="R77">
    <cfRule type="cellIs" dxfId="631" priority="72" stopIfTrue="1" operator="greaterThan">
      <formula>0.005</formula>
    </cfRule>
  </conditionalFormatting>
  <conditionalFormatting sqref="L78">
    <cfRule type="cellIs" dxfId="630" priority="73" stopIfTrue="1" operator="greaterThan">
      <formula>0.5</formula>
    </cfRule>
  </conditionalFormatting>
  <conditionalFormatting sqref="R78">
    <cfRule type="cellIs" dxfId="629" priority="74" stopIfTrue="1" operator="greaterThan">
      <formula>0.5</formula>
    </cfRule>
  </conditionalFormatting>
  <conditionalFormatting sqref="L79">
    <cfRule type="cellIs" dxfId="628" priority="75" stopIfTrue="1" operator="greaterThan">
      <formula>0.005</formula>
    </cfRule>
  </conditionalFormatting>
  <conditionalFormatting sqref="L80">
    <cfRule type="cellIs" dxfId="627" priority="76" stopIfTrue="1" operator="greaterThan">
      <formula>0.011</formula>
    </cfRule>
  </conditionalFormatting>
  <conditionalFormatting sqref="L81">
    <cfRule type="cellIs" dxfId="626" priority="77" stopIfTrue="1" operator="greaterThan">
      <formula>0.08</formula>
    </cfRule>
  </conditionalFormatting>
  <conditionalFormatting sqref="L82">
    <cfRule type="cellIs" dxfId="625" priority="78" stopIfTrue="1" operator="greaterThan">
      <formula>0.01</formula>
    </cfRule>
  </conditionalFormatting>
  <conditionalFormatting sqref="L83">
    <cfRule type="cellIs" dxfId="624" priority="79" stopIfTrue="1" operator="greaterThan">
      <formula>0.03</formula>
    </cfRule>
  </conditionalFormatting>
  <conditionalFormatting sqref="L84">
    <cfRule type="cellIs" dxfId="623" priority="80" stopIfTrue="1" operator="greaterThan">
      <formula>0.03</formula>
    </cfRule>
  </conditionalFormatting>
  <conditionalFormatting sqref="L85">
    <cfRule type="cellIs" dxfId="622" priority="81" stopIfTrue="1" operator="greaterThan">
      <formula>0.09</formula>
    </cfRule>
  </conditionalFormatting>
  <conditionalFormatting sqref="R85">
    <cfRule type="cellIs" dxfId="621" priority="82" stopIfTrue="1" operator="greaterThan">
      <formula>0.09</formula>
    </cfRule>
  </conditionalFormatting>
  <conditionalFormatting sqref="L86">
    <cfRule type="cellIs" dxfId="620" priority="83" stopIfTrue="1" operator="greaterThan">
      <formula>3.8</formula>
    </cfRule>
  </conditionalFormatting>
  <conditionalFormatting sqref="R86">
    <cfRule type="cellIs" dxfId="619" priority="84" stopIfTrue="1" operator="greaterThan">
      <formula>3.8</formula>
    </cfRule>
  </conditionalFormatting>
  <conditionalFormatting sqref="L87">
    <cfRule type="cellIs" dxfId="618" priority="85" stopIfTrue="1" operator="greaterThan">
      <formula>0.05</formula>
    </cfRule>
  </conditionalFormatting>
  <conditionalFormatting sqref="R87">
    <cfRule type="cellIs" dxfId="617" priority="86" stopIfTrue="1" operator="greaterThan">
      <formula>0.05</formula>
    </cfRule>
  </conditionalFormatting>
  <conditionalFormatting sqref="L88">
    <cfRule type="cellIs" dxfId="616" priority="87" stopIfTrue="1" operator="greaterThan">
      <formula>0.29</formula>
    </cfRule>
  </conditionalFormatting>
  <conditionalFormatting sqref="L94">
    <cfRule type="cellIs" dxfId="615" priority="88" stopIfTrue="1" operator="greaterThan">
      <formula>0.006</formula>
    </cfRule>
  </conditionalFormatting>
  <conditionalFormatting sqref="L95">
    <cfRule type="cellIs" dxfId="614" priority="89" stopIfTrue="1" operator="greaterThan">
      <formula>0.004</formula>
    </cfRule>
  </conditionalFormatting>
  <conditionalFormatting sqref="L96">
    <cfRule type="cellIs" dxfId="613" priority="90" stopIfTrue="1" operator="greaterThan">
      <formula>0.006</formula>
    </cfRule>
  </conditionalFormatting>
  <conditionalFormatting sqref="L97">
    <cfRule type="cellIs" dxfId="612" priority="91" stopIfTrue="1" operator="greaterThan">
      <formula>0.03</formula>
    </cfRule>
  </conditionalFormatting>
  <conditionalFormatting sqref="L98">
    <cfRule type="cellIs" dxfId="611" priority="92" stopIfTrue="1" operator="greaterThan">
      <formula>0.0008</formula>
    </cfRule>
  </conditionalFormatting>
  <conditionalFormatting sqref="L99">
    <cfRule type="cellIs" dxfId="610" priority="93" stopIfTrue="1" operator="greaterThan">
      <formula>0.0005</formula>
    </cfRule>
  </conditionalFormatting>
  <conditionalFormatting sqref="L100">
    <cfRule type="cellIs" dxfId="609" priority="94" stopIfTrue="1" operator="greaterThan">
      <formula>0.0003</formula>
    </cfRule>
  </conditionalFormatting>
  <conditionalFormatting sqref="L101">
    <cfRule type="cellIs" dxfId="608" priority="95" stopIfTrue="1" operator="greaterThan">
      <formula>0.004</formula>
    </cfRule>
  </conditionalFormatting>
  <conditionalFormatting sqref="L102">
    <cfRule type="cellIs" dxfId="607" priority="96" stopIfTrue="1" operator="greaterThan">
      <formula>0.004</formula>
    </cfRule>
  </conditionalFormatting>
  <conditionalFormatting sqref="L103">
    <cfRule type="cellIs" dxfId="606" priority="97" stopIfTrue="1" operator="greaterThan">
      <formula>0.004</formula>
    </cfRule>
  </conditionalFormatting>
  <conditionalFormatting sqref="L104">
    <cfRule type="cellIs" dxfId="605" priority="98" stopIfTrue="1" operator="greaterThan">
      <formula>0.0008</formula>
    </cfRule>
  </conditionalFormatting>
  <conditionalFormatting sqref="L105">
    <cfRule type="cellIs" dxfId="604" priority="99" stopIfTrue="1" operator="greaterThan">
      <formula>0.0006</formula>
    </cfRule>
  </conditionalFormatting>
  <conditionalFormatting sqref="L106">
    <cfRule type="cellIs" dxfId="603" priority="100" stopIfTrue="1" operator="greaterThan">
      <formula>0.0008</formula>
    </cfRule>
  </conditionalFormatting>
  <conditionalFormatting sqref="L107">
    <cfRule type="cellIs" dxfId="602" priority="101" stopIfTrue="1" operator="greaterThan">
      <formula>0.002</formula>
    </cfRule>
  </conditionalFormatting>
  <conditionalFormatting sqref="L108">
    <cfRule type="cellIs" dxfId="601" priority="102" stopIfTrue="1" operator="greaterThan">
      <formula>0.0008</formula>
    </cfRule>
  </conditionalFormatting>
  <conditionalFormatting sqref="L109">
    <cfRule type="cellIs" dxfId="600" priority="103" stopIfTrue="1" operator="greaterThan">
      <formula>0.0001</formula>
    </cfRule>
  </conditionalFormatting>
  <conditionalFormatting sqref="L110">
    <cfRule type="cellIs" dxfId="599" priority="104" stopIfTrue="1" operator="greaterThan">
      <formula>0.06</formula>
    </cfRule>
  </conditionalFormatting>
  <conditionalFormatting sqref="L111">
    <cfRule type="cellIs" dxfId="598" priority="105" stopIfTrue="1" operator="greaterThan">
      <formula>0.04</formula>
    </cfRule>
  </conditionalFormatting>
  <conditionalFormatting sqref="L112">
    <cfRule type="cellIs" dxfId="597" priority="106" stopIfTrue="1" operator="greaterThan">
      <formula>0.006</formula>
    </cfRule>
  </conditionalFormatting>
  <conditionalFormatting sqref="L113">
    <cfRule type="cellIs" dxfId="596" priority="107" stopIfTrue="1" operator="greaterThan">
      <formula>0.001</formula>
    </cfRule>
  </conditionalFormatting>
  <conditionalFormatting sqref="L114">
    <cfRule type="cellIs" dxfId="595" priority="108" stopIfTrue="1" operator="greaterThan">
      <formula>0.007</formula>
    </cfRule>
  </conditionalFormatting>
  <conditionalFormatting sqref="L115">
    <cfRule type="cellIs" dxfId="594" priority="109" stopIfTrue="1" operator="greaterThan">
      <formula>0.0006</formula>
    </cfRule>
  </conditionalFormatting>
  <conditionalFormatting sqref="L116">
    <cfRule type="cellIs" dxfId="593" priority="110" stopIfTrue="1" operator="greaterThan">
      <formula>0.0002</formula>
    </cfRule>
  </conditionalFormatting>
  <conditionalFormatting sqref="L117">
    <cfRule type="cellIs" dxfId="592" priority="111" stopIfTrue="1" operator="greaterThan">
      <formula>0.00003</formula>
    </cfRule>
  </conditionalFormatting>
  <conditionalFormatting sqref="L118">
    <cfRule type="cellIs" dxfId="591" priority="112" stopIfTrue="1" operator="greaterThan">
      <formula>0.02</formula>
    </cfRule>
  </conditionalFormatting>
  <conditionalFormatting sqref="L119">
    <cfRule type="cellIs" dxfId="590" priority="113" stopIfTrue="1" operator="greaterThan">
      <formula>0.0002</formula>
    </cfRule>
  </conditionalFormatting>
  <conditionalFormatting sqref="L120">
    <cfRule type="cellIs" dxfId="589" priority="114" stopIfTrue="1" operator="greaterThan">
      <formula>0.000025</formula>
    </cfRule>
  </conditionalFormatting>
  <conditionalFormatting sqref="L121">
    <cfRule type="cellIs" dxfId="588" priority="115" stopIfTrue="1" operator="greaterThan">
      <formula>0.000005</formula>
    </cfRule>
  </conditionalFormatting>
  <conditionalFormatting sqref="L122">
    <cfRule type="cellIs" dxfId="587" priority="116" stopIfTrue="1" operator="greaterThan">
      <formula>0.000003</formula>
    </cfRule>
  </conditionalFormatting>
  <conditionalFormatting sqref="L123">
    <cfRule type="cellIs" dxfId="586" priority="117" stopIfTrue="1" operator="greaterThan">
      <formula>0.00002</formula>
    </cfRule>
  </conditionalFormatting>
  <conditionalFormatting sqref="L124">
    <cfRule type="cellIs" dxfId="585" priority="118" stopIfTrue="1" operator="greaterThan">
      <formula>0.000018</formula>
    </cfRule>
  </conditionalFormatting>
  <printOptions horizontalCentered="1"/>
  <pageMargins left="0.39370078740157483" right="0.39370078740157483" top="0.39370078740157483" bottom="0.39370078740157483" header="0.27559055118110237" footer="0.51181102362204722"/>
  <pageSetup paperSize="8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1:Z137"/>
  <sheetViews>
    <sheetView showGridLines="0" topLeftCell="C1" zoomScale="90" zoomScaleNormal="90" workbookViewId="0">
      <pane xSplit="5" ySplit="4" topLeftCell="H5" activePane="bottomRight" state="frozen"/>
      <selection activeCell="AA94" sqref="AA94"/>
      <selection pane="topRight" activeCell="AA94" sqref="AA94"/>
      <selection pane="bottomLeft" activeCell="AA94" sqref="AA94"/>
      <selection pane="bottomRight" activeCell="C1" sqref="C1:D1"/>
    </sheetView>
  </sheetViews>
  <sheetFormatPr defaultColWidth="9" defaultRowHeight="9.5" x14ac:dyDescent="0.2"/>
  <cols>
    <col min="1" max="1" width="5.1796875" style="2" customWidth="1"/>
    <col min="2" max="2" width="3" style="2" customWidth="1"/>
    <col min="3" max="3" width="2.6328125" style="2" customWidth="1"/>
    <col min="4" max="4" width="9.1796875" style="2" customWidth="1"/>
    <col min="5" max="5" width="8.6328125" style="2" customWidth="1"/>
    <col min="6" max="6" width="4.1796875" style="2" customWidth="1"/>
    <col min="7" max="7" width="5.90625" style="2" customWidth="1"/>
    <col min="8" max="17" width="8.08984375" style="2" customWidth="1"/>
    <col min="18" max="18" width="8.08984375" style="12" customWidth="1"/>
    <col min="19" max="19" width="8.08984375" style="2" customWidth="1"/>
    <col min="20" max="20" width="3.1796875" style="2" customWidth="1"/>
    <col min="21" max="21" width="1.453125" style="2" customWidth="1"/>
    <col min="22" max="22" width="3.1796875" style="3" customWidth="1"/>
    <col min="23" max="23" width="6.1796875" style="1" customWidth="1"/>
    <col min="24" max="24" width="2.36328125" style="1" customWidth="1"/>
    <col min="25" max="26" width="6.1796875" style="1" customWidth="1"/>
    <col min="27" max="16384" width="9" style="2"/>
  </cols>
  <sheetData>
    <row r="1" spans="1:26" ht="16.5" customHeight="1" x14ac:dyDescent="0.2">
      <c r="A1" s="1"/>
      <c r="C1" s="394" t="s">
        <v>0</v>
      </c>
      <c r="D1" s="394"/>
      <c r="E1" s="394" t="s">
        <v>1</v>
      </c>
      <c r="F1" s="394"/>
      <c r="G1" s="394" t="s">
        <v>2</v>
      </c>
      <c r="H1" s="394"/>
      <c r="I1" s="394"/>
      <c r="J1" s="394"/>
      <c r="K1" s="420" t="s">
        <v>3</v>
      </c>
      <c r="L1" s="421"/>
      <c r="M1" s="422"/>
      <c r="N1" s="417" t="s">
        <v>4</v>
      </c>
      <c r="O1" s="394"/>
      <c r="P1" s="414" t="s">
        <v>125</v>
      </c>
      <c r="Q1" s="415"/>
      <c r="R1" s="419" t="s">
        <v>5</v>
      </c>
      <c r="S1" s="394"/>
      <c r="T1" s="394"/>
      <c r="U1" s="394"/>
      <c r="V1" s="394"/>
      <c r="W1" s="394"/>
      <c r="X1" s="394"/>
      <c r="Y1" s="418" t="s">
        <v>6</v>
      </c>
      <c r="Z1" s="418"/>
    </row>
    <row r="2" spans="1:26" ht="23.25" customHeight="1" x14ac:dyDescent="0.2">
      <c r="C2" s="408" t="s">
        <v>136</v>
      </c>
      <c r="D2" s="408"/>
      <c r="E2" s="409">
        <v>50701</v>
      </c>
      <c r="F2" s="409"/>
      <c r="G2" s="409" t="s">
        <v>134</v>
      </c>
      <c r="H2" s="409"/>
      <c r="I2" s="409"/>
      <c r="J2" s="409"/>
      <c r="K2" s="402" t="s">
        <v>135</v>
      </c>
      <c r="L2" s="403"/>
      <c r="M2" s="404"/>
      <c r="N2" s="416" t="s">
        <v>126</v>
      </c>
      <c r="O2" s="409"/>
      <c r="P2" s="414" t="s">
        <v>140</v>
      </c>
      <c r="Q2" s="415"/>
      <c r="R2" s="416" t="s">
        <v>132</v>
      </c>
      <c r="S2" s="409"/>
      <c r="T2" s="409"/>
      <c r="U2" s="409"/>
      <c r="V2" s="409"/>
      <c r="W2" s="409"/>
      <c r="X2" s="409"/>
      <c r="Y2" s="408" t="s">
        <v>127</v>
      </c>
      <c r="Z2" s="408"/>
    </row>
    <row r="3" spans="1:26" ht="2.25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3"/>
      <c r="R3" s="14"/>
      <c r="S3" s="13"/>
    </row>
    <row r="4" spans="1:26" ht="14.25" customHeight="1" x14ac:dyDescent="0.2">
      <c r="A4" s="15"/>
      <c r="C4" s="405" t="s">
        <v>147</v>
      </c>
      <c r="D4" s="406"/>
      <c r="E4" s="406"/>
      <c r="F4" s="406"/>
      <c r="G4" s="407"/>
      <c r="H4" s="52"/>
      <c r="I4" s="17">
        <v>45427</v>
      </c>
      <c r="J4" s="17"/>
      <c r="K4" s="17"/>
      <c r="L4" s="18">
        <v>45511</v>
      </c>
      <c r="M4" s="19"/>
      <c r="N4" s="19"/>
      <c r="O4" s="17">
        <v>45602</v>
      </c>
      <c r="P4" s="19"/>
      <c r="Q4" s="19"/>
      <c r="R4" s="289">
        <v>45692</v>
      </c>
      <c r="S4" s="19"/>
      <c r="T4" s="21" t="s">
        <v>402</v>
      </c>
      <c r="U4" s="22" t="s">
        <v>403</v>
      </c>
      <c r="V4" s="23" t="s">
        <v>414</v>
      </c>
      <c r="W4" s="24" t="s">
        <v>405</v>
      </c>
      <c r="X4" s="25" t="s">
        <v>406</v>
      </c>
      <c r="Y4" s="26" t="s">
        <v>407</v>
      </c>
      <c r="Z4" s="26" t="s">
        <v>408</v>
      </c>
    </row>
    <row r="5" spans="1:26" ht="14.25" customHeight="1" x14ac:dyDescent="0.2">
      <c r="C5" s="381" t="s">
        <v>148</v>
      </c>
      <c r="D5" s="395"/>
      <c r="E5" s="395"/>
      <c r="F5" s="395"/>
      <c r="G5" s="396"/>
      <c r="H5" s="27"/>
      <c r="I5" s="27">
        <v>0.4201388888888889</v>
      </c>
      <c r="J5" s="27"/>
      <c r="K5" s="27"/>
      <c r="L5" s="28">
        <v>0.40972222222222221</v>
      </c>
      <c r="M5" s="29"/>
      <c r="N5" s="29"/>
      <c r="O5" s="27">
        <v>0.40972222222222221</v>
      </c>
      <c r="P5" s="29"/>
      <c r="Q5" s="29"/>
      <c r="R5" s="30">
        <v>0.41319444444444442</v>
      </c>
      <c r="S5" s="29"/>
      <c r="T5" s="31"/>
      <c r="U5" s="32"/>
      <c r="V5" s="33"/>
      <c r="W5" s="31"/>
      <c r="X5" s="32"/>
      <c r="Y5" s="34"/>
      <c r="Z5" s="35"/>
    </row>
    <row r="6" spans="1:26" ht="12" x14ac:dyDescent="0.2">
      <c r="C6" s="378"/>
      <c r="D6" s="379"/>
      <c r="E6" s="379"/>
      <c r="F6" s="379"/>
      <c r="G6" s="397"/>
      <c r="H6" s="36"/>
      <c r="I6" s="36">
        <v>0.67013888888888884</v>
      </c>
      <c r="J6" s="36"/>
      <c r="K6" s="36"/>
      <c r="L6" s="37">
        <v>0.65972222222222221</v>
      </c>
      <c r="M6" s="38"/>
      <c r="N6" s="38"/>
      <c r="O6" s="36">
        <v>0.65972222222222221</v>
      </c>
      <c r="P6" s="38"/>
      <c r="Q6" s="38"/>
      <c r="R6" s="39">
        <v>0.66319444444444442</v>
      </c>
      <c r="S6" s="38"/>
      <c r="T6" s="40"/>
      <c r="U6" s="4"/>
      <c r="V6" s="33"/>
      <c r="W6" s="31"/>
      <c r="X6" s="32"/>
      <c r="Y6" s="34"/>
      <c r="Z6" s="35"/>
    </row>
    <row r="7" spans="1:26" ht="12" x14ac:dyDescent="0.2">
      <c r="C7" s="378"/>
      <c r="D7" s="379"/>
      <c r="E7" s="379"/>
      <c r="F7" s="379"/>
      <c r="G7" s="397"/>
      <c r="H7" s="36"/>
      <c r="I7" s="36">
        <v>0.92013888888888884</v>
      </c>
      <c r="J7" s="36"/>
      <c r="K7" s="36"/>
      <c r="L7" s="37">
        <v>0.90972222222222221</v>
      </c>
      <c r="M7" s="38"/>
      <c r="N7" s="38"/>
      <c r="O7" s="36">
        <v>0.90972222222222221</v>
      </c>
      <c r="P7" s="38"/>
      <c r="Q7" s="38"/>
      <c r="R7" s="39">
        <v>0.91319444444444442</v>
      </c>
      <c r="S7" s="38"/>
      <c r="T7" s="40"/>
      <c r="U7" s="4"/>
      <c r="V7" s="33"/>
      <c r="W7" s="31"/>
      <c r="X7" s="32"/>
      <c r="Y7" s="34"/>
      <c r="Z7" s="35"/>
    </row>
    <row r="8" spans="1:26" ht="12" x14ac:dyDescent="0.2">
      <c r="C8" s="383"/>
      <c r="D8" s="388"/>
      <c r="E8" s="388"/>
      <c r="F8" s="388"/>
      <c r="G8" s="398"/>
      <c r="H8" s="36"/>
      <c r="I8" s="41">
        <v>0.1701388888888889</v>
      </c>
      <c r="J8" s="41"/>
      <c r="K8" s="41"/>
      <c r="L8" s="42">
        <v>0.15972222222222221</v>
      </c>
      <c r="M8" s="43"/>
      <c r="N8" s="43"/>
      <c r="O8" s="41">
        <v>0.15972222222222221</v>
      </c>
      <c r="P8" s="43"/>
      <c r="Q8" s="43"/>
      <c r="R8" s="44">
        <v>0.16666666666666666</v>
      </c>
      <c r="S8" s="43"/>
      <c r="T8" s="45"/>
      <c r="U8" s="46"/>
      <c r="V8" s="47"/>
      <c r="W8" s="48"/>
      <c r="X8" s="49"/>
      <c r="Y8" s="50"/>
      <c r="Z8" s="51"/>
    </row>
    <row r="9" spans="1:26" ht="13.5" customHeight="1" x14ac:dyDescent="0.2">
      <c r="C9" s="381" t="s">
        <v>234</v>
      </c>
      <c r="D9" s="395"/>
      <c r="E9" s="395"/>
      <c r="F9" s="395"/>
      <c r="G9" s="396"/>
      <c r="H9" s="52"/>
      <c r="I9" s="52" t="s">
        <v>415</v>
      </c>
      <c r="J9" s="52"/>
      <c r="K9" s="52"/>
      <c r="L9" s="53" t="s">
        <v>429</v>
      </c>
      <c r="M9" s="54"/>
      <c r="N9" s="54"/>
      <c r="O9" s="52" t="s">
        <v>415</v>
      </c>
      <c r="P9" s="54"/>
      <c r="Q9" s="54"/>
      <c r="R9" s="55" t="s">
        <v>415</v>
      </c>
      <c r="S9" s="54"/>
      <c r="T9" s="56"/>
      <c r="U9" s="57"/>
      <c r="V9" s="58"/>
      <c r="W9" s="59"/>
      <c r="X9" s="60"/>
      <c r="Y9" s="61"/>
      <c r="Z9" s="53"/>
    </row>
    <row r="10" spans="1:26" ht="12" x14ac:dyDescent="0.2">
      <c r="C10" s="378"/>
      <c r="D10" s="379"/>
      <c r="E10" s="379"/>
      <c r="F10" s="379"/>
      <c r="G10" s="397"/>
      <c r="H10" s="62"/>
      <c r="I10" s="62" t="s">
        <v>416</v>
      </c>
      <c r="J10" s="62"/>
      <c r="K10" s="62"/>
      <c r="L10" s="35" t="s">
        <v>429</v>
      </c>
      <c r="M10" s="63"/>
      <c r="N10" s="63"/>
      <c r="O10" s="62" t="s">
        <v>416</v>
      </c>
      <c r="P10" s="63"/>
      <c r="Q10" s="63"/>
      <c r="R10" s="64" t="s">
        <v>415</v>
      </c>
      <c r="S10" s="63"/>
      <c r="T10" s="40"/>
      <c r="U10" s="4"/>
      <c r="V10" s="33"/>
      <c r="W10" s="31"/>
      <c r="X10" s="32"/>
      <c r="Y10" s="34"/>
      <c r="Z10" s="35"/>
    </row>
    <row r="11" spans="1:26" ht="12" x14ac:dyDescent="0.2">
      <c r="C11" s="378"/>
      <c r="D11" s="379"/>
      <c r="E11" s="379"/>
      <c r="F11" s="379"/>
      <c r="G11" s="397"/>
      <c r="H11" s="62"/>
      <c r="I11" s="62" t="s">
        <v>416</v>
      </c>
      <c r="J11" s="62"/>
      <c r="K11" s="62"/>
      <c r="L11" s="35" t="s">
        <v>429</v>
      </c>
      <c r="M11" s="63"/>
      <c r="N11" s="63"/>
      <c r="O11" s="62" t="s">
        <v>415</v>
      </c>
      <c r="P11" s="63"/>
      <c r="Q11" s="63"/>
      <c r="R11" s="64" t="s">
        <v>415</v>
      </c>
      <c r="S11" s="63"/>
      <c r="T11" s="40"/>
      <c r="U11" s="4"/>
      <c r="V11" s="33"/>
      <c r="W11" s="31"/>
      <c r="X11" s="32"/>
      <c r="Y11" s="34"/>
      <c r="Z11" s="35"/>
    </row>
    <row r="12" spans="1:26" ht="12" x14ac:dyDescent="0.2">
      <c r="C12" s="383"/>
      <c r="D12" s="388"/>
      <c r="E12" s="388"/>
      <c r="F12" s="388"/>
      <c r="G12" s="398"/>
      <c r="H12" s="62"/>
      <c r="I12" s="62" t="s">
        <v>416</v>
      </c>
      <c r="J12" s="62"/>
      <c r="K12" s="62"/>
      <c r="L12" s="35" t="s">
        <v>429</v>
      </c>
      <c r="M12" s="63"/>
      <c r="N12" s="63"/>
      <c r="O12" s="62" t="s">
        <v>415</v>
      </c>
      <c r="P12" s="63"/>
      <c r="Q12" s="63"/>
      <c r="R12" s="64" t="s">
        <v>415</v>
      </c>
      <c r="S12" s="63"/>
      <c r="T12" s="45"/>
      <c r="U12" s="46"/>
      <c r="V12" s="47"/>
      <c r="W12" s="48"/>
      <c r="X12" s="49"/>
      <c r="Y12" s="50"/>
      <c r="Z12" s="51"/>
    </row>
    <row r="13" spans="1:26" ht="13.5" customHeight="1" x14ac:dyDescent="0.2">
      <c r="C13" s="381" t="s">
        <v>235</v>
      </c>
      <c r="D13" s="395"/>
      <c r="E13" s="395"/>
      <c r="F13" s="395"/>
      <c r="H13" s="52"/>
      <c r="I13" s="66">
        <v>23</v>
      </c>
      <c r="J13" s="66"/>
      <c r="K13" s="66"/>
      <c r="L13" s="67">
        <v>30.2</v>
      </c>
      <c r="M13" s="68"/>
      <c r="N13" s="68"/>
      <c r="O13" s="66">
        <v>16.8</v>
      </c>
      <c r="P13" s="68"/>
      <c r="Q13" s="68"/>
      <c r="R13" s="294">
        <v>3.3</v>
      </c>
      <c r="S13" s="54"/>
      <c r="T13" s="56"/>
      <c r="U13" s="57"/>
      <c r="V13" s="58"/>
      <c r="W13" s="59"/>
      <c r="X13" s="60"/>
      <c r="Y13" s="61"/>
      <c r="Z13" s="53"/>
    </row>
    <row r="14" spans="1:26" ht="12" x14ac:dyDescent="0.2">
      <c r="C14" s="378"/>
      <c r="D14" s="379"/>
      <c r="E14" s="379"/>
      <c r="F14" s="379"/>
      <c r="G14" s="70" t="s">
        <v>236</v>
      </c>
      <c r="H14" s="62"/>
      <c r="I14" s="72">
        <v>22.5</v>
      </c>
      <c r="J14" s="72"/>
      <c r="K14" s="72"/>
      <c r="L14" s="73">
        <v>36</v>
      </c>
      <c r="M14" s="74"/>
      <c r="N14" s="74"/>
      <c r="O14" s="72">
        <v>18.3</v>
      </c>
      <c r="P14" s="74"/>
      <c r="Q14" s="74"/>
      <c r="R14" s="295">
        <v>4.2</v>
      </c>
      <c r="S14" s="63"/>
      <c r="T14" s="40" t="s">
        <v>390</v>
      </c>
      <c r="U14" s="4" t="s">
        <v>410</v>
      </c>
      <c r="V14" s="33">
        <f>COUNT(I13:R16)</f>
        <v>16</v>
      </c>
      <c r="W14" s="76">
        <f>MIN(I13:R16)</f>
        <v>0.3</v>
      </c>
      <c r="X14" s="32" t="s">
        <v>411</v>
      </c>
      <c r="Y14" s="77">
        <f>MAX(I13:R16)</f>
        <v>36</v>
      </c>
      <c r="Z14" s="73">
        <f>AVERAGE(I13:R16)</f>
        <v>17.737500000000001</v>
      </c>
    </row>
    <row r="15" spans="1:26" ht="12" x14ac:dyDescent="0.2">
      <c r="C15" s="378"/>
      <c r="D15" s="379"/>
      <c r="E15" s="379"/>
      <c r="F15" s="379"/>
      <c r="G15" s="70"/>
      <c r="H15" s="62"/>
      <c r="I15" s="72">
        <v>20</v>
      </c>
      <c r="J15" s="72"/>
      <c r="K15" s="72"/>
      <c r="L15" s="73">
        <v>28.9</v>
      </c>
      <c r="M15" s="74"/>
      <c r="N15" s="74"/>
      <c r="O15" s="72">
        <v>17</v>
      </c>
      <c r="P15" s="74"/>
      <c r="Q15" s="74"/>
      <c r="R15" s="295">
        <v>2.1</v>
      </c>
      <c r="S15" s="63"/>
      <c r="T15" s="40"/>
      <c r="U15" s="4"/>
      <c r="V15" s="33"/>
      <c r="W15" s="31"/>
      <c r="X15" s="32"/>
      <c r="Y15" s="34"/>
      <c r="Z15" s="35"/>
    </row>
    <row r="16" spans="1:26" ht="12" x14ac:dyDescent="0.2">
      <c r="C16" s="383"/>
      <c r="D16" s="388"/>
      <c r="E16" s="388"/>
      <c r="F16" s="388"/>
      <c r="G16" s="78"/>
      <c r="H16" s="62"/>
      <c r="I16" s="72">
        <v>19.2</v>
      </c>
      <c r="J16" s="72"/>
      <c r="K16" s="72"/>
      <c r="L16" s="73">
        <v>26</v>
      </c>
      <c r="M16" s="74"/>
      <c r="N16" s="74"/>
      <c r="O16" s="72">
        <v>16</v>
      </c>
      <c r="P16" s="74"/>
      <c r="Q16" s="74"/>
      <c r="R16" s="295">
        <v>0.3</v>
      </c>
      <c r="S16" s="63"/>
      <c r="T16" s="45"/>
      <c r="U16" s="46"/>
      <c r="V16" s="47"/>
      <c r="W16" s="48"/>
      <c r="X16" s="49"/>
      <c r="Y16" s="50"/>
      <c r="Z16" s="51"/>
    </row>
    <row r="17" spans="3:26" ht="13.5" customHeight="1" x14ac:dyDescent="0.2">
      <c r="C17" s="381" t="s">
        <v>237</v>
      </c>
      <c r="D17" s="395"/>
      <c r="E17" s="395"/>
      <c r="F17" s="395"/>
      <c r="H17" s="52"/>
      <c r="I17" s="66">
        <v>20.8</v>
      </c>
      <c r="J17" s="79"/>
      <c r="K17" s="79"/>
      <c r="L17" s="67">
        <v>27</v>
      </c>
      <c r="M17" s="80"/>
      <c r="N17" s="80"/>
      <c r="O17" s="66">
        <v>19.5</v>
      </c>
      <c r="P17" s="80"/>
      <c r="Q17" s="80"/>
      <c r="R17" s="294">
        <v>9</v>
      </c>
      <c r="S17" s="54"/>
      <c r="T17" s="56"/>
      <c r="U17" s="57"/>
      <c r="V17" s="58"/>
      <c r="W17" s="59"/>
      <c r="X17" s="32"/>
      <c r="Y17" s="61"/>
      <c r="Z17" s="53"/>
    </row>
    <row r="18" spans="3:26" ht="12" x14ac:dyDescent="0.2">
      <c r="C18" s="378"/>
      <c r="D18" s="379"/>
      <c r="E18" s="379"/>
      <c r="F18" s="379"/>
      <c r="G18" s="70" t="s">
        <v>236</v>
      </c>
      <c r="H18" s="62"/>
      <c r="I18" s="72">
        <v>21.7</v>
      </c>
      <c r="J18" s="81"/>
      <c r="K18" s="81"/>
      <c r="L18" s="73">
        <v>30</v>
      </c>
      <c r="M18" s="82"/>
      <c r="N18" s="82"/>
      <c r="O18" s="72">
        <v>18.5</v>
      </c>
      <c r="P18" s="82"/>
      <c r="Q18" s="82"/>
      <c r="R18" s="295">
        <v>8.8000000000000007</v>
      </c>
      <c r="S18" s="63"/>
      <c r="T18" s="40" t="s">
        <v>390</v>
      </c>
      <c r="U18" s="4" t="s">
        <v>410</v>
      </c>
      <c r="V18" s="33">
        <f>COUNT(I17:R20)</f>
        <v>16</v>
      </c>
      <c r="W18" s="83">
        <f>MIN(I17:R20)</f>
        <v>6.1</v>
      </c>
      <c r="X18" s="32" t="s">
        <v>411</v>
      </c>
      <c r="Y18" s="77">
        <f>MAX(I17:R20)</f>
        <v>30</v>
      </c>
      <c r="Z18" s="84">
        <f>AVERAGE(I17:R20)</f>
        <v>18.750000000000004</v>
      </c>
    </row>
    <row r="19" spans="3:26" ht="12" x14ac:dyDescent="0.2">
      <c r="C19" s="378"/>
      <c r="D19" s="379"/>
      <c r="E19" s="379"/>
      <c r="F19" s="379"/>
      <c r="G19" s="70"/>
      <c r="H19" s="62"/>
      <c r="I19" s="72">
        <v>20</v>
      </c>
      <c r="J19" s="81"/>
      <c r="K19" s="81"/>
      <c r="L19" s="73">
        <v>29.5</v>
      </c>
      <c r="M19" s="82"/>
      <c r="N19" s="82"/>
      <c r="O19" s="72">
        <v>18</v>
      </c>
      <c r="P19" s="82"/>
      <c r="Q19" s="82"/>
      <c r="R19" s="295">
        <v>6.8</v>
      </c>
      <c r="S19" s="63"/>
      <c r="T19" s="40"/>
      <c r="U19" s="4"/>
      <c r="V19" s="33"/>
      <c r="W19" s="31"/>
      <c r="X19" s="32"/>
      <c r="Y19" s="34"/>
      <c r="Z19" s="35"/>
    </row>
    <row r="20" spans="3:26" ht="12" x14ac:dyDescent="0.2">
      <c r="C20" s="383"/>
      <c r="D20" s="388"/>
      <c r="E20" s="388"/>
      <c r="F20" s="388"/>
      <c r="G20" s="78"/>
      <c r="H20" s="62"/>
      <c r="I20" s="72">
        <v>19.8</v>
      </c>
      <c r="J20" s="81"/>
      <c r="K20" s="81"/>
      <c r="L20" s="73">
        <v>27.5</v>
      </c>
      <c r="M20" s="82"/>
      <c r="N20" s="82"/>
      <c r="O20" s="72">
        <v>17</v>
      </c>
      <c r="P20" s="82"/>
      <c r="Q20" s="82"/>
      <c r="R20" s="295">
        <v>6.1</v>
      </c>
      <c r="S20" s="63"/>
      <c r="T20" s="45"/>
      <c r="U20" s="46"/>
      <c r="V20" s="47"/>
      <c r="W20" s="48"/>
      <c r="X20" s="49"/>
      <c r="Y20" s="50"/>
      <c r="Z20" s="51"/>
    </row>
    <row r="21" spans="3:26" ht="13.5" customHeight="1" x14ac:dyDescent="0.2">
      <c r="C21" s="381" t="s">
        <v>238</v>
      </c>
      <c r="D21" s="395"/>
      <c r="E21" s="395"/>
      <c r="F21" s="395"/>
      <c r="H21" s="52"/>
      <c r="I21" s="85">
        <v>0.25</v>
      </c>
      <c r="J21" s="52"/>
      <c r="K21" s="52"/>
      <c r="L21" s="86">
        <v>0.32</v>
      </c>
      <c r="M21" s="54"/>
      <c r="N21" s="54"/>
      <c r="O21" s="347">
        <v>7.6999999999999999E-2</v>
      </c>
      <c r="P21" s="54"/>
      <c r="Q21" s="54"/>
      <c r="R21" s="348">
        <v>0.33</v>
      </c>
      <c r="S21" s="54"/>
      <c r="T21" s="56"/>
      <c r="U21" s="57"/>
      <c r="V21" s="58"/>
      <c r="W21" s="59"/>
      <c r="X21" s="60"/>
      <c r="Y21" s="61"/>
      <c r="Z21" s="53"/>
    </row>
    <row r="22" spans="3:26" ht="12" x14ac:dyDescent="0.2">
      <c r="C22" s="378"/>
      <c r="D22" s="379"/>
      <c r="E22" s="379"/>
      <c r="F22" s="379"/>
      <c r="G22" s="70" t="s">
        <v>239</v>
      </c>
      <c r="H22" s="62"/>
      <c r="I22" s="88">
        <v>0.26</v>
      </c>
      <c r="J22" s="62"/>
      <c r="K22" s="62"/>
      <c r="L22" s="89">
        <v>0.12</v>
      </c>
      <c r="M22" s="63"/>
      <c r="N22" s="63"/>
      <c r="O22" s="88">
        <v>0.24</v>
      </c>
      <c r="P22" s="63"/>
      <c r="Q22" s="63"/>
      <c r="R22" s="299">
        <v>0.67</v>
      </c>
      <c r="S22" s="63"/>
      <c r="T22" s="40" t="s">
        <v>390</v>
      </c>
      <c r="U22" s="4" t="s">
        <v>410</v>
      </c>
      <c r="V22" s="33">
        <f>COUNT(I21:R24)</f>
        <v>16</v>
      </c>
      <c r="W22" s="349">
        <f>MIN(I21:R24)</f>
        <v>7.6999999999999999E-2</v>
      </c>
      <c r="X22" s="32" t="s">
        <v>411</v>
      </c>
      <c r="Y22" s="300">
        <f>MAX(I21:R24)</f>
        <v>0.67</v>
      </c>
      <c r="Z22" s="89">
        <f>AVERAGE(I21:R24)</f>
        <v>0.27043750000000011</v>
      </c>
    </row>
    <row r="23" spans="3:26" ht="12" x14ac:dyDescent="0.2">
      <c r="C23" s="378"/>
      <c r="D23" s="379"/>
      <c r="E23" s="379"/>
      <c r="F23" s="379"/>
      <c r="G23" s="70"/>
      <c r="H23" s="62"/>
      <c r="I23" s="88">
        <v>0.24</v>
      </c>
      <c r="J23" s="62"/>
      <c r="K23" s="62"/>
      <c r="L23" s="89">
        <v>0.33</v>
      </c>
      <c r="M23" s="63"/>
      <c r="N23" s="63"/>
      <c r="O23" s="88">
        <v>0.28000000000000003</v>
      </c>
      <c r="P23" s="63"/>
      <c r="Q23" s="63"/>
      <c r="R23" s="299">
        <v>0.35</v>
      </c>
      <c r="S23" s="63"/>
      <c r="T23" s="40"/>
      <c r="U23" s="4"/>
      <c r="V23" s="33"/>
      <c r="W23" s="31"/>
      <c r="X23" s="32"/>
      <c r="Y23" s="34"/>
      <c r="Z23" s="35"/>
    </row>
    <row r="24" spans="3:26" ht="12" x14ac:dyDescent="0.2">
      <c r="C24" s="383"/>
      <c r="D24" s="388"/>
      <c r="E24" s="388"/>
      <c r="F24" s="388"/>
      <c r="G24" s="78"/>
      <c r="H24" s="62"/>
      <c r="I24" s="88">
        <v>0.22</v>
      </c>
      <c r="J24" s="62"/>
      <c r="K24" s="62"/>
      <c r="L24" s="89">
        <v>0.12</v>
      </c>
      <c r="M24" s="63"/>
      <c r="N24" s="63"/>
      <c r="O24" s="88">
        <v>0.16</v>
      </c>
      <c r="P24" s="63"/>
      <c r="Q24" s="63"/>
      <c r="R24" s="299">
        <v>0.36</v>
      </c>
      <c r="S24" s="63"/>
      <c r="T24" s="45"/>
      <c r="U24" s="46"/>
      <c r="V24" s="47"/>
      <c r="W24" s="48"/>
      <c r="X24" s="49"/>
      <c r="Y24" s="50"/>
      <c r="Z24" s="51"/>
    </row>
    <row r="25" spans="3:26" ht="13.5" customHeight="1" x14ac:dyDescent="0.2">
      <c r="C25" s="381" t="s">
        <v>14</v>
      </c>
      <c r="D25" s="395"/>
      <c r="E25" s="395"/>
      <c r="F25" s="395"/>
      <c r="G25" s="93"/>
      <c r="H25" s="52"/>
      <c r="I25" s="94">
        <v>30</v>
      </c>
      <c r="J25" s="52"/>
      <c r="K25" s="52"/>
      <c r="L25" s="301">
        <v>30</v>
      </c>
      <c r="M25" s="54"/>
      <c r="N25" s="54"/>
      <c r="O25" s="94">
        <v>30</v>
      </c>
      <c r="P25" s="54"/>
      <c r="Q25" s="54"/>
      <c r="R25" s="95">
        <v>30</v>
      </c>
      <c r="S25" s="54"/>
      <c r="T25" s="56"/>
      <c r="U25" s="57"/>
      <c r="V25" s="58"/>
      <c r="W25" s="59"/>
      <c r="X25" s="60"/>
      <c r="Y25" s="61"/>
      <c r="Z25" s="53"/>
    </row>
    <row r="26" spans="3:26" ht="13.5" customHeight="1" x14ac:dyDescent="0.2">
      <c r="C26" s="378"/>
      <c r="D26" s="379"/>
      <c r="E26" s="379"/>
      <c r="F26" s="379"/>
      <c r="G26" s="70" t="s">
        <v>145</v>
      </c>
      <c r="H26" s="62"/>
      <c r="I26" s="96">
        <v>30</v>
      </c>
      <c r="J26" s="62"/>
      <c r="K26" s="62"/>
      <c r="L26" s="302">
        <v>30</v>
      </c>
      <c r="M26" s="63"/>
      <c r="N26" s="63"/>
      <c r="O26" s="96">
        <v>30</v>
      </c>
      <c r="P26" s="63"/>
      <c r="Q26" s="63"/>
      <c r="R26" s="97">
        <v>30</v>
      </c>
      <c r="S26" s="63"/>
      <c r="T26" s="40" t="s">
        <v>390</v>
      </c>
      <c r="U26" s="4" t="s">
        <v>410</v>
      </c>
      <c r="V26" s="33">
        <f>COUNT(I25:R28)</f>
        <v>16</v>
      </c>
      <c r="W26" s="350">
        <f>MIN(I25:R28)</f>
        <v>30</v>
      </c>
      <c r="X26" s="32" t="s">
        <v>411</v>
      </c>
      <c r="Y26" s="99">
        <f>MAX(I25:R28)</f>
        <v>30</v>
      </c>
      <c r="Z26" s="96">
        <f>AVERAGE(I25:R28)</f>
        <v>30</v>
      </c>
    </row>
    <row r="27" spans="3:26" ht="13.5" customHeight="1" x14ac:dyDescent="0.2">
      <c r="C27" s="378"/>
      <c r="D27" s="379"/>
      <c r="E27" s="379"/>
      <c r="F27" s="379"/>
      <c r="G27" s="70"/>
      <c r="H27" s="62"/>
      <c r="I27" s="96">
        <v>30</v>
      </c>
      <c r="J27" s="62"/>
      <c r="K27" s="62"/>
      <c r="L27" s="302">
        <v>30</v>
      </c>
      <c r="M27" s="63"/>
      <c r="N27" s="63"/>
      <c r="O27" s="96">
        <v>30</v>
      </c>
      <c r="P27" s="63"/>
      <c r="Q27" s="63"/>
      <c r="R27" s="97">
        <v>30</v>
      </c>
      <c r="S27" s="63"/>
      <c r="T27" s="40"/>
      <c r="U27" s="4"/>
      <c r="V27" s="33"/>
      <c r="W27" s="31"/>
      <c r="X27" s="32"/>
      <c r="Y27" s="34"/>
      <c r="Z27" s="35"/>
    </row>
    <row r="28" spans="3:26" ht="13.5" customHeight="1" x14ac:dyDescent="0.2">
      <c r="C28" s="383"/>
      <c r="D28" s="388"/>
      <c r="E28" s="388"/>
      <c r="F28" s="388"/>
      <c r="G28" s="78"/>
      <c r="H28" s="102"/>
      <c r="I28" s="103">
        <v>30</v>
      </c>
      <c r="J28" s="102"/>
      <c r="K28" s="102"/>
      <c r="L28" s="304">
        <v>30</v>
      </c>
      <c r="M28" s="105"/>
      <c r="N28" s="105"/>
      <c r="O28" s="103">
        <v>30</v>
      </c>
      <c r="P28" s="105"/>
      <c r="Q28" s="105"/>
      <c r="R28" s="106">
        <v>30</v>
      </c>
      <c r="S28" s="105"/>
      <c r="T28" s="45"/>
      <c r="U28" s="46"/>
      <c r="V28" s="47"/>
      <c r="W28" s="48"/>
      <c r="X28" s="49"/>
      <c r="Y28" s="50"/>
      <c r="Z28" s="51"/>
    </row>
    <row r="29" spans="3:26" ht="13.5" customHeight="1" x14ac:dyDescent="0.2">
      <c r="C29" s="381" t="s">
        <v>15</v>
      </c>
      <c r="D29" s="395"/>
      <c r="E29" s="395"/>
      <c r="F29" s="395"/>
      <c r="G29" s="93"/>
      <c r="H29" s="52"/>
      <c r="I29" s="52" t="s">
        <v>417</v>
      </c>
      <c r="J29" s="52"/>
      <c r="K29" s="52"/>
      <c r="L29" s="53" t="s">
        <v>425</v>
      </c>
      <c r="M29" s="54"/>
      <c r="N29" s="54"/>
      <c r="O29" s="52" t="s">
        <v>417</v>
      </c>
      <c r="P29" s="54"/>
      <c r="Q29" s="54"/>
      <c r="R29" s="55" t="s">
        <v>417</v>
      </c>
      <c r="S29" s="54"/>
      <c r="T29" s="56"/>
      <c r="U29" s="57"/>
      <c r="V29" s="58"/>
      <c r="W29" s="59"/>
      <c r="X29" s="60"/>
      <c r="Y29" s="61"/>
      <c r="Z29" s="53"/>
    </row>
    <row r="30" spans="3:26" ht="13.5" customHeight="1" x14ac:dyDescent="0.2">
      <c r="C30" s="378"/>
      <c r="D30" s="379"/>
      <c r="E30" s="379"/>
      <c r="F30" s="379"/>
      <c r="G30" s="70"/>
      <c r="H30" s="62"/>
      <c r="I30" s="62" t="s">
        <v>418</v>
      </c>
      <c r="J30" s="62"/>
      <c r="K30" s="62"/>
      <c r="L30" s="35" t="s">
        <v>425</v>
      </c>
      <c r="M30" s="63"/>
      <c r="N30" s="63"/>
      <c r="O30" s="62" t="s">
        <v>418</v>
      </c>
      <c r="P30" s="63"/>
      <c r="Q30" s="63"/>
      <c r="R30" s="64" t="s">
        <v>418</v>
      </c>
      <c r="S30" s="63"/>
      <c r="T30" s="40"/>
      <c r="U30" s="4"/>
      <c r="V30" s="33"/>
      <c r="W30" s="31"/>
      <c r="X30" s="32"/>
      <c r="Y30" s="34"/>
      <c r="Z30" s="35"/>
    </row>
    <row r="31" spans="3:26" ht="13.5" customHeight="1" x14ac:dyDescent="0.2">
      <c r="C31" s="378"/>
      <c r="D31" s="379"/>
      <c r="E31" s="379"/>
      <c r="F31" s="379"/>
      <c r="G31" s="70"/>
      <c r="H31" s="62"/>
      <c r="I31" s="62" t="s">
        <v>418</v>
      </c>
      <c r="J31" s="62"/>
      <c r="K31" s="62"/>
      <c r="L31" s="35" t="s">
        <v>425</v>
      </c>
      <c r="M31" s="63"/>
      <c r="N31" s="63"/>
      <c r="O31" s="62" t="s">
        <v>418</v>
      </c>
      <c r="P31" s="63"/>
      <c r="Q31" s="63"/>
      <c r="R31" s="64" t="s">
        <v>418</v>
      </c>
      <c r="S31" s="63"/>
      <c r="T31" s="40"/>
      <c r="U31" s="4"/>
      <c r="V31" s="33"/>
      <c r="W31" s="31"/>
      <c r="X31" s="32"/>
      <c r="Y31" s="34"/>
      <c r="Z31" s="35"/>
    </row>
    <row r="32" spans="3:26" ht="13.5" customHeight="1" x14ac:dyDescent="0.2">
      <c r="C32" s="383"/>
      <c r="D32" s="388"/>
      <c r="E32" s="388"/>
      <c r="F32" s="388"/>
      <c r="G32" s="78"/>
      <c r="H32" s="102"/>
      <c r="I32" s="102" t="s">
        <v>418</v>
      </c>
      <c r="J32" s="102"/>
      <c r="K32" s="102"/>
      <c r="L32" s="51" t="s">
        <v>425</v>
      </c>
      <c r="M32" s="105"/>
      <c r="N32" s="105"/>
      <c r="O32" s="102" t="s">
        <v>418</v>
      </c>
      <c r="P32" s="105"/>
      <c r="Q32" s="105"/>
      <c r="R32" s="107" t="s">
        <v>418</v>
      </c>
      <c r="S32" s="105"/>
      <c r="T32" s="45"/>
      <c r="U32" s="46"/>
      <c r="V32" s="47"/>
      <c r="W32" s="48"/>
      <c r="X32" s="49"/>
      <c r="Y32" s="50"/>
      <c r="Z32" s="51"/>
    </row>
    <row r="33" spans="3:26" ht="13.5" customHeight="1" x14ac:dyDescent="0.2">
      <c r="C33" s="381" t="s">
        <v>16</v>
      </c>
      <c r="D33" s="395"/>
      <c r="E33" s="395"/>
      <c r="F33" s="395"/>
      <c r="G33" s="93"/>
      <c r="H33" s="52"/>
      <c r="I33" s="52" t="s">
        <v>419</v>
      </c>
      <c r="J33" s="52"/>
      <c r="K33" s="52"/>
      <c r="L33" s="53" t="s">
        <v>426</v>
      </c>
      <c r="M33" s="54"/>
      <c r="N33" s="54"/>
      <c r="O33" s="53" t="s">
        <v>426</v>
      </c>
      <c r="P33" s="54"/>
      <c r="Q33" s="54"/>
      <c r="R33" s="55" t="s">
        <v>421</v>
      </c>
      <c r="S33" s="54"/>
      <c r="T33" s="56"/>
      <c r="U33" s="57"/>
      <c r="V33" s="58"/>
      <c r="W33" s="59"/>
      <c r="X33" s="60"/>
      <c r="Y33" s="61"/>
      <c r="Z33" s="53"/>
    </row>
    <row r="34" spans="3:26" ht="13.5" customHeight="1" x14ac:dyDescent="0.2">
      <c r="C34" s="378"/>
      <c r="D34" s="379"/>
      <c r="E34" s="379"/>
      <c r="F34" s="379"/>
      <c r="G34" s="70"/>
      <c r="H34" s="62"/>
      <c r="I34" s="62" t="s">
        <v>420</v>
      </c>
      <c r="J34" s="62"/>
      <c r="K34" s="62"/>
      <c r="L34" s="35" t="s">
        <v>426</v>
      </c>
      <c r="M34" s="63"/>
      <c r="N34" s="63"/>
      <c r="O34" s="35" t="s">
        <v>426</v>
      </c>
      <c r="P34" s="63"/>
      <c r="Q34" s="63"/>
      <c r="R34" s="64" t="s">
        <v>422</v>
      </c>
      <c r="S34" s="63"/>
      <c r="T34" s="40"/>
      <c r="U34" s="4"/>
      <c r="V34" s="33"/>
      <c r="W34" s="31"/>
      <c r="X34" s="32"/>
      <c r="Y34" s="34"/>
      <c r="Z34" s="35"/>
    </row>
    <row r="35" spans="3:26" ht="13.5" customHeight="1" x14ac:dyDescent="0.2">
      <c r="C35" s="378"/>
      <c r="D35" s="379"/>
      <c r="E35" s="379"/>
      <c r="F35" s="379"/>
      <c r="G35" s="70"/>
      <c r="H35" s="62"/>
      <c r="I35" s="62" t="s">
        <v>420</v>
      </c>
      <c r="J35" s="62"/>
      <c r="K35" s="62"/>
      <c r="L35" s="35" t="s">
        <v>426</v>
      </c>
      <c r="M35" s="63"/>
      <c r="N35" s="63"/>
      <c r="O35" s="35" t="s">
        <v>426</v>
      </c>
      <c r="P35" s="63"/>
      <c r="Q35" s="63"/>
      <c r="R35" s="64" t="s">
        <v>422</v>
      </c>
      <c r="S35" s="63"/>
      <c r="T35" s="40"/>
      <c r="U35" s="4"/>
      <c r="V35" s="33"/>
      <c r="W35" s="31"/>
      <c r="X35" s="32"/>
      <c r="Y35" s="34"/>
      <c r="Z35" s="35"/>
    </row>
    <row r="36" spans="3:26" ht="13.5" customHeight="1" x14ac:dyDescent="0.2">
      <c r="C36" s="383"/>
      <c r="D36" s="388"/>
      <c r="E36" s="388"/>
      <c r="F36" s="388"/>
      <c r="G36" s="78"/>
      <c r="H36" s="102"/>
      <c r="I36" s="102" t="s">
        <v>420</v>
      </c>
      <c r="J36" s="102"/>
      <c r="K36" s="102"/>
      <c r="L36" s="51" t="s">
        <v>426</v>
      </c>
      <c r="M36" s="105"/>
      <c r="N36" s="105"/>
      <c r="O36" s="51" t="s">
        <v>426</v>
      </c>
      <c r="P36" s="105"/>
      <c r="Q36" s="105"/>
      <c r="R36" s="107" t="s">
        <v>422</v>
      </c>
      <c r="S36" s="105"/>
      <c r="T36" s="45"/>
      <c r="U36" s="46"/>
      <c r="V36" s="47"/>
      <c r="W36" s="48"/>
      <c r="X36" s="49"/>
      <c r="Y36" s="50"/>
      <c r="Z36" s="51"/>
    </row>
    <row r="37" spans="3:26" ht="12" customHeight="1" x14ac:dyDescent="0.2">
      <c r="C37" s="389" t="s">
        <v>17</v>
      </c>
      <c r="D37" s="381" t="s">
        <v>240</v>
      </c>
      <c r="E37" s="395"/>
      <c r="F37" s="395"/>
      <c r="H37" s="52"/>
      <c r="I37" s="65">
        <v>7.2</v>
      </c>
      <c r="J37" s="52"/>
      <c r="K37" s="52"/>
      <c r="L37" s="108">
        <v>7.3</v>
      </c>
      <c r="M37" s="54"/>
      <c r="N37" s="54"/>
      <c r="O37" s="65">
        <v>7.4</v>
      </c>
      <c r="P37" s="54"/>
      <c r="Q37" s="54"/>
      <c r="R37" s="305">
        <v>7.2</v>
      </c>
      <c r="S37" s="54"/>
      <c r="T37" s="56" t="s">
        <v>401</v>
      </c>
      <c r="U37" s="57" t="s">
        <v>401</v>
      </c>
      <c r="V37" s="58"/>
      <c r="W37" s="59"/>
      <c r="X37" s="60"/>
      <c r="Y37" s="61"/>
      <c r="Z37" s="53"/>
    </row>
    <row r="38" spans="3:26" ht="12" x14ac:dyDescent="0.2">
      <c r="C38" s="390"/>
      <c r="D38" s="378"/>
      <c r="E38" s="379"/>
      <c r="F38" s="379"/>
      <c r="G38" s="70" t="s">
        <v>241</v>
      </c>
      <c r="H38" s="62"/>
      <c r="I38" s="71">
        <v>7.3</v>
      </c>
      <c r="J38" s="62"/>
      <c r="K38" s="62"/>
      <c r="L38" s="84">
        <v>7.5</v>
      </c>
      <c r="M38" s="63"/>
      <c r="N38" s="63"/>
      <c r="O38" s="71">
        <v>7.5</v>
      </c>
      <c r="P38" s="63"/>
      <c r="Q38" s="63"/>
      <c r="R38" s="306">
        <v>7.2</v>
      </c>
      <c r="S38" s="63"/>
      <c r="T38" s="40">
        <f>COUNTIF(I37:R40,"&gt;8.5")</f>
        <v>0</v>
      </c>
      <c r="U38" s="4" t="s">
        <v>409</v>
      </c>
      <c r="V38" s="33">
        <f>COUNT(I37:R40)</f>
        <v>16</v>
      </c>
      <c r="W38" s="83">
        <f>MIN(I37:R40)</f>
        <v>7.2</v>
      </c>
      <c r="X38" s="32" t="s">
        <v>411</v>
      </c>
      <c r="Y38" s="77">
        <f>MAX(I37:R40)</f>
        <v>7.5</v>
      </c>
      <c r="Z38" s="112">
        <f>AVERAGE(I37:R40)</f>
        <v>7.3187500000000005</v>
      </c>
    </row>
    <row r="39" spans="3:26" ht="12" x14ac:dyDescent="0.2">
      <c r="C39" s="390"/>
      <c r="D39" s="378"/>
      <c r="E39" s="379"/>
      <c r="F39" s="379"/>
      <c r="G39" s="70"/>
      <c r="H39" s="62"/>
      <c r="I39" s="71">
        <v>7.3</v>
      </c>
      <c r="J39" s="62"/>
      <c r="K39" s="62"/>
      <c r="L39" s="84">
        <v>7.2</v>
      </c>
      <c r="M39" s="63"/>
      <c r="N39" s="63"/>
      <c r="O39" s="71">
        <v>7.5</v>
      </c>
      <c r="P39" s="63"/>
      <c r="Q39" s="63"/>
      <c r="R39" s="306">
        <v>7.2</v>
      </c>
      <c r="S39" s="63"/>
      <c r="T39" s="40"/>
      <c r="U39" s="4" t="s">
        <v>401</v>
      </c>
      <c r="V39" s="33"/>
      <c r="W39" s="31"/>
      <c r="X39" s="32"/>
      <c r="Y39" s="34"/>
      <c r="Z39" s="35"/>
    </row>
    <row r="40" spans="3:26" ht="12" x14ac:dyDescent="0.2">
      <c r="C40" s="390"/>
      <c r="D40" s="385"/>
      <c r="E40" s="410"/>
      <c r="F40" s="410"/>
      <c r="G40" s="113"/>
      <c r="H40" s="114"/>
      <c r="I40" s="115">
        <v>7.3</v>
      </c>
      <c r="J40" s="114"/>
      <c r="K40" s="114"/>
      <c r="L40" s="116">
        <v>7.3</v>
      </c>
      <c r="M40" s="117"/>
      <c r="N40" s="117"/>
      <c r="O40" s="115">
        <v>7.5</v>
      </c>
      <c r="P40" s="117"/>
      <c r="Q40" s="117"/>
      <c r="R40" s="307">
        <v>7.2</v>
      </c>
      <c r="S40" s="117"/>
      <c r="T40" s="40"/>
      <c r="U40" s="4" t="s">
        <v>401</v>
      </c>
      <c r="V40" s="33"/>
      <c r="W40" s="119"/>
      <c r="X40" s="120"/>
      <c r="Y40" s="121"/>
      <c r="Z40" s="122"/>
    </row>
    <row r="41" spans="3:26" ht="12" x14ac:dyDescent="0.2">
      <c r="C41" s="390"/>
      <c r="D41" s="378" t="s">
        <v>242</v>
      </c>
      <c r="E41" s="380"/>
      <c r="F41" s="380"/>
      <c r="G41" s="70" t="s">
        <v>243</v>
      </c>
      <c r="H41" s="62"/>
      <c r="I41" s="72">
        <v>7.1</v>
      </c>
      <c r="J41" s="62"/>
      <c r="K41" s="62"/>
      <c r="L41" s="73">
        <v>8.5</v>
      </c>
      <c r="M41" s="63"/>
      <c r="N41" s="63"/>
      <c r="O41" s="72">
        <v>8.6</v>
      </c>
      <c r="P41" s="63"/>
      <c r="Q41" s="63"/>
      <c r="R41" s="308">
        <v>10</v>
      </c>
      <c r="S41" s="63"/>
      <c r="T41" s="125">
        <f>COUNTIF(I41:R41,"&lt;2")</f>
        <v>0</v>
      </c>
      <c r="U41" s="126" t="s">
        <v>409</v>
      </c>
      <c r="V41" s="127">
        <f>COUNT(I41:R41)</f>
        <v>4</v>
      </c>
      <c r="W41" s="128">
        <f>MIN(I41:R41)</f>
        <v>7.1</v>
      </c>
      <c r="X41" s="126" t="s">
        <v>411</v>
      </c>
      <c r="Y41" s="129">
        <f>MAX(I41:R41)</f>
        <v>10</v>
      </c>
      <c r="Z41" s="71">
        <f>AVERAGE(I41:R41)</f>
        <v>8.5500000000000007</v>
      </c>
    </row>
    <row r="42" spans="3:26" ht="12" x14ac:dyDescent="0.2">
      <c r="C42" s="390"/>
      <c r="D42" s="378" t="s">
        <v>244</v>
      </c>
      <c r="E42" s="380"/>
      <c r="F42" s="380"/>
      <c r="G42" s="70" t="s">
        <v>243</v>
      </c>
      <c r="H42" s="62"/>
      <c r="I42" s="72">
        <v>1.8</v>
      </c>
      <c r="J42" s="62"/>
      <c r="K42" s="62"/>
      <c r="L42" s="73">
        <v>1.1000000000000001</v>
      </c>
      <c r="M42" s="63"/>
      <c r="N42" s="63"/>
      <c r="O42" s="72">
        <v>1.3</v>
      </c>
      <c r="P42" s="63"/>
      <c r="Q42" s="63"/>
      <c r="R42" s="295">
        <v>2.4</v>
      </c>
      <c r="S42" s="63"/>
      <c r="T42" s="40">
        <f>COUNTIF(I42:R42,"&gt;8")</f>
        <v>0</v>
      </c>
      <c r="U42" s="4" t="s">
        <v>409</v>
      </c>
      <c r="V42" s="33">
        <f>COUNT(I42:R42)</f>
        <v>4</v>
      </c>
      <c r="W42" s="128">
        <f>MIN(I42:R42)</f>
        <v>1.1000000000000001</v>
      </c>
      <c r="X42" s="32" t="s">
        <v>411</v>
      </c>
      <c r="Y42" s="131">
        <f>MAX(I42:R42)</f>
        <v>2.4</v>
      </c>
      <c r="Z42" s="71">
        <f>AVERAGE(I42:R42)</f>
        <v>1.65</v>
      </c>
    </row>
    <row r="43" spans="3:26" ht="12" x14ac:dyDescent="0.2">
      <c r="C43" s="390"/>
      <c r="D43" s="378" t="s">
        <v>245</v>
      </c>
      <c r="E43" s="380"/>
      <c r="F43" s="380"/>
      <c r="G43" s="70" t="s">
        <v>243</v>
      </c>
      <c r="H43" s="62"/>
      <c r="I43" s="72">
        <v>6.6</v>
      </c>
      <c r="J43" s="62"/>
      <c r="K43" s="62"/>
      <c r="L43" s="73">
        <v>7.2</v>
      </c>
      <c r="M43" s="63"/>
      <c r="N43" s="63"/>
      <c r="O43" s="72">
        <v>6.8</v>
      </c>
      <c r="P43" s="63"/>
      <c r="Q43" s="63"/>
      <c r="R43" s="295">
        <v>6.9</v>
      </c>
      <c r="S43" s="63"/>
      <c r="T43" s="40" t="s">
        <v>140</v>
      </c>
      <c r="U43" s="4" t="s">
        <v>409</v>
      </c>
      <c r="V43" s="33">
        <f>COUNT(I43:R43)</f>
        <v>4</v>
      </c>
      <c r="W43" s="128">
        <f t="shared" ref="W43:W44" si="0">MIN(I43:R43)</f>
        <v>6.6</v>
      </c>
      <c r="X43" s="32" t="s">
        <v>411</v>
      </c>
      <c r="Y43" s="131">
        <f t="shared" ref="Y43:Y44" si="1">MAX(I43:R43)</f>
        <v>7.2</v>
      </c>
      <c r="Z43" s="71">
        <f t="shared" ref="Z43:Z44" si="2">AVERAGE(I43:R43)</f>
        <v>6.875</v>
      </c>
    </row>
    <row r="44" spans="3:26" ht="12" x14ac:dyDescent="0.2">
      <c r="C44" s="390"/>
      <c r="D44" s="385" t="s">
        <v>246</v>
      </c>
      <c r="E44" s="386"/>
      <c r="F44" s="386"/>
      <c r="G44" s="113" t="s">
        <v>243</v>
      </c>
      <c r="H44" s="114"/>
      <c r="I44" s="132">
        <v>12</v>
      </c>
      <c r="J44" s="114"/>
      <c r="K44" s="114"/>
      <c r="L44" s="133">
        <v>3</v>
      </c>
      <c r="M44" s="117"/>
      <c r="N44" s="117"/>
      <c r="O44" s="132">
        <v>11</v>
      </c>
      <c r="P44" s="117"/>
      <c r="Q44" s="117"/>
      <c r="R44" s="310">
        <v>7</v>
      </c>
      <c r="S44" s="117"/>
      <c r="T44" s="40">
        <f>COUNTIF(I44:R44,"&gt;100")</f>
        <v>0</v>
      </c>
      <c r="U44" s="4" t="s">
        <v>409</v>
      </c>
      <c r="V44" s="33">
        <f>COUNT(I44:R44)</f>
        <v>4</v>
      </c>
      <c r="W44" s="135">
        <f t="shared" si="0"/>
        <v>3</v>
      </c>
      <c r="X44" s="120" t="s">
        <v>411</v>
      </c>
      <c r="Y44" s="136">
        <f t="shared" si="1"/>
        <v>12</v>
      </c>
      <c r="Z44" s="137">
        <f t="shared" si="2"/>
        <v>8.25</v>
      </c>
    </row>
    <row r="45" spans="3:26" ht="16.5" customHeight="1" x14ac:dyDescent="0.2">
      <c r="C45" s="390"/>
      <c r="D45" s="378" t="s">
        <v>247</v>
      </c>
      <c r="E45" s="380"/>
      <c r="F45" s="379" t="s">
        <v>248</v>
      </c>
      <c r="G45" s="397"/>
      <c r="H45" s="62"/>
      <c r="I45" s="72"/>
      <c r="J45" s="62"/>
      <c r="K45" s="62"/>
      <c r="L45" s="73"/>
      <c r="M45" s="63"/>
      <c r="N45" s="63"/>
      <c r="O45" s="72"/>
      <c r="P45" s="63"/>
      <c r="Q45" s="63"/>
      <c r="R45" s="295"/>
      <c r="S45" s="63"/>
      <c r="T45" s="125"/>
      <c r="U45" s="126" t="s">
        <v>401</v>
      </c>
      <c r="V45" s="127" t="s">
        <v>401</v>
      </c>
      <c r="W45" s="31"/>
      <c r="X45" s="32"/>
      <c r="Y45" s="34"/>
      <c r="Z45" s="35"/>
    </row>
    <row r="46" spans="3:26" ht="12.75" customHeight="1" x14ac:dyDescent="0.2">
      <c r="C46" s="390"/>
      <c r="D46" s="378" t="s">
        <v>249</v>
      </c>
      <c r="E46" s="380"/>
      <c r="F46" s="380"/>
      <c r="G46" s="70" t="s">
        <v>243</v>
      </c>
      <c r="H46" s="62"/>
      <c r="I46" s="72">
        <v>2.6</v>
      </c>
      <c r="J46" s="62"/>
      <c r="K46" s="62"/>
      <c r="L46" s="84">
        <v>3.2</v>
      </c>
      <c r="M46" s="63"/>
      <c r="N46" s="63"/>
      <c r="O46" s="72">
        <v>4.0999999999999996</v>
      </c>
      <c r="P46" s="63"/>
      <c r="Q46" s="63"/>
      <c r="R46" s="295">
        <v>6.2</v>
      </c>
      <c r="S46" s="63"/>
      <c r="T46" s="40" t="s">
        <v>140</v>
      </c>
      <c r="U46" s="4" t="s">
        <v>409</v>
      </c>
      <c r="V46" s="33">
        <f t="shared" ref="V46:V56" si="3">COUNT(I46:R46)</f>
        <v>4</v>
      </c>
      <c r="W46" s="140">
        <f t="shared" ref="W46:W47" si="4">MIN(I46:R46)</f>
        <v>2.6</v>
      </c>
      <c r="X46" s="141" t="s">
        <v>411</v>
      </c>
      <c r="Y46" s="142">
        <f t="shared" ref="Y46:Y47" si="5">MAX(I46:R46)</f>
        <v>6.2</v>
      </c>
      <c r="Z46" s="72">
        <f t="shared" ref="Z46:Z47" si="6">AVERAGE(I46:R46)</f>
        <v>4.0250000000000004</v>
      </c>
    </row>
    <row r="47" spans="3:26" ht="12.75" customHeight="1" x14ac:dyDescent="0.2">
      <c r="C47" s="390"/>
      <c r="D47" s="378" t="s">
        <v>250</v>
      </c>
      <c r="E47" s="380"/>
      <c r="F47" s="380"/>
      <c r="G47" s="70" t="s">
        <v>243</v>
      </c>
      <c r="H47" s="62"/>
      <c r="I47" s="88">
        <v>0.39</v>
      </c>
      <c r="J47" s="143"/>
      <c r="K47" s="62"/>
      <c r="L47" s="89">
        <v>0.28000000000000003</v>
      </c>
      <c r="M47" s="63"/>
      <c r="N47" s="63"/>
      <c r="O47" s="88">
        <v>0.49</v>
      </c>
      <c r="P47" s="63"/>
      <c r="Q47" s="63"/>
      <c r="R47" s="299">
        <v>0.62</v>
      </c>
      <c r="S47" s="63"/>
      <c r="T47" s="40" t="s">
        <v>140</v>
      </c>
      <c r="U47" s="4" t="s">
        <v>409</v>
      </c>
      <c r="V47" s="33">
        <f t="shared" si="3"/>
        <v>4</v>
      </c>
      <c r="W47" s="145">
        <f t="shared" si="4"/>
        <v>0.28000000000000003</v>
      </c>
      <c r="X47" s="32" t="s">
        <v>411</v>
      </c>
      <c r="Y47" s="146">
        <f t="shared" si="5"/>
        <v>0.62</v>
      </c>
      <c r="Z47" s="88">
        <f t="shared" si="6"/>
        <v>0.44500000000000006</v>
      </c>
    </row>
    <row r="48" spans="3:26" ht="12.75" customHeight="1" x14ac:dyDescent="0.2">
      <c r="C48" s="390"/>
      <c r="D48" s="378" t="s">
        <v>123</v>
      </c>
      <c r="E48" s="379"/>
      <c r="F48" s="379"/>
      <c r="G48" s="70" t="s">
        <v>117</v>
      </c>
      <c r="H48" s="62"/>
      <c r="I48" s="315"/>
      <c r="J48" s="62"/>
      <c r="K48" s="62"/>
      <c r="L48" s="148">
        <v>1.4E-2</v>
      </c>
      <c r="M48" s="63"/>
      <c r="N48" s="63"/>
      <c r="O48" s="315"/>
      <c r="P48" s="63"/>
      <c r="Q48" s="63"/>
      <c r="R48" s="311"/>
      <c r="S48" s="63"/>
      <c r="T48" s="40" t="s">
        <v>390</v>
      </c>
      <c r="U48" s="4" t="s">
        <v>410</v>
      </c>
      <c r="V48" s="33">
        <f t="shared" si="3"/>
        <v>1</v>
      </c>
      <c r="W48" s="312">
        <f t="shared" ref="W48" si="7">MIN(I48:R48)</f>
        <v>1.4E-2</v>
      </c>
      <c r="X48" s="313" t="s">
        <v>411</v>
      </c>
      <c r="Y48" s="314">
        <f t="shared" ref="Y48" si="8">MAX(I48:R48)</f>
        <v>1.4E-2</v>
      </c>
      <c r="Z48" s="315">
        <f t="shared" ref="Z48" si="9">AVERAGE(I48:R48)</f>
        <v>1.4E-2</v>
      </c>
    </row>
    <row r="49" spans="3:26" ht="12.75" customHeight="1" x14ac:dyDescent="0.2">
      <c r="C49" s="390"/>
      <c r="D49" s="399" t="s">
        <v>141</v>
      </c>
      <c r="E49" s="400"/>
      <c r="F49" s="400"/>
      <c r="G49" s="152" t="s">
        <v>243</v>
      </c>
      <c r="H49" s="153"/>
      <c r="I49" s="153"/>
      <c r="J49" s="153"/>
      <c r="K49" s="153"/>
      <c r="L49" s="156"/>
      <c r="M49" s="158"/>
      <c r="N49" s="158"/>
      <c r="O49" s="153"/>
      <c r="P49" s="158"/>
      <c r="Q49" s="158"/>
      <c r="R49" s="317"/>
      <c r="S49" s="158"/>
      <c r="T49" s="125"/>
      <c r="U49" s="126"/>
      <c r="V49" s="127"/>
      <c r="W49" s="161"/>
      <c r="X49" s="162"/>
      <c r="Y49" s="163"/>
      <c r="Z49" s="156"/>
    </row>
    <row r="50" spans="3:26" ht="12.75" customHeight="1" x14ac:dyDescent="0.2">
      <c r="C50" s="391"/>
      <c r="D50" s="383" t="s">
        <v>251</v>
      </c>
      <c r="E50" s="388"/>
      <c r="F50" s="388"/>
      <c r="G50" s="78" t="s">
        <v>243</v>
      </c>
      <c r="H50" s="102"/>
      <c r="I50" s="102"/>
      <c r="J50" s="102"/>
      <c r="K50" s="102"/>
      <c r="L50" s="166"/>
      <c r="M50" s="105"/>
      <c r="N50" s="105"/>
      <c r="O50" s="102"/>
      <c r="P50" s="105"/>
      <c r="Q50" s="105"/>
      <c r="R50" s="318"/>
      <c r="S50" s="105"/>
      <c r="T50" s="45"/>
      <c r="U50" s="46"/>
      <c r="V50" s="47"/>
      <c r="W50" s="48"/>
      <c r="X50" s="49"/>
      <c r="Y50" s="50"/>
      <c r="Z50" s="171"/>
    </row>
    <row r="51" spans="3:26" ht="12" customHeight="1" x14ac:dyDescent="0.2">
      <c r="C51" s="389" t="s">
        <v>29</v>
      </c>
      <c r="D51" s="381" t="s">
        <v>252</v>
      </c>
      <c r="E51" s="382"/>
      <c r="F51" s="382"/>
      <c r="G51" s="93" t="s">
        <v>243</v>
      </c>
      <c r="H51" s="52"/>
      <c r="I51" s="172">
        <v>2.9999999999999997E-4</v>
      </c>
      <c r="J51" s="52"/>
      <c r="K51" s="52"/>
      <c r="L51" s="172">
        <v>2.9999999999999997E-4</v>
      </c>
      <c r="M51" s="54"/>
      <c r="N51" s="54"/>
      <c r="O51" s="172">
        <v>2.9999999999999997E-4</v>
      </c>
      <c r="P51" s="54"/>
      <c r="Q51" s="54"/>
      <c r="R51" s="175">
        <v>2.9999999999999997E-4</v>
      </c>
      <c r="S51" s="54"/>
      <c r="T51" s="56">
        <v>0</v>
      </c>
      <c r="U51" s="57" t="s">
        <v>409</v>
      </c>
      <c r="V51" s="58">
        <f t="shared" si="3"/>
        <v>4</v>
      </c>
      <c r="W51" s="176">
        <f t="shared" ref="W51:W77" si="10">MIN(I51:R51)</f>
        <v>2.9999999999999997E-4</v>
      </c>
      <c r="X51" s="177" t="s">
        <v>430</v>
      </c>
      <c r="Y51" s="178">
        <f t="shared" ref="Y51:Y88" si="11">MAX(I51:R51)</f>
        <v>2.9999999999999997E-4</v>
      </c>
      <c r="Z51" s="179">
        <f t="shared" ref="Z51:Z88" si="12">AVERAGE(I51:R51)</f>
        <v>2.9999999999999997E-4</v>
      </c>
    </row>
    <row r="52" spans="3:26" ht="12" x14ac:dyDescent="0.2">
      <c r="C52" s="390"/>
      <c r="D52" s="378" t="s">
        <v>253</v>
      </c>
      <c r="E52" s="380"/>
      <c r="F52" s="380"/>
      <c r="G52" s="70" t="s">
        <v>243</v>
      </c>
      <c r="H52" s="62"/>
      <c r="I52" s="180">
        <v>0.1</v>
      </c>
      <c r="J52" s="62"/>
      <c r="K52" s="62"/>
      <c r="L52" s="180">
        <v>0.1</v>
      </c>
      <c r="M52" s="63"/>
      <c r="N52" s="63"/>
      <c r="O52" s="180">
        <v>0.1</v>
      </c>
      <c r="P52" s="63"/>
      <c r="Q52" s="63"/>
      <c r="R52" s="183">
        <v>0.1</v>
      </c>
      <c r="S52" s="63"/>
      <c r="T52" s="40">
        <v>0</v>
      </c>
      <c r="U52" s="4" t="s">
        <v>409</v>
      </c>
      <c r="V52" s="33">
        <f t="shared" si="3"/>
        <v>4</v>
      </c>
      <c r="W52" s="184">
        <f t="shared" si="10"/>
        <v>0.1</v>
      </c>
      <c r="X52" s="185" t="s">
        <v>430</v>
      </c>
      <c r="Y52" s="186">
        <f t="shared" si="11"/>
        <v>0.1</v>
      </c>
      <c r="Z52" s="187">
        <f t="shared" si="12"/>
        <v>0.1</v>
      </c>
    </row>
    <row r="53" spans="3:26" ht="12" x14ac:dyDescent="0.2">
      <c r="C53" s="390"/>
      <c r="D53" s="378" t="s">
        <v>254</v>
      </c>
      <c r="E53" s="380"/>
      <c r="F53" s="380"/>
      <c r="G53" s="70" t="s">
        <v>243</v>
      </c>
      <c r="H53" s="62"/>
      <c r="I53" s="188">
        <v>5.0000000000000001E-3</v>
      </c>
      <c r="J53" s="62"/>
      <c r="K53" s="62"/>
      <c r="L53" s="188">
        <v>5.0000000000000001E-3</v>
      </c>
      <c r="M53" s="63"/>
      <c r="N53" s="63"/>
      <c r="O53" s="188">
        <v>5.0000000000000001E-3</v>
      </c>
      <c r="P53" s="63"/>
      <c r="Q53" s="63"/>
      <c r="R53" s="190">
        <v>5.0000000000000001E-3</v>
      </c>
      <c r="S53" s="63"/>
      <c r="T53" s="40">
        <v>0</v>
      </c>
      <c r="U53" s="4" t="s">
        <v>409</v>
      </c>
      <c r="V53" s="33">
        <f t="shared" si="3"/>
        <v>4</v>
      </c>
      <c r="W53" s="184">
        <f t="shared" si="10"/>
        <v>5.0000000000000001E-3</v>
      </c>
      <c r="X53" s="185" t="s">
        <v>430</v>
      </c>
      <c r="Y53" s="186">
        <f t="shared" si="11"/>
        <v>5.0000000000000001E-3</v>
      </c>
      <c r="Z53" s="187">
        <f t="shared" si="12"/>
        <v>5.0000000000000001E-3</v>
      </c>
    </row>
    <row r="54" spans="3:26" ht="12" x14ac:dyDescent="0.2">
      <c r="C54" s="390"/>
      <c r="D54" s="385" t="s">
        <v>255</v>
      </c>
      <c r="E54" s="386"/>
      <c r="F54" s="386"/>
      <c r="G54" s="113" t="s">
        <v>243</v>
      </c>
      <c r="H54" s="114"/>
      <c r="I54" s="193">
        <v>0.01</v>
      </c>
      <c r="J54" s="114"/>
      <c r="K54" s="114"/>
      <c r="L54" s="193">
        <v>0.01</v>
      </c>
      <c r="M54" s="117"/>
      <c r="N54" s="117"/>
      <c r="O54" s="193">
        <v>0.01</v>
      </c>
      <c r="P54" s="117"/>
      <c r="Q54" s="117"/>
      <c r="R54" s="196">
        <v>0.01</v>
      </c>
      <c r="S54" s="117"/>
      <c r="T54" s="197">
        <v>0</v>
      </c>
      <c r="U54" s="198" t="s">
        <v>409</v>
      </c>
      <c r="V54" s="199">
        <f t="shared" si="3"/>
        <v>4</v>
      </c>
      <c r="W54" s="200">
        <f t="shared" si="10"/>
        <v>0.01</v>
      </c>
      <c r="X54" s="201" t="s">
        <v>430</v>
      </c>
      <c r="Y54" s="202">
        <f t="shared" si="11"/>
        <v>0.01</v>
      </c>
      <c r="Z54" s="203">
        <f t="shared" si="12"/>
        <v>0.01</v>
      </c>
    </row>
    <row r="55" spans="3:26" ht="12" x14ac:dyDescent="0.2">
      <c r="C55" s="390"/>
      <c r="D55" s="378" t="s">
        <v>256</v>
      </c>
      <c r="E55" s="380"/>
      <c r="F55" s="380"/>
      <c r="G55" s="70" t="s">
        <v>243</v>
      </c>
      <c r="H55" s="62"/>
      <c r="I55" s="188">
        <v>5.0000000000000001E-3</v>
      </c>
      <c r="J55" s="62"/>
      <c r="K55" s="62"/>
      <c r="L55" s="188">
        <v>5.0000000000000001E-3</v>
      </c>
      <c r="M55" s="63"/>
      <c r="N55" s="63"/>
      <c r="O55" s="188">
        <v>5.0000000000000001E-3</v>
      </c>
      <c r="P55" s="63"/>
      <c r="Q55" s="63"/>
      <c r="R55" s="190">
        <v>5.0000000000000001E-3</v>
      </c>
      <c r="S55" s="63"/>
      <c r="T55" s="40">
        <v>0</v>
      </c>
      <c r="U55" s="4" t="s">
        <v>409</v>
      </c>
      <c r="V55" s="33">
        <f t="shared" si="3"/>
        <v>4</v>
      </c>
      <c r="W55" s="184">
        <f t="shared" si="10"/>
        <v>5.0000000000000001E-3</v>
      </c>
      <c r="X55" s="185" t="s">
        <v>430</v>
      </c>
      <c r="Y55" s="186">
        <f t="shared" si="11"/>
        <v>5.0000000000000001E-3</v>
      </c>
      <c r="Z55" s="204">
        <f t="shared" si="12"/>
        <v>5.0000000000000001E-3</v>
      </c>
    </row>
    <row r="56" spans="3:26" ht="12" x14ac:dyDescent="0.2">
      <c r="C56" s="390"/>
      <c r="D56" s="378" t="s">
        <v>257</v>
      </c>
      <c r="E56" s="380"/>
      <c r="F56" s="380"/>
      <c r="G56" s="70" t="s">
        <v>243</v>
      </c>
      <c r="H56" s="62"/>
      <c r="I56" s="205"/>
      <c r="J56" s="62"/>
      <c r="K56" s="62"/>
      <c r="L56" s="205">
        <v>5.0000000000000001E-4</v>
      </c>
      <c r="M56" s="63"/>
      <c r="N56" s="63"/>
      <c r="O56" s="205"/>
      <c r="P56" s="63"/>
      <c r="Q56" s="63"/>
      <c r="R56" s="207">
        <v>5.0000000000000001E-4</v>
      </c>
      <c r="S56" s="63"/>
      <c r="T56" s="40">
        <v>0</v>
      </c>
      <c r="U56" s="4" t="s">
        <v>409</v>
      </c>
      <c r="V56" s="33">
        <f t="shared" si="3"/>
        <v>2</v>
      </c>
      <c r="W56" s="184">
        <f t="shared" si="10"/>
        <v>5.0000000000000001E-4</v>
      </c>
      <c r="X56" s="185" t="s">
        <v>430</v>
      </c>
      <c r="Y56" s="186">
        <f t="shared" si="11"/>
        <v>5.0000000000000001E-4</v>
      </c>
      <c r="Z56" s="187">
        <f t="shared" si="12"/>
        <v>5.0000000000000001E-4</v>
      </c>
    </row>
    <row r="57" spans="3:26" ht="12" x14ac:dyDescent="0.2">
      <c r="C57" s="390"/>
      <c r="D57" s="378" t="s">
        <v>258</v>
      </c>
      <c r="E57" s="380"/>
      <c r="F57" s="380"/>
      <c r="G57" s="70" t="s">
        <v>243</v>
      </c>
      <c r="H57" s="62"/>
      <c r="I57" s="35"/>
      <c r="J57" s="62"/>
      <c r="K57" s="62"/>
      <c r="L57" s="35" t="s">
        <v>140</v>
      </c>
      <c r="M57" s="63"/>
      <c r="N57" s="63"/>
      <c r="O57" s="35"/>
      <c r="P57" s="63"/>
      <c r="Q57" s="63"/>
      <c r="R57" s="182" t="s">
        <v>140</v>
      </c>
      <c r="S57" s="63"/>
      <c r="T57" s="40"/>
      <c r="U57" s="4" t="s">
        <v>401</v>
      </c>
      <c r="V57" s="33" t="s">
        <v>401</v>
      </c>
      <c r="W57" s="184"/>
      <c r="X57" s="185"/>
      <c r="Y57" s="186"/>
      <c r="Z57" s="187"/>
    </row>
    <row r="58" spans="3:26" ht="12" x14ac:dyDescent="0.2">
      <c r="C58" s="390"/>
      <c r="D58" s="385" t="s">
        <v>259</v>
      </c>
      <c r="E58" s="386"/>
      <c r="F58" s="386"/>
      <c r="G58" s="113" t="s">
        <v>243</v>
      </c>
      <c r="H58" s="114"/>
      <c r="I58" s="208"/>
      <c r="J58" s="114"/>
      <c r="K58" s="114"/>
      <c r="L58" s="208">
        <v>5.0000000000000001E-4</v>
      </c>
      <c r="M58" s="117"/>
      <c r="N58" s="117"/>
      <c r="O58" s="208"/>
      <c r="P58" s="117"/>
      <c r="Q58" s="117"/>
      <c r="R58" s="210"/>
      <c r="S58" s="117"/>
      <c r="T58" s="197">
        <v>0</v>
      </c>
      <c r="U58" s="198" t="s">
        <v>409</v>
      </c>
      <c r="V58" s="199">
        <f t="shared" ref="V58:V63" si="13">COUNT(I58:R58)</f>
        <v>1</v>
      </c>
      <c r="W58" s="184">
        <f t="shared" si="10"/>
        <v>5.0000000000000001E-4</v>
      </c>
      <c r="X58" s="185" t="s">
        <v>430</v>
      </c>
      <c r="Y58" s="186">
        <f t="shared" si="11"/>
        <v>5.0000000000000001E-4</v>
      </c>
      <c r="Z58" s="203">
        <f t="shared" si="12"/>
        <v>5.0000000000000001E-4</v>
      </c>
    </row>
    <row r="59" spans="3:26" ht="12" x14ac:dyDescent="0.2">
      <c r="C59" s="390"/>
      <c r="D59" s="378" t="s">
        <v>260</v>
      </c>
      <c r="E59" s="380"/>
      <c r="F59" s="380"/>
      <c r="G59" s="70" t="s">
        <v>243</v>
      </c>
      <c r="H59" s="62"/>
      <c r="I59" s="188">
        <v>2E-3</v>
      </c>
      <c r="J59" s="62"/>
      <c r="K59" s="62"/>
      <c r="L59" s="188">
        <v>2E-3</v>
      </c>
      <c r="M59" s="63"/>
      <c r="N59" s="63"/>
      <c r="O59" s="188">
        <v>2E-3</v>
      </c>
      <c r="P59" s="63"/>
      <c r="Q59" s="63"/>
      <c r="R59" s="190">
        <v>2E-3</v>
      </c>
      <c r="S59" s="63"/>
      <c r="T59" s="40">
        <v>0</v>
      </c>
      <c r="U59" s="4" t="s">
        <v>409</v>
      </c>
      <c r="V59" s="33">
        <f t="shared" si="13"/>
        <v>4</v>
      </c>
      <c r="W59" s="211">
        <f t="shared" si="10"/>
        <v>2E-3</v>
      </c>
      <c r="X59" s="212" t="s">
        <v>430</v>
      </c>
      <c r="Y59" s="213">
        <f t="shared" si="11"/>
        <v>2E-3</v>
      </c>
      <c r="Z59" s="204">
        <f t="shared" si="12"/>
        <v>2E-3</v>
      </c>
    </row>
    <row r="60" spans="3:26" ht="12" x14ac:dyDescent="0.2">
      <c r="C60" s="390"/>
      <c r="D60" s="378" t="s">
        <v>261</v>
      </c>
      <c r="E60" s="380"/>
      <c r="F60" s="380"/>
      <c r="G60" s="70" t="s">
        <v>243</v>
      </c>
      <c r="H60" s="62"/>
      <c r="I60" s="205">
        <v>2.0000000000000001E-4</v>
      </c>
      <c r="J60" s="62"/>
      <c r="K60" s="62"/>
      <c r="L60" s="205">
        <v>2.0000000000000001E-4</v>
      </c>
      <c r="M60" s="63"/>
      <c r="N60" s="63"/>
      <c r="O60" s="205">
        <v>2.0000000000000001E-4</v>
      </c>
      <c r="P60" s="63"/>
      <c r="Q60" s="63"/>
      <c r="R60" s="207">
        <v>2.0000000000000001E-4</v>
      </c>
      <c r="S60" s="63"/>
      <c r="T60" s="40">
        <v>0</v>
      </c>
      <c r="U60" s="4" t="s">
        <v>409</v>
      </c>
      <c r="V60" s="33">
        <f t="shared" si="13"/>
        <v>4</v>
      </c>
      <c r="W60" s="184">
        <f t="shared" si="10"/>
        <v>2.0000000000000001E-4</v>
      </c>
      <c r="X60" s="185" t="s">
        <v>430</v>
      </c>
      <c r="Y60" s="186">
        <f t="shared" si="11"/>
        <v>2.0000000000000001E-4</v>
      </c>
      <c r="Z60" s="187">
        <f t="shared" si="12"/>
        <v>2.0000000000000001E-4</v>
      </c>
    </row>
    <row r="61" spans="3:26" ht="12" x14ac:dyDescent="0.2">
      <c r="C61" s="390"/>
      <c r="D61" s="378" t="s">
        <v>262</v>
      </c>
      <c r="E61" s="380"/>
      <c r="F61" s="380"/>
      <c r="G61" s="70" t="s">
        <v>243</v>
      </c>
      <c r="H61" s="62"/>
      <c r="I61" s="205">
        <v>4.0000000000000002E-4</v>
      </c>
      <c r="J61" s="62"/>
      <c r="K61" s="62"/>
      <c r="L61" s="205">
        <v>4.0000000000000002E-4</v>
      </c>
      <c r="M61" s="63"/>
      <c r="N61" s="63"/>
      <c r="O61" s="205">
        <v>4.0000000000000002E-4</v>
      </c>
      <c r="P61" s="63"/>
      <c r="Q61" s="63"/>
      <c r="R61" s="207">
        <v>4.0000000000000002E-4</v>
      </c>
      <c r="S61" s="63"/>
      <c r="T61" s="40">
        <v>0</v>
      </c>
      <c r="U61" s="4" t="s">
        <v>409</v>
      </c>
      <c r="V61" s="33">
        <f t="shared" si="13"/>
        <v>4</v>
      </c>
      <c r="W61" s="184">
        <f t="shared" si="10"/>
        <v>4.0000000000000002E-4</v>
      </c>
      <c r="X61" s="185" t="s">
        <v>430</v>
      </c>
      <c r="Y61" s="186">
        <f t="shared" si="11"/>
        <v>4.0000000000000002E-4</v>
      </c>
      <c r="Z61" s="187">
        <f t="shared" si="12"/>
        <v>4.0000000000000002E-4</v>
      </c>
    </row>
    <row r="62" spans="3:26" ht="12" x14ac:dyDescent="0.2">
      <c r="C62" s="390"/>
      <c r="D62" s="385" t="s">
        <v>263</v>
      </c>
      <c r="E62" s="386"/>
      <c r="F62" s="386"/>
      <c r="G62" s="113" t="s">
        <v>243</v>
      </c>
      <c r="H62" s="114"/>
      <c r="I62" s="214">
        <v>2E-3</v>
      </c>
      <c r="J62" s="114"/>
      <c r="K62" s="114"/>
      <c r="L62" s="214">
        <v>2E-3</v>
      </c>
      <c r="M62" s="117"/>
      <c r="N62" s="117"/>
      <c r="O62" s="214">
        <v>2E-3</v>
      </c>
      <c r="P62" s="117"/>
      <c r="Q62" s="117"/>
      <c r="R62" s="216">
        <v>2E-3</v>
      </c>
      <c r="S62" s="117"/>
      <c r="T62" s="197">
        <v>0</v>
      </c>
      <c r="U62" s="198" t="s">
        <v>409</v>
      </c>
      <c r="V62" s="199">
        <f t="shared" si="13"/>
        <v>4</v>
      </c>
      <c r="W62" s="200">
        <f t="shared" si="10"/>
        <v>2E-3</v>
      </c>
      <c r="X62" s="201" t="s">
        <v>430</v>
      </c>
      <c r="Y62" s="202">
        <f t="shared" si="11"/>
        <v>2E-3</v>
      </c>
      <c r="Z62" s="203">
        <f t="shared" si="12"/>
        <v>2E-3</v>
      </c>
    </row>
    <row r="63" spans="3:26" ht="12" x14ac:dyDescent="0.2">
      <c r="C63" s="390"/>
      <c r="D63" s="378" t="s">
        <v>264</v>
      </c>
      <c r="E63" s="380"/>
      <c r="F63" s="380"/>
      <c r="G63" s="70" t="s">
        <v>243</v>
      </c>
      <c r="H63" s="62"/>
      <c r="I63" s="188">
        <v>4.0000000000000001E-3</v>
      </c>
      <c r="J63" s="62"/>
      <c r="K63" s="62"/>
      <c r="L63" s="188">
        <v>4.0000000000000001E-3</v>
      </c>
      <c r="M63" s="63"/>
      <c r="N63" s="63"/>
      <c r="O63" s="188">
        <v>4.0000000000000001E-3</v>
      </c>
      <c r="P63" s="63"/>
      <c r="Q63" s="63"/>
      <c r="R63" s="190">
        <v>4.0000000000000001E-3</v>
      </c>
      <c r="S63" s="63"/>
      <c r="T63" s="40">
        <v>0</v>
      </c>
      <c r="U63" s="4" t="s">
        <v>409</v>
      </c>
      <c r="V63" s="33">
        <f t="shared" si="13"/>
        <v>4</v>
      </c>
      <c r="W63" s="211">
        <f t="shared" si="10"/>
        <v>4.0000000000000001E-3</v>
      </c>
      <c r="X63" s="212" t="s">
        <v>430</v>
      </c>
      <c r="Y63" s="213">
        <f t="shared" si="11"/>
        <v>4.0000000000000001E-3</v>
      </c>
      <c r="Z63" s="204">
        <f t="shared" si="12"/>
        <v>4.0000000000000001E-3</v>
      </c>
    </row>
    <row r="64" spans="3:26" ht="12" x14ac:dyDescent="0.2">
      <c r="C64" s="390"/>
      <c r="D64" s="378" t="s">
        <v>265</v>
      </c>
      <c r="E64" s="380"/>
      <c r="F64" s="380"/>
      <c r="G64" s="70" t="s">
        <v>243</v>
      </c>
      <c r="H64" s="62"/>
      <c r="I64" s="205">
        <v>5.0000000000000001E-4</v>
      </c>
      <c r="J64" s="62"/>
      <c r="K64" s="62"/>
      <c r="L64" s="205">
        <v>5.0000000000000001E-4</v>
      </c>
      <c r="M64" s="63"/>
      <c r="N64" s="63"/>
      <c r="O64" s="205">
        <v>5.0000000000000001E-4</v>
      </c>
      <c r="P64" s="63"/>
      <c r="Q64" s="63"/>
      <c r="R64" s="207">
        <v>5.0000000000000001E-4</v>
      </c>
      <c r="S64" s="63"/>
      <c r="T64" s="40">
        <v>0</v>
      </c>
      <c r="U64" s="4" t="s">
        <v>409</v>
      </c>
      <c r="V64" s="33">
        <f t="shared" ref="V64:V88" si="14">COUNT(I64:R64)</f>
        <v>4</v>
      </c>
      <c r="W64" s="184">
        <f t="shared" si="10"/>
        <v>5.0000000000000001E-4</v>
      </c>
      <c r="X64" s="185" t="s">
        <v>430</v>
      </c>
      <c r="Y64" s="186">
        <f t="shared" si="11"/>
        <v>5.0000000000000001E-4</v>
      </c>
      <c r="Z64" s="187">
        <f t="shared" si="12"/>
        <v>5.0000000000000001E-4</v>
      </c>
    </row>
    <row r="65" spans="3:26" ht="12" x14ac:dyDescent="0.2">
      <c r="C65" s="390"/>
      <c r="D65" s="378" t="s">
        <v>266</v>
      </c>
      <c r="E65" s="380"/>
      <c r="F65" s="380"/>
      <c r="G65" s="70" t="s">
        <v>243</v>
      </c>
      <c r="H65" s="62"/>
      <c r="I65" s="205">
        <v>5.9999999999999995E-4</v>
      </c>
      <c r="J65" s="62"/>
      <c r="K65" s="62"/>
      <c r="L65" s="205">
        <v>5.9999999999999995E-4</v>
      </c>
      <c r="M65" s="63"/>
      <c r="N65" s="63"/>
      <c r="O65" s="205">
        <v>5.9999999999999995E-4</v>
      </c>
      <c r="P65" s="63"/>
      <c r="Q65" s="63"/>
      <c r="R65" s="207">
        <v>5.9999999999999995E-4</v>
      </c>
      <c r="S65" s="63"/>
      <c r="T65" s="40">
        <v>0</v>
      </c>
      <c r="U65" s="4" t="s">
        <v>409</v>
      </c>
      <c r="V65" s="33">
        <f t="shared" si="14"/>
        <v>4</v>
      </c>
      <c r="W65" s="184">
        <f t="shared" si="10"/>
        <v>5.9999999999999995E-4</v>
      </c>
      <c r="X65" s="185" t="s">
        <v>430</v>
      </c>
      <c r="Y65" s="186">
        <f t="shared" si="11"/>
        <v>5.9999999999999995E-4</v>
      </c>
      <c r="Z65" s="187">
        <f t="shared" si="12"/>
        <v>5.9999999999999995E-4</v>
      </c>
    </row>
    <row r="66" spans="3:26" ht="12" x14ac:dyDescent="0.2">
      <c r="C66" s="390"/>
      <c r="D66" s="385" t="s">
        <v>267</v>
      </c>
      <c r="E66" s="386"/>
      <c r="F66" s="386"/>
      <c r="G66" s="113" t="s">
        <v>243</v>
      </c>
      <c r="H66" s="114"/>
      <c r="I66" s="214">
        <v>1E-3</v>
      </c>
      <c r="J66" s="114"/>
      <c r="K66" s="114"/>
      <c r="L66" s="214">
        <v>1E-3</v>
      </c>
      <c r="M66" s="117"/>
      <c r="N66" s="117"/>
      <c r="O66" s="214">
        <v>1E-3</v>
      </c>
      <c r="P66" s="117"/>
      <c r="Q66" s="117"/>
      <c r="R66" s="216">
        <v>1E-3</v>
      </c>
      <c r="S66" s="117"/>
      <c r="T66" s="197">
        <v>0</v>
      </c>
      <c r="U66" s="198" t="s">
        <v>409</v>
      </c>
      <c r="V66" s="199">
        <f t="shared" si="14"/>
        <v>4</v>
      </c>
      <c r="W66" s="200">
        <f t="shared" si="10"/>
        <v>1E-3</v>
      </c>
      <c r="X66" s="201" t="s">
        <v>430</v>
      </c>
      <c r="Y66" s="202">
        <f t="shared" si="11"/>
        <v>1E-3</v>
      </c>
      <c r="Z66" s="203">
        <f t="shared" si="12"/>
        <v>1E-3</v>
      </c>
    </row>
    <row r="67" spans="3:26" ht="12" x14ac:dyDescent="0.2">
      <c r="C67" s="390"/>
      <c r="D67" s="378" t="s">
        <v>268</v>
      </c>
      <c r="E67" s="380"/>
      <c r="F67" s="380"/>
      <c r="G67" s="70" t="s">
        <v>243</v>
      </c>
      <c r="H67" s="62"/>
      <c r="I67" s="205">
        <v>5.0000000000000001E-4</v>
      </c>
      <c r="J67" s="62"/>
      <c r="K67" s="62"/>
      <c r="L67" s="205">
        <v>5.0000000000000001E-4</v>
      </c>
      <c r="M67" s="63"/>
      <c r="N67" s="63"/>
      <c r="O67" s="205">
        <v>5.0000000000000001E-4</v>
      </c>
      <c r="P67" s="63"/>
      <c r="Q67" s="63"/>
      <c r="R67" s="207">
        <v>5.0000000000000001E-4</v>
      </c>
      <c r="S67" s="63"/>
      <c r="T67" s="40">
        <v>0</v>
      </c>
      <c r="U67" s="4" t="s">
        <v>409</v>
      </c>
      <c r="V67" s="33">
        <f t="shared" si="14"/>
        <v>4</v>
      </c>
      <c r="W67" s="211">
        <f t="shared" si="10"/>
        <v>5.0000000000000001E-4</v>
      </c>
      <c r="X67" s="212" t="s">
        <v>430</v>
      </c>
      <c r="Y67" s="213">
        <f t="shared" si="11"/>
        <v>5.0000000000000001E-4</v>
      </c>
      <c r="Z67" s="204">
        <f t="shared" si="12"/>
        <v>5.0000000000000001E-4</v>
      </c>
    </row>
    <row r="68" spans="3:26" ht="12" x14ac:dyDescent="0.2">
      <c r="C68" s="390"/>
      <c r="D68" s="378" t="s">
        <v>269</v>
      </c>
      <c r="E68" s="380"/>
      <c r="F68" s="380"/>
      <c r="G68" s="70" t="s">
        <v>243</v>
      </c>
      <c r="H68" s="62"/>
      <c r="I68" s="205"/>
      <c r="J68" s="62"/>
      <c r="K68" s="62"/>
      <c r="L68" s="205">
        <v>2.0000000000000001E-4</v>
      </c>
      <c r="M68" s="63"/>
      <c r="N68" s="63"/>
      <c r="O68" s="205"/>
      <c r="P68" s="63"/>
      <c r="Q68" s="63"/>
      <c r="R68" s="207"/>
      <c r="S68" s="63"/>
      <c r="T68" s="40">
        <v>0</v>
      </c>
      <c r="U68" s="4" t="s">
        <v>409</v>
      </c>
      <c r="V68" s="33">
        <f t="shared" si="14"/>
        <v>1</v>
      </c>
      <c r="W68" s="184">
        <f t="shared" si="10"/>
        <v>2.0000000000000001E-4</v>
      </c>
      <c r="X68" s="185" t="s">
        <v>430</v>
      </c>
      <c r="Y68" s="186">
        <f t="shared" si="11"/>
        <v>2.0000000000000001E-4</v>
      </c>
      <c r="Z68" s="187">
        <f t="shared" si="12"/>
        <v>2.0000000000000001E-4</v>
      </c>
    </row>
    <row r="69" spans="3:26" ht="12" x14ac:dyDescent="0.2">
      <c r="C69" s="390"/>
      <c r="D69" s="378" t="s">
        <v>270</v>
      </c>
      <c r="E69" s="380"/>
      <c r="F69" s="380"/>
      <c r="G69" s="70" t="s">
        <v>243</v>
      </c>
      <c r="H69" s="62"/>
      <c r="I69" s="205"/>
      <c r="J69" s="62"/>
      <c r="K69" s="62"/>
      <c r="L69" s="205">
        <v>5.9999999999999995E-4</v>
      </c>
      <c r="M69" s="63"/>
      <c r="N69" s="63"/>
      <c r="O69" s="205"/>
      <c r="P69" s="63"/>
      <c r="Q69" s="63"/>
      <c r="R69" s="207"/>
      <c r="S69" s="63"/>
      <c r="T69" s="40">
        <v>0</v>
      </c>
      <c r="U69" s="4" t="s">
        <v>409</v>
      </c>
      <c r="V69" s="33">
        <f t="shared" si="14"/>
        <v>1</v>
      </c>
      <c r="W69" s="184">
        <f t="shared" si="10"/>
        <v>5.9999999999999995E-4</v>
      </c>
      <c r="X69" s="185" t="s">
        <v>430</v>
      </c>
      <c r="Y69" s="186">
        <f t="shared" si="11"/>
        <v>5.9999999999999995E-4</v>
      </c>
      <c r="Z69" s="187">
        <f t="shared" si="12"/>
        <v>5.9999999999999995E-4</v>
      </c>
    </row>
    <row r="70" spans="3:26" ht="12" x14ac:dyDescent="0.2">
      <c r="C70" s="390"/>
      <c r="D70" s="385" t="s">
        <v>271</v>
      </c>
      <c r="E70" s="386"/>
      <c r="F70" s="386"/>
      <c r="G70" s="113" t="s">
        <v>243</v>
      </c>
      <c r="H70" s="114"/>
      <c r="I70" s="208"/>
      <c r="J70" s="114"/>
      <c r="K70" s="114"/>
      <c r="L70" s="208">
        <v>2.9999999999999997E-4</v>
      </c>
      <c r="M70" s="117"/>
      <c r="N70" s="117"/>
      <c r="O70" s="208"/>
      <c r="P70" s="117"/>
      <c r="Q70" s="117"/>
      <c r="R70" s="210"/>
      <c r="S70" s="117"/>
      <c r="T70" s="197">
        <v>0</v>
      </c>
      <c r="U70" s="198" t="s">
        <v>409</v>
      </c>
      <c r="V70" s="199">
        <f t="shared" si="14"/>
        <v>1</v>
      </c>
      <c r="W70" s="200">
        <f t="shared" si="10"/>
        <v>2.9999999999999997E-4</v>
      </c>
      <c r="X70" s="201" t="s">
        <v>430</v>
      </c>
      <c r="Y70" s="202">
        <f t="shared" si="11"/>
        <v>2.9999999999999997E-4</v>
      </c>
      <c r="Z70" s="203">
        <f t="shared" si="12"/>
        <v>2.9999999999999997E-4</v>
      </c>
    </row>
    <row r="71" spans="3:26" ht="12" x14ac:dyDescent="0.2">
      <c r="C71" s="390"/>
      <c r="D71" s="378" t="s">
        <v>272</v>
      </c>
      <c r="E71" s="380"/>
      <c r="F71" s="380"/>
      <c r="G71" s="70" t="s">
        <v>243</v>
      </c>
      <c r="H71" s="62"/>
      <c r="I71" s="188"/>
      <c r="J71" s="62"/>
      <c r="K71" s="62"/>
      <c r="L71" s="188">
        <v>2E-3</v>
      </c>
      <c r="M71" s="63"/>
      <c r="N71" s="63"/>
      <c r="O71" s="188"/>
      <c r="P71" s="63"/>
      <c r="Q71" s="63"/>
      <c r="R71" s="190"/>
      <c r="S71" s="63"/>
      <c r="T71" s="40">
        <v>0</v>
      </c>
      <c r="U71" s="4" t="s">
        <v>409</v>
      </c>
      <c r="V71" s="33">
        <f t="shared" si="14"/>
        <v>1</v>
      </c>
      <c r="W71" s="211">
        <f t="shared" si="10"/>
        <v>2E-3</v>
      </c>
      <c r="X71" s="212" t="s">
        <v>430</v>
      </c>
      <c r="Y71" s="213">
        <f t="shared" si="11"/>
        <v>2E-3</v>
      </c>
      <c r="Z71" s="204">
        <f t="shared" si="12"/>
        <v>2E-3</v>
      </c>
    </row>
    <row r="72" spans="3:26" ht="12" x14ac:dyDescent="0.2">
      <c r="C72" s="390"/>
      <c r="D72" s="378" t="s">
        <v>52</v>
      </c>
      <c r="E72" s="380"/>
      <c r="F72" s="380"/>
      <c r="G72" s="70" t="s">
        <v>243</v>
      </c>
      <c r="H72" s="62"/>
      <c r="I72" s="188">
        <v>1E-3</v>
      </c>
      <c r="J72" s="62"/>
      <c r="K72" s="62"/>
      <c r="L72" s="188">
        <v>1E-3</v>
      </c>
      <c r="M72" s="63"/>
      <c r="N72" s="63"/>
      <c r="O72" s="188">
        <v>1E-3</v>
      </c>
      <c r="P72" s="63"/>
      <c r="Q72" s="63"/>
      <c r="R72" s="190">
        <v>1E-3</v>
      </c>
      <c r="S72" s="63"/>
      <c r="T72" s="40">
        <v>0</v>
      </c>
      <c r="U72" s="4" t="s">
        <v>409</v>
      </c>
      <c r="V72" s="33">
        <f t="shared" si="14"/>
        <v>4</v>
      </c>
      <c r="W72" s="184">
        <f t="shared" si="10"/>
        <v>1E-3</v>
      </c>
      <c r="X72" s="185" t="s">
        <v>430</v>
      </c>
      <c r="Y72" s="186">
        <f t="shared" si="11"/>
        <v>1E-3</v>
      </c>
      <c r="Z72" s="187">
        <f t="shared" si="12"/>
        <v>1E-3</v>
      </c>
    </row>
    <row r="73" spans="3:26" ht="12" x14ac:dyDescent="0.2">
      <c r="C73" s="390"/>
      <c r="D73" s="378" t="s">
        <v>273</v>
      </c>
      <c r="E73" s="380"/>
      <c r="F73" s="380"/>
      <c r="G73" s="70" t="s">
        <v>243</v>
      </c>
      <c r="H73" s="62"/>
      <c r="I73" s="188">
        <v>2E-3</v>
      </c>
      <c r="J73" s="62"/>
      <c r="K73" s="62"/>
      <c r="L73" s="188">
        <v>2E-3</v>
      </c>
      <c r="M73" s="63"/>
      <c r="N73" s="63"/>
      <c r="O73" s="188">
        <v>2E-3</v>
      </c>
      <c r="P73" s="63"/>
      <c r="Q73" s="63"/>
      <c r="R73" s="190">
        <v>2E-3</v>
      </c>
      <c r="S73" s="63"/>
      <c r="T73" s="40">
        <v>0</v>
      </c>
      <c r="U73" s="4" t="s">
        <v>409</v>
      </c>
      <c r="V73" s="33">
        <f t="shared" si="14"/>
        <v>4</v>
      </c>
      <c r="W73" s="184">
        <f t="shared" si="10"/>
        <v>2E-3</v>
      </c>
      <c r="X73" s="185" t="s">
        <v>430</v>
      </c>
      <c r="Y73" s="186">
        <f t="shared" si="11"/>
        <v>2E-3</v>
      </c>
      <c r="Z73" s="187">
        <f t="shared" si="12"/>
        <v>2E-3</v>
      </c>
    </row>
    <row r="74" spans="3:26" ht="12" x14ac:dyDescent="0.2">
      <c r="C74" s="390"/>
      <c r="D74" s="385" t="s">
        <v>274</v>
      </c>
      <c r="E74" s="386"/>
      <c r="F74" s="386"/>
      <c r="G74" s="113" t="s">
        <v>243</v>
      </c>
      <c r="H74" s="114"/>
      <c r="I74" s="217">
        <v>1.7</v>
      </c>
      <c r="J74" s="114"/>
      <c r="K74" s="114"/>
      <c r="L74" s="217">
        <v>2.5</v>
      </c>
      <c r="M74" s="117"/>
      <c r="N74" s="117"/>
      <c r="O74" s="217">
        <v>3.6</v>
      </c>
      <c r="P74" s="117"/>
      <c r="Q74" s="117"/>
      <c r="R74" s="218">
        <v>5.3</v>
      </c>
      <c r="S74" s="117"/>
      <c r="T74" s="197">
        <v>0</v>
      </c>
      <c r="U74" s="198" t="s">
        <v>409</v>
      </c>
      <c r="V74" s="199">
        <f t="shared" si="14"/>
        <v>4</v>
      </c>
      <c r="W74" s="219">
        <f t="shared" si="10"/>
        <v>1.7</v>
      </c>
      <c r="X74" s="120" t="s">
        <v>411</v>
      </c>
      <c r="Y74" s="220">
        <f t="shared" si="11"/>
        <v>5.3</v>
      </c>
      <c r="Z74" s="115">
        <f t="shared" si="12"/>
        <v>3.2750000000000004</v>
      </c>
    </row>
    <row r="75" spans="3:26" ht="12" x14ac:dyDescent="0.2">
      <c r="C75" s="390"/>
      <c r="D75" s="378" t="s">
        <v>275</v>
      </c>
      <c r="E75" s="380"/>
      <c r="F75" s="380"/>
      <c r="G75" s="152" t="s">
        <v>243</v>
      </c>
      <c r="H75" s="153"/>
      <c r="I75" s="223">
        <v>0.14000000000000001</v>
      </c>
      <c r="J75" s="153"/>
      <c r="K75" s="153"/>
      <c r="L75" s="223">
        <v>0.14000000000000001</v>
      </c>
      <c r="M75" s="158"/>
      <c r="N75" s="158"/>
      <c r="O75" s="223">
        <v>0.14000000000000001</v>
      </c>
      <c r="P75" s="158"/>
      <c r="Q75" s="158"/>
      <c r="R75" s="226">
        <v>0.09</v>
      </c>
      <c r="S75" s="158"/>
      <c r="T75" s="125">
        <v>0</v>
      </c>
      <c r="U75" s="126" t="s">
        <v>409</v>
      </c>
      <c r="V75" s="127">
        <f t="shared" si="14"/>
        <v>4</v>
      </c>
      <c r="W75" s="227">
        <f t="shared" si="10"/>
        <v>0.09</v>
      </c>
      <c r="X75" s="162" t="s">
        <v>411</v>
      </c>
      <c r="Y75" s="228">
        <f t="shared" si="11"/>
        <v>0.14000000000000001</v>
      </c>
      <c r="Z75" s="229">
        <f t="shared" si="12"/>
        <v>0.1275</v>
      </c>
    </row>
    <row r="76" spans="3:26" ht="12" x14ac:dyDescent="0.2">
      <c r="C76" s="390"/>
      <c r="D76" s="378" t="s">
        <v>276</v>
      </c>
      <c r="E76" s="380"/>
      <c r="F76" s="380"/>
      <c r="G76" s="70" t="s">
        <v>243</v>
      </c>
      <c r="H76" s="62"/>
      <c r="I76" s="230">
        <v>0.05</v>
      </c>
      <c r="J76" s="62"/>
      <c r="K76" s="62"/>
      <c r="L76" s="230">
        <v>0.04</v>
      </c>
      <c r="M76" s="63"/>
      <c r="N76" s="63"/>
      <c r="O76" s="230">
        <v>0.05</v>
      </c>
      <c r="P76" s="63"/>
      <c r="Q76" s="63"/>
      <c r="R76" s="232">
        <v>0.06</v>
      </c>
      <c r="S76" s="63"/>
      <c r="T76" s="40">
        <v>0</v>
      </c>
      <c r="U76" s="4" t="s">
        <v>409</v>
      </c>
      <c r="V76" s="33">
        <f t="shared" si="14"/>
        <v>4</v>
      </c>
      <c r="W76" s="233">
        <f t="shared" si="10"/>
        <v>0.04</v>
      </c>
      <c r="X76" s="32" t="s">
        <v>411</v>
      </c>
      <c r="Y76" s="234">
        <f t="shared" si="11"/>
        <v>0.06</v>
      </c>
      <c r="Z76" s="235">
        <f t="shared" si="12"/>
        <v>0.05</v>
      </c>
    </row>
    <row r="77" spans="3:26" ht="12" x14ac:dyDescent="0.2">
      <c r="C77" s="391"/>
      <c r="D77" s="383" t="s">
        <v>277</v>
      </c>
      <c r="E77" s="388"/>
      <c r="F77" s="388"/>
      <c r="G77" s="78" t="s">
        <v>243</v>
      </c>
      <c r="H77" s="102"/>
      <c r="I77" s="237"/>
      <c r="J77" s="102"/>
      <c r="K77" s="102"/>
      <c r="L77" s="237">
        <v>5.0000000000000001E-3</v>
      </c>
      <c r="M77" s="105"/>
      <c r="N77" s="105"/>
      <c r="O77" s="237"/>
      <c r="P77" s="105"/>
      <c r="Q77" s="105"/>
      <c r="R77" s="240">
        <v>5.0000000000000001E-3</v>
      </c>
      <c r="S77" s="105"/>
      <c r="T77" s="45">
        <v>0</v>
      </c>
      <c r="U77" s="46" t="s">
        <v>409</v>
      </c>
      <c r="V77" s="47">
        <f t="shared" si="14"/>
        <v>2</v>
      </c>
      <c r="W77" s="241">
        <f t="shared" si="10"/>
        <v>5.0000000000000001E-3</v>
      </c>
      <c r="X77" s="49" t="s">
        <v>411</v>
      </c>
      <c r="Y77" s="242">
        <f t="shared" si="11"/>
        <v>5.0000000000000001E-3</v>
      </c>
      <c r="Z77" s="243">
        <f t="shared" si="12"/>
        <v>5.0000000000000001E-3</v>
      </c>
    </row>
    <row r="78" spans="3:26" ht="12" customHeight="1" x14ac:dyDescent="0.2">
      <c r="C78" s="389" t="s">
        <v>57</v>
      </c>
      <c r="D78" s="381" t="s">
        <v>278</v>
      </c>
      <c r="E78" s="382"/>
      <c r="F78" s="382"/>
      <c r="G78" s="93" t="s">
        <v>243</v>
      </c>
      <c r="H78" s="52"/>
      <c r="I78" s="245">
        <v>0.5</v>
      </c>
      <c r="J78" s="52"/>
      <c r="K78" s="52"/>
      <c r="L78" s="245">
        <v>0.5</v>
      </c>
      <c r="M78" s="54"/>
      <c r="N78" s="54"/>
      <c r="O78" s="245">
        <v>0.5</v>
      </c>
      <c r="P78" s="54"/>
      <c r="Q78" s="54"/>
      <c r="R78" s="247">
        <v>0.5</v>
      </c>
      <c r="S78" s="54"/>
      <c r="T78" s="56" t="s">
        <v>390</v>
      </c>
      <c r="U78" s="57" t="s">
        <v>409</v>
      </c>
      <c r="V78" s="58">
        <f t="shared" si="14"/>
        <v>4</v>
      </c>
      <c r="W78" s="248">
        <f>MIN(I78:R78)</f>
        <v>0.5</v>
      </c>
      <c r="X78" s="60" t="s">
        <v>411</v>
      </c>
      <c r="Y78" s="249">
        <f t="shared" si="11"/>
        <v>0.5</v>
      </c>
      <c r="Z78" s="244">
        <f t="shared" si="12"/>
        <v>0.5</v>
      </c>
    </row>
    <row r="79" spans="3:26" ht="12" x14ac:dyDescent="0.2">
      <c r="C79" s="390"/>
      <c r="D79" s="378" t="s">
        <v>279</v>
      </c>
      <c r="E79" s="380"/>
      <c r="F79" s="380"/>
      <c r="G79" s="70" t="s">
        <v>243</v>
      </c>
      <c r="H79" s="62"/>
      <c r="I79" s="188"/>
      <c r="J79" s="62"/>
      <c r="K79" s="62"/>
      <c r="L79" s="188">
        <v>5.0000000000000001E-3</v>
      </c>
      <c r="M79" s="63"/>
      <c r="N79" s="63"/>
      <c r="O79" s="188"/>
      <c r="P79" s="63"/>
      <c r="Q79" s="63"/>
      <c r="R79" s="190"/>
      <c r="S79" s="63"/>
      <c r="T79" s="40" t="s">
        <v>140</v>
      </c>
      <c r="U79" s="4" t="s">
        <v>409</v>
      </c>
      <c r="V79" s="33">
        <f t="shared" si="14"/>
        <v>1</v>
      </c>
      <c r="W79" s="184">
        <f t="shared" ref="W79:W88" si="15">MIN(I79:R79)</f>
        <v>5.0000000000000001E-3</v>
      </c>
      <c r="X79" s="185" t="s">
        <v>430</v>
      </c>
      <c r="Y79" s="186">
        <f t="shared" si="11"/>
        <v>5.0000000000000001E-3</v>
      </c>
      <c r="Z79" s="187">
        <f t="shared" si="12"/>
        <v>5.0000000000000001E-3</v>
      </c>
    </row>
    <row r="80" spans="3:26" ht="12" x14ac:dyDescent="0.2">
      <c r="C80" s="390"/>
      <c r="D80" s="378" t="s">
        <v>280</v>
      </c>
      <c r="E80" s="380"/>
      <c r="F80" s="380"/>
      <c r="G80" s="70" t="s">
        <v>243</v>
      </c>
      <c r="H80" s="62"/>
      <c r="I80" s="148"/>
      <c r="J80" s="62"/>
      <c r="K80" s="62"/>
      <c r="L80" s="148">
        <v>8.0000000000000002E-3</v>
      </c>
      <c r="M80" s="63"/>
      <c r="N80" s="63"/>
      <c r="O80" s="148"/>
      <c r="P80" s="63"/>
      <c r="Q80" s="63"/>
      <c r="R80" s="150"/>
      <c r="S80" s="63"/>
      <c r="T80" s="40" t="s">
        <v>140</v>
      </c>
      <c r="U80" s="4" t="s">
        <v>409</v>
      </c>
      <c r="V80" s="33">
        <f t="shared" si="14"/>
        <v>1</v>
      </c>
      <c r="W80" s="369">
        <f t="shared" si="15"/>
        <v>8.0000000000000002E-3</v>
      </c>
      <c r="X80" s="370" t="s">
        <v>430</v>
      </c>
      <c r="Y80" s="371">
        <f t="shared" si="11"/>
        <v>8.0000000000000002E-3</v>
      </c>
      <c r="Z80" s="372">
        <f t="shared" si="12"/>
        <v>8.0000000000000002E-3</v>
      </c>
    </row>
    <row r="81" spans="3:26" ht="12" x14ac:dyDescent="0.2">
      <c r="C81" s="390"/>
      <c r="D81" s="385" t="s">
        <v>281</v>
      </c>
      <c r="E81" s="386"/>
      <c r="F81" s="386"/>
      <c r="G81" s="113" t="s">
        <v>243</v>
      </c>
      <c r="H81" s="114"/>
      <c r="I81" s="260"/>
      <c r="J81" s="114"/>
      <c r="K81" s="114"/>
      <c r="L81" s="193">
        <v>0.08</v>
      </c>
      <c r="M81" s="117"/>
      <c r="N81" s="117"/>
      <c r="O81" s="260"/>
      <c r="P81" s="117"/>
      <c r="Q81" s="117"/>
      <c r="R81" s="252"/>
      <c r="S81" s="117"/>
      <c r="T81" s="197" t="s">
        <v>140</v>
      </c>
      <c r="U81" s="198" t="s">
        <v>409</v>
      </c>
      <c r="V81" s="199">
        <f t="shared" si="14"/>
        <v>1</v>
      </c>
      <c r="W81" s="184">
        <f t="shared" si="15"/>
        <v>0.08</v>
      </c>
      <c r="X81" s="185" t="s">
        <v>430</v>
      </c>
      <c r="Y81" s="186">
        <f t="shared" si="11"/>
        <v>0.08</v>
      </c>
      <c r="Z81" s="187">
        <f t="shared" si="12"/>
        <v>0.08</v>
      </c>
    </row>
    <row r="82" spans="3:26" ht="12" x14ac:dyDescent="0.2">
      <c r="C82" s="390"/>
      <c r="D82" s="378" t="s">
        <v>282</v>
      </c>
      <c r="E82" s="380"/>
      <c r="F82" s="380"/>
      <c r="G82" s="70" t="s">
        <v>243</v>
      </c>
      <c r="H82" s="153"/>
      <c r="I82" s="254"/>
      <c r="J82" s="153"/>
      <c r="K82" s="153"/>
      <c r="L82" s="254">
        <v>0.01</v>
      </c>
      <c r="M82" s="158"/>
      <c r="N82" s="158"/>
      <c r="O82" s="254"/>
      <c r="P82" s="158"/>
      <c r="Q82" s="158"/>
      <c r="R82" s="256"/>
      <c r="S82" s="158"/>
      <c r="T82" s="125" t="s">
        <v>140</v>
      </c>
      <c r="U82" s="126" t="s">
        <v>409</v>
      </c>
      <c r="V82" s="127">
        <f t="shared" si="14"/>
        <v>1</v>
      </c>
      <c r="W82" s="211">
        <f t="shared" si="15"/>
        <v>0.01</v>
      </c>
      <c r="X82" s="212" t="s">
        <v>430</v>
      </c>
      <c r="Y82" s="213">
        <f t="shared" si="11"/>
        <v>0.01</v>
      </c>
      <c r="Z82" s="204">
        <f t="shared" si="12"/>
        <v>0.01</v>
      </c>
    </row>
    <row r="83" spans="3:26" ht="12" x14ac:dyDescent="0.2">
      <c r="C83" s="390"/>
      <c r="D83" s="378" t="s">
        <v>63</v>
      </c>
      <c r="E83" s="380"/>
      <c r="F83" s="380"/>
      <c r="G83" s="70" t="s">
        <v>243</v>
      </c>
      <c r="H83" s="62"/>
      <c r="I83" s="257"/>
      <c r="J83" s="62"/>
      <c r="K83" s="62"/>
      <c r="L83" s="257">
        <v>0.03</v>
      </c>
      <c r="M83" s="63"/>
      <c r="N83" s="63"/>
      <c r="O83" s="257"/>
      <c r="P83" s="63"/>
      <c r="Q83" s="63"/>
      <c r="R83" s="259"/>
      <c r="S83" s="63"/>
      <c r="T83" s="40" t="s">
        <v>140</v>
      </c>
      <c r="U83" s="4" t="s">
        <v>409</v>
      </c>
      <c r="V83" s="33">
        <f t="shared" si="14"/>
        <v>1</v>
      </c>
      <c r="W83" s="184">
        <f t="shared" si="15"/>
        <v>0.03</v>
      </c>
      <c r="X83" s="321" t="s">
        <v>430</v>
      </c>
      <c r="Y83" s="186">
        <f t="shared" si="11"/>
        <v>0.03</v>
      </c>
      <c r="Z83" s="187">
        <f t="shared" si="12"/>
        <v>0.03</v>
      </c>
    </row>
    <row r="84" spans="3:26" ht="12" x14ac:dyDescent="0.2">
      <c r="C84" s="390"/>
      <c r="D84" s="387" t="s">
        <v>64</v>
      </c>
      <c r="E84" s="380"/>
      <c r="F84" s="380"/>
      <c r="G84" s="70" t="s">
        <v>243</v>
      </c>
      <c r="H84" s="35"/>
      <c r="I84" s="230"/>
      <c r="J84" s="35"/>
      <c r="K84" s="35"/>
      <c r="L84" s="230">
        <v>0.06</v>
      </c>
      <c r="M84" s="63"/>
      <c r="N84" s="63"/>
      <c r="O84" s="230"/>
      <c r="P84" s="63"/>
      <c r="Q84" s="63"/>
      <c r="R84" s="232"/>
      <c r="S84" s="63"/>
      <c r="T84" s="31" t="s">
        <v>140</v>
      </c>
      <c r="U84" s="32" t="s">
        <v>409</v>
      </c>
      <c r="V84" s="33">
        <f t="shared" si="14"/>
        <v>1</v>
      </c>
      <c r="W84" s="31">
        <f t="shared" si="15"/>
        <v>0.06</v>
      </c>
      <c r="X84" s="275" t="s">
        <v>430</v>
      </c>
      <c r="Y84" s="34">
        <f t="shared" si="11"/>
        <v>0.06</v>
      </c>
      <c r="Z84" s="35">
        <f t="shared" si="12"/>
        <v>0.06</v>
      </c>
    </row>
    <row r="85" spans="3:26" ht="12" x14ac:dyDescent="0.2">
      <c r="C85" s="390"/>
      <c r="D85" s="401" t="s">
        <v>66</v>
      </c>
      <c r="E85" s="386"/>
      <c r="F85" s="386"/>
      <c r="G85" s="113" t="s">
        <v>243</v>
      </c>
      <c r="H85" s="122"/>
      <c r="I85" s="261">
        <v>0.33</v>
      </c>
      <c r="J85" s="122"/>
      <c r="K85" s="122"/>
      <c r="L85" s="261">
        <v>0.13</v>
      </c>
      <c r="M85" s="117"/>
      <c r="N85" s="117"/>
      <c r="O85" s="261">
        <v>0.05</v>
      </c>
      <c r="P85" s="117"/>
      <c r="Q85" s="117"/>
      <c r="R85" s="252">
        <v>0.17</v>
      </c>
      <c r="S85" s="117"/>
      <c r="T85" s="119" t="s">
        <v>390</v>
      </c>
      <c r="U85" s="120" t="s">
        <v>409</v>
      </c>
      <c r="V85" s="199">
        <f t="shared" si="14"/>
        <v>4</v>
      </c>
      <c r="W85" s="263">
        <f t="shared" si="15"/>
        <v>0.05</v>
      </c>
      <c r="X85" s="120" t="s">
        <v>411</v>
      </c>
      <c r="Y85" s="264">
        <f t="shared" si="11"/>
        <v>0.33</v>
      </c>
      <c r="Z85" s="261">
        <f t="shared" si="12"/>
        <v>0.17</v>
      </c>
    </row>
    <row r="86" spans="3:26" ht="12" x14ac:dyDescent="0.2">
      <c r="C86" s="390"/>
      <c r="D86" s="387" t="s">
        <v>68</v>
      </c>
      <c r="E86" s="380"/>
      <c r="F86" s="380"/>
      <c r="G86" s="70" t="s">
        <v>243</v>
      </c>
      <c r="H86" s="35"/>
      <c r="I86" s="84">
        <v>1.7</v>
      </c>
      <c r="J86" s="35"/>
      <c r="K86" s="35"/>
      <c r="L86" s="84">
        <v>2.5</v>
      </c>
      <c r="M86" s="63"/>
      <c r="N86" s="63"/>
      <c r="O86" s="84">
        <v>3.6</v>
      </c>
      <c r="P86" s="63"/>
      <c r="Q86" s="63"/>
      <c r="R86" s="75">
        <v>5.3</v>
      </c>
      <c r="S86" s="63"/>
      <c r="T86" s="31" t="s">
        <v>390</v>
      </c>
      <c r="U86" s="32" t="s">
        <v>409</v>
      </c>
      <c r="V86" s="33">
        <f t="shared" si="14"/>
        <v>4</v>
      </c>
      <c r="W86" s="265">
        <f t="shared" si="15"/>
        <v>1.7</v>
      </c>
      <c r="X86" s="32" t="s">
        <v>411</v>
      </c>
      <c r="Y86" s="266">
        <f t="shared" si="11"/>
        <v>5.3</v>
      </c>
      <c r="Z86" s="84">
        <f t="shared" si="12"/>
        <v>3.2750000000000004</v>
      </c>
    </row>
    <row r="87" spans="3:26" ht="12" x14ac:dyDescent="0.2">
      <c r="C87" s="390"/>
      <c r="D87" s="387" t="s">
        <v>69</v>
      </c>
      <c r="E87" s="380"/>
      <c r="F87" s="380"/>
      <c r="G87" s="70" t="s">
        <v>243</v>
      </c>
      <c r="H87" s="35"/>
      <c r="I87" s="351">
        <v>0.04</v>
      </c>
      <c r="J87" s="35"/>
      <c r="K87" s="35"/>
      <c r="L87" s="257">
        <v>0.04</v>
      </c>
      <c r="M87" s="63"/>
      <c r="N87" s="63"/>
      <c r="O87" s="351">
        <v>0.04</v>
      </c>
      <c r="P87" s="63"/>
      <c r="Q87" s="63"/>
      <c r="R87" s="90">
        <v>0.04</v>
      </c>
      <c r="S87" s="63"/>
      <c r="T87" s="31" t="s">
        <v>390</v>
      </c>
      <c r="U87" s="32" t="s">
        <v>409</v>
      </c>
      <c r="V87" s="33">
        <f t="shared" si="14"/>
        <v>4</v>
      </c>
      <c r="W87" s="184">
        <f t="shared" si="15"/>
        <v>0.04</v>
      </c>
      <c r="X87" s="185" t="s">
        <v>430</v>
      </c>
      <c r="Y87" s="371">
        <f t="shared" si="11"/>
        <v>0.04</v>
      </c>
      <c r="Z87" s="372">
        <f t="shared" si="12"/>
        <v>0.04</v>
      </c>
    </row>
    <row r="88" spans="3:26" ht="12" x14ac:dyDescent="0.2">
      <c r="C88" s="391"/>
      <c r="D88" s="387" t="s">
        <v>118</v>
      </c>
      <c r="E88" s="380"/>
      <c r="F88" s="380"/>
      <c r="G88" s="70" t="s">
        <v>243</v>
      </c>
      <c r="H88" s="35"/>
      <c r="I88" s="230"/>
      <c r="J88" s="35"/>
      <c r="K88" s="35"/>
      <c r="L88" s="230">
        <v>0.25</v>
      </c>
      <c r="M88" s="63"/>
      <c r="N88" s="63"/>
      <c r="O88" s="63"/>
      <c r="P88" s="63"/>
      <c r="Q88" s="63"/>
      <c r="R88" s="232"/>
      <c r="S88" s="63"/>
      <c r="T88" s="31" t="s">
        <v>390</v>
      </c>
      <c r="U88" s="32" t="s">
        <v>409</v>
      </c>
      <c r="V88" s="33">
        <f t="shared" si="14"/>
        <v>1</v>
      </c>
      <c r="W88" s="267">
        <f t="shared" si="15"/>
        <v>0.25</v>
      </c>
      <c r="X88" s="32" t="s">
        <v>430</v>
      </c>
      <c r="Y88" s="268">
        <f t="shared" si="11"/>
        <v>0.25</v>
      </c>
      <c r="Z88" s="230">
        <f t="shared" si="12"/>
        <v>0.25</v>
      </c>
    </row>
    <row r="89" spans="3:26" ht="12" x14ac:dyDescent="0.2">
      <c r="C89" s="389" t="s">
        <v>72</v>
      </c>
      <c r="D89" s="381" t="s">
        <v>322</v>
      </c>
      <c r="E89" s="382"/>
      <c r="F89" s="382"/>
      <c r="G89" s="93" t="s">
        <v>243</v>
      </c>
      <c r="H89" s="52"/>
      <c r="I89" s="52"/>
      <c r="J89" s="52"/>
      <c r="K89" s="52"/>
      <c r="L89" s="54"/>
      <c r="M89" s="54"/>
      <c r="N89" s="54"/>
      <c r="O89" s="54"/>
      <c r="P89" s="54"/>
      <c r="Q89" s="54"/>
      <c r="R89" s="269"/>
      <c r="S89" s="54"/>
      <c r="T89" s="56" t="s">
        <v>401</v>
      </c>
      <c r="U89" s="57" t="s">
        <v>401</v>
      </c>
      <c r="V89" s="58" t="s">
        <v>401</v>
      </c>
      <c r="W89" s="59"/>
      <c r="X89" s="60"/>
      <c r="Y89" s="61"/>
      <c r="Z89" s="53"/>
    </row>
    <row r="90" spans="3:26" ht="12" x14ac:dyDescent="0.2">
      <c r="C90" s="390"/>
      <c r="D90" s="378" t="s">
        <v>323</v>
      </c>
      <c r="E90" s="380"/>
      <c r="F90" s="380"/>
      <c r="G90" s="70" t="s">
        <v>243</v>
      </c>
      <c r="H90" s="62"/>
      <c r="I90" s="62"/>
      <c r="J90" s="62"/>
      <c r="K90" s="62"/>
      <c r="L90" s="63"/>
      <c r="M90" s="63"/>
      <c r="N90" s="63"/>
      <c r="O90" s="63"/>
      <c r="P90" s="63"/>
      <c r="Q90" s="63"/>
      <c r="R90" s="270"/>
      <c r="S90" s="63"/>
      <c r="T90" s="40" t="s">
        <v>401</v>
      </c>
      <c r="U90" s="4" t="s">
        <v>401</v>
      </c>
      <c r="V90" s="33" t="s">
        <v>401</v>
      </c>
      <c r="W90" s="31"/>
      <c r="X90" s="32"/>
      <c r="Y90" s="34"/>
      <c r="Z90" s="35"/>
    </row>
    <row r="91" spans="3:26" ht="12" x14ac:dyDescent="0.2">
      <c r="C91" s="390"/>
      <c r="D91" s="378" t="s">
        <v>324</v>
      </c>
      <c r="E91" s="380"/>
      <c r="F91" s="380"/>
      <c r="G91" s="70" t="s">
        <v>243</v>
      </c>
      <c r="H91" s="62"/>
      <c r="I91" s="62"/>
      <c r="J91" s="62"/>
      <c r="K91" s="62"/>
      <c r="L91" s="63"/>
      <c r="M91" s="63"/>
      <c r="N91" s="63"/>
      <c r="O91" s="63"/>
      <c r="P91" s="63"/>
      <c r="Q91" s="63"/>
      <c r="R91" s="270"/>
      <c r="S91" s="63"/>
      <c r="T91" s="40" t="s">
        <v>401</v>
      </c>
      <c r="U91" s="4" t="s">
        <v>401</v>
      </c>
      <c r="V91" s="33" t="s">
        <v>401</v>
      </c>
      <c r="W91" s="31"/>
      <c r="X91" s="32"/>
      <c r="Y91" s="34"/>
      <c r="Z91" s="35"/>
    </row>
    <row r="92" spans="3:26" ht="12" x14ac:dyDescent="0.2">
      <c r="C92" s="390"/>
      <c r="D92" s="378" t="s">
        <v>325</v>
      </c>
      <c r="E92" s="380"/>
      <c r="F92" s="380"/>
      <c r="G92" s="70" t="s">
        <v>243</v>
      </c>
      <c r="H92" s="62"/>
      <c r="I92" s="62"/>
      <c r="J92" s="62"/>
      <c r="K92" s="62"/>
      <c r="L92" s="63"/>
      <c r="M92" s="63"/>
      <c r="N92" s="63"/>
      <c r="O92" s="63"/>
      <c r="P92" s="63"/>
      <c r="Q92" s="63"/>
      <c r="R92" s="270"/>
      <c r="S92" s="63"/>
      <c r="T92" s="40" t="s">
        <v>401</v>
      </c>
      <c r="U92" s="4" t="s">
        <v>401</v>
      </c>
      <c r="V92" s="33" t="s">
        <v>401</v>
      </c>
      <c r="W92" s="31"/>
      <c r="X92" s="32"/>
      <c r="Y92" s="34"/>
      <c r="Z92" s="35"/>
    </row>
    <row r="93" spans="3:26" ht="10.5" customHeight="1" x14ac:dyDescent="0.2">
      <c r="C93" s="391"/>
      <c r="D93" s="383" t="s">
        <v>326</v>
      </c>
      <c r="E93" s="384"/>
      <c r="F93" s="384"/>
      <c r="G93" s="78" t="s">
        <v>243</v>
      </c>
      <c r="H93" s="102"/>
      <c r="I93" s="102"/>
      <c r="J93" s="102"/>
      <c r="K93" s="102"/>
      <c r="L93" s="105"/>
      <c r="M93" s="105"/>
      <c r="N93" s="105"/>
      <c r="O93" s="105"/>
      <c r="P93" s="105"/>
      <c r="Q93" s="105"/>
      <c r="R93" s="271"/>
      <c r="S93" s="105"/>
      <c r="T93" s="45" t="s">
        <v>401</v>
      </c>
      <c r="U93" s="46" t="s">
        <v>401</v>
      </c>
      <c r="V93" s="47" t="s">
        <v>401</v>
      </c>
      <c r="W93" s="48"/>
      <c r="X93" s="49"/>
      <c r="Y93" s="50"/>
      <c r="Z93" s="51"/>
    </row>
    <row r="94" spans="3:26" ht="10.5" customHeight="1" x14ac:dyDescent="0.2">
      <c r="C94" s="389" t="s">
        <v>78</v>
      </c>
      <c r="D94" s="381" t="s">
        <v>327</v>
      </c>
      <c r="E94" s="382"/>
      <c r="F94" s="382"/>
      <c r="G94" s="93" t="s">
        <v>243</v>
      </c>
      <c r="H94" s="52"/>
      <c r="I94" s="52"/>
      <c r="J94" s="52"/>
      <c r="K94" s="52"/>
      <c r="L94" s="272">
        <v>6.0000000000000001E-3</v>
      </c>
      <c r="M94" s="53"/>
      <c r="N94" s="53"/>
      <c r="O94" s="53"/>
      <c r="P94" s="54"/>
      <c r="Q94" s="54"/>
      <c r="R94" s="269"/>
      <c r="S94" s="54"/>
      <c r="T94" s="56">
        <v>0</v>
      </c>
      <c r="U94" s="57" t="s">
        <v>409</v>
      </c>
      <c r="V94" s="58">
        <f t="shared" ref="V94:V124" si="16">COUNT(I94:R94)</f>
        <v>1</v>
      </c>
      <c r="W94" s="184">
        <f t="shared" ref="W94:W124" si="17">MIN(I94:R94)</f>
        <v>6.0000000000000001E-3</v>
      </c>
      <c r="X94" s="32" t="s">
        <v>430</v>
      </c>
      <c r="Y94" s="273">
        <f t="shared" ref="Y94:Y124" si="18">MAX(I94:R94)</f>
        <v>6.0000000000000001E-3</v>
      </c>
      <c r="Z94" s="179">
        <f t="shared" ref="Z94:Z124" si="19">AVERAGE(I94:R94)</f>
        <v>6.0000000000000001E-3</v>
      </c>
    </row>
    <row r="95" spans="3:26" ht="12" x14ac:dyDescent="0.2">
      <c r="C95" s="390"/>
      <c r="D95" s="378" t="s">
        <v>328</v>
      </c>
      <c r="E95" s="380"/>
      <c r="F95" s="380"/>
      <c r="G95" s="70" t="s">
        <v>243</v>
      </c>
      <c r="H95" s="62"/>
      <c r="I95" s="62"/>
      <c r="J95" s="62"/>
      <c r="K95" s="62"/>
      <c r="L95" s="188">
        <v>4.0000000000000001E-3</v>
      </c>
      <c r="M95" s="35"/>
      <c r="N95" s="35"/>
      <c r="O95" s="35"/>
      <c r="P95" s="63"/>
      <c r="Q95" s="63"/>
      <c r="R95" s="270"/>
      <c r="S95" s="63"/>
      <c r="T95" s="40">
        <v>0</v>
      </c>
      <c r="U95" s="4" t="s">
        <v>409</v>
      </c>
      <c r="V95" s="33">
        <f t="shared" si="16"/>
        <v>1</v>
      </c>
      <c r="W95" s="184">
        <f t="shared" si="17"/>
        <v>4.0000000000000001E-3</v>
      </c>
      <c r="X95" s="32" t="s">
        <v>430</v>
      </c>
      <c r="Y95" s="273">
        <f t="shared" si="18"/>
        <v>4.0000000000000001E-3</v>
      </c>
      <c r="Z95" s="188">
        <f t="shared" si="19"/>
        <v>4.0000000000000001E-3</v>
      </c>
    </row>
    <row r="96" spans="3:26" ht="12" x14ac:dyDescent="0.2">
      <c r="C96" s="390"/>
      <c r="D96" s="378" t="s">
        <v>329</v>
      </c>
      <c r="E96" s="380"/>
      <c r="F96" s="380"/>
      <c r="G96" s="70" t="s">
        <v>243</v>
      </c>
      <c r="H96" s="62"/>
      <c r="I96" s="62"/>
      <c r="J96" s="62"/>
      <c r="K96" s="62"/>
      <c r="L96" s="188">
        <v>6.0000000000000001E-3</v>
      </c>
      <c r="M96" s="35"/>
      <c r="N96" s="35"/>
      <c r="O96" s="35"/>
      <c r="P96" s="63"/>
      <c r="Q96" s="63"/>
      <c r="R96" s="270"/>
      <c r="S96" s="63"/>
      <c r="T96" s="40">
        <v>0</v>
      </c>
      <c r="U96" s="4" t="s">
        <v>409</v>
      </c>
      <c r="V96" s="33">
        <f t="shared" si="16"/>
        <v>1</v>
      </c>
      <c r="W96" s="184">
        <f t="shared" si="17"/>
        <v>6.0000000000000001E-3</v>
      </c>
      <c r="X96" s="32" t="s">
        <v>430</v>
      </c>
      <c r="Y96" s="273">
        <f t="shared" si="18"/>
        <v>6.0000000000000001E-3</v>
      </c>
      <c r="Z96" s="188">
        <f t="shared" si="19"/>
        <v>6.0000000000000001E-3</v>
      </c>
    </row>
    <row r="97" spans="3:26" ht="12" x14ac:dyDescent="0.2">
      <c r="C97" s="390"/>
      <c r="D97" s="385" t="s">
        <v>330</v>
      </c>
      <c r="E97" s="386"/>
      <c r="F97" s="386"/>
      <c r="G97" s="113" t="s">
        <v>243</v>
      </c>
      <c r="H97" s="114"/>
      <c r="I97" s="114"/>
      <c r="J97" s="114"/>
      <c r="K97" s="114"/>
      <c r="L97" s="193">
        <v>0.03</v>
      </c>
      <c r="M97" s="122"/>
      <c r="N97" s="122"/>
      <c r="O97" s="122"/>
      <c r="P97" s="117"/>
      <c r="Q97" s="117"/>
      <c r="R97" s="274"/>
      <c r="S97" s="117"/>
      <c r="T97" s="197">
        <v>0</v>
      </c>
      <c r="U97" s="198" t="s">
        <v>409</v>
      </c>
      <c r="V97" s="199">
        <f t="shared" si="16"/>
        <v>1</v>
      </c>
      <c r="W97" s="184">
        <f t="shared" si="17"/>
        <v>0.03</v>
      </c>
      <c r="X97" s="32" t="s">
        <v>430</v>
      </c>
      <c r="Y97" s="373">
        <f t="shared" si="18"/>
        <v>0.03</v>
      </c>
      <c r="Z97" s="257">
        <f t="shared" si="19"/>
        <v>0.03</v>
      </c>
    </row>
    <row r="98" spans="3:26" ht="12" x14ac:dyDescent="0.2">
      <c r="C98" s="390"/>
      <c r="D98" s="378" t="s">
        <v>331</v>
      </c>
      <c r="E98" s="380"/>
      <c r="F98" s="380"/>
      <c r="G98" s="70" t="s">
        <v>243</v>
      </c>
      <c r="H98" s="62"/>
      <c r="I98" s="62"/>
      <c r="J98" s="62"/>
      <c r="K98" s="62"/>
      <c r="L98" s="205">
        <v>8.0000000000000004E-4</v>
      </c>
      <c r="M98" s="35"/>
      <c r="N98" s="35"/>
      <c r="O98" s="35"/>
      <c r="P98" s="63"/>
      <c r="Q98" s="63"/>
      <c r="R98" s="270"/>
      <c r="S98" s="63"/>
      <c r="T98" s="40">
        <v>0</v>
      </c>
      <c r="U98" s="4" t="s">
        <v>409</v>
      </c>
      <c r="V98" s="33">
        <f t="shared" si="16"/>
        <v>1</v>
      </c>
      <c r="W98" s="211">
        <f t="shared" si="17"/>
        <v>8.0000000000000004E-4</v>
      </c>
      <c r="X98" s="162" t="s">
        <v>430</v>
      </c>
      <c r="Y98" s="374">
        <f t="shared" si="18"/>
        <v>8.0000000000000004E-4</v>
      </c>
      <c r="Z98" s="375">
        <f t="shared" si="19"/>
        <v>8.0000000000000004E-4</v>
      </c>
    </row>
    <row r="99" spans="3:26" ht="12" x14ac:dyDescent="0.2">
      <c r="C99" s="390"/>
      <c r="D99" s="378" t="s">
        <v>332</v>
      </c>
      <c r="E99" s="380"/>
      <c r="F99" s="380"/>
      <c r="G99" s="70" t="s">
        <v>243</v>
      </c>
      <c r="H99" s="62"/>
      <c r="I99" s="62"/>
      <c r="J99" s="62"/>
      <c r="K99" s="62"/>
      <c r="L99" s="205">
        <v>5.0000000000000001E-4</v>
      </c>
      <c r="M99" s="35"/>
      <c r="N99" s="35"/>
      <c r="O99" s="35"/>
      <c r="P99" s="63"/>
      <c r="Q99" s="63"/>
      <c r="R99" s="270"/>
      <c r="S99" s="63"/>
      <c r="T99" s="40">
        <v>0</v>
      </c>
      <c r="U99" s="4" t="s">
        <v>409</v>
      </c>
      <c r="V99" s="33">
        <f t="shared" si="16"/>
        <v>1</v>
      </c>
      <c r="W99" s="184">
        <f t="shared" si="17"/>
        <v>5.0000000000000001E-4</v>
      </c>
      <c r="X99" s="275" t="s">
        <v>430</v>
      </c>
      <c r="Y99" s="376">
        <f t="shared" si="18"/>
        <v>5.0000000000000001E-4</v>
      </c>
      <c r="Z99" s="205">
        <f t="shared" si="19"/>
        <v>5.0000000000000001E-4</v>
      </c>
    </row>
    <row r="100" spans="3:26" ht="12" x14ac:dyDescent="0.2">
      <c r="C100" s="390"/>
      <c r="D100" s="378" t="s">
        <v>333</v>
      </c>
      <c r="E100" s="380"/>
      <c r="F100" s="380"/>
      <c r="G100" s="70" t="s">
        <v>243</v>
      </c>
      <c r="H100" s="62"/>
      <c r="I100" s="62"/>
      <c r="J100" s="62"/>
      <c r="K100" s="62"/>
      <c r="L100" s="205">
        <v>2.9999999999999997E-4</v>
      </c>
      <c r="M100" s="35"/>
      <c r="N100" s="35"/>
      <c r="O100" s="35"/>
      <c r="P100" s="63"/>
      <c r="Q100" s="63"/>
      <c r="R100" s="270"/>
      <c r="S100" s="63"/>
      <c r="T100" s="40">
        <v>0</v>
      </c>
      <c r="U100" s="4" t="s">
        <v>409</v>
      </c>
      <c r="V100" s="33">
        <f t="shared" si="16"/>
        <v>1</v>
      </c>
      <c r="W100" s="184">
        <f t="shared" si="17"/>
        <v>2.9999999999999997E-4</v>
      </c>
      <c r="X100" s="275" t="s">
        <v>430</v>
      </c>
      <c r="Y100" s="376">
        <f t="shared" si="18"/>
        <v>2.9999999999999997E-4</v>
      </c>
      <c r="Z100" s="205">
        <f t="shared" si="19"/>
        <v>2.9999999999999997E-4</v>
      </c>
    </row>
    <row r="101" spans="3:26" ht="12" x14ac:dyDescent="0.2">
      <c r="C101" s="390"/>
      <c r="D101" s="385" t="s">
        <v>334</v>
      </c>
      <c r="E101" s="386"/>
      <c r="F101" s="386"/>
      <c r="G101" s="113" t="s">
        <v>243</v>
      </c>
      <c r="H101" s="114"/>
      <c r="I101" s="114"/>
      <c r="J101" s="114"/>
      <c r="K101" s="114"/>
      <c r="L101" s="214">
        <v>4.0000000000000001E-3</v>
      </c>
      <c r="M101" s="122"/>
      <c r="N101" s="122"/>
      <c r="O101" s="122"/>
      <c r="P101" s="117"/>
      <c r="Q101" s="117"/>
      <c r="R101" s="274"/>
      <c r="S101" s="117"/>
      <c r="T101" s="197">
        <v>0</v>
      </c>
      <c r="U101" s="198" t="s">
        <v>409</v>
      </c>
      <c r="V101" s="199">
        <f t="shared" si="16"/>
        <v>1</v>
      </c>
      <c r="W101" s="200">
        <f t="shared" si="17"/>
        <v>4.0000000000000001E-3</v>
      </c>
      <c r="X101" s="120" t="s">
        <v>430</v>
      </c>
      <c r="Y101" s="277">
        <f t="shared" si="18"/>
        <v>4.0000000000000001E-3</v>
      </c>
      <c r="Z101" s="214">
        <f t="shared" si="19"/>
        <v>4.0000000000000001E-3</v>
      </c>
    </row>
    <row r="102" spans="3:26" ht="12" x14ac:dyDescent="0.2">
      <c r="C102" s="390"/>
      <c r="D102" s="378" t="s">
        <v>335</v>
      </c>
      <c r="E102" s="380"/>
      <c r="F102" s="380"/>
      <c r="G102" s="70" t="s">
        <v>243</v>
      </c>
      <c r="H102" s="62"/>
      <c r="I102" s="62"/>
      <c r="J102" s="62"/>
      <c r="K102" s="62"/>
      <c r="L102" s="188">
        <v>4.0000000000000001E-3</v>
      </c>
      <c r="M102" s="35"/>
      <c r="N102" s="35"/>
      <c r="O102" s="35"/>
      <c r="P102" s="63"/>
      <c r="Q102" s="63"/>
      <c r="R102" s="270"/>
      <c r="S102" s="63"/>
      <c r="T102" s="40">
        <v>0</v>
      </c>
      <c r="U102" s="4" t="s">
        <v>409</v>
      </c>
      <c r="V102" s="33">
        <f t="shared" si="16"/>
        <v>1</v>
      </c>
      <c r="W102" s="184">
        <f t="shared" si="17"/>
        <v>4.0000000000000001E-3</v>
      </c>
      <c r="X102" s="32" t="s">
        <v>430</v>
      </c>
      <c r="Y102" s="186">
        <f t="shared" si="18"/>
        <v>4.0000000000000001E-3</v>
      </c>
      <c r="Z102" s="187">
        <f t="shared" si="19"/>
        <v>4.0000000000000001E-3</v>
      </c>
    </row>
    <row r="103" spans="3:26" ht="12" x14ac:dyDescent="0.2">
      <c r="C103" s="390"/>
      <c r="D103" s="378" t="s">
        <v>336</v>
      </c>
      <c r="E103" s="380"/>
      <c r="F103" s="380"/>
      <c r="G103" s="70" t="s">
        <v>243</v>
      </c>
      <c r="H103" s="62"/>
      <c r="I103" s="62"/>
      <c r="J103" s="62"/>
      <c r="K103" s="62"/>
      <c r="L103" s="188">
        <v>4.0000000000000001E-3</v>
      </c>
      <c r="M103" s="35"/>
      <c r="N103" s="35"/>
      <c r="O103" s="35"/>
      <c r="P103" s="63"/>
      <c r="Q103" s="63"/>
      <c r="R103" s="270"/>
      <c r="S103" s="63"/>
      <c r="T103" s="40">
        <v>0</v>
      </c>
      <c r="U103" s="4" t="s">
        <v>409</v>
      </c>
      <c r="V103" s="33">
        <f t="shared" si="16"/>
        <v>1</v>
      </c>
      <c r="W103" s="184">
        <f t="shared" si="17"/>
        <v>4.0000000000000001E-3</v>
      </c>
      <c r="X103" s="32" t="s">
        <v>430</v>
      </c>
      <c r="Y103" s="186">
        <f t="shared" si="18"/>
        <v>4.0000000000000001E-3</v>
      </c>
      <c r="Z103" s="187">
        <f t="shared" si="19"/>
        <v>4.0000000000000001E-3</v>
      </c>
    </row>
    <row r="104" spans="3:26" ht="12" x14ac:dyDescent="0.2">
      <c r="C104" s="390"/>
      <c r="D104" s="378" t="s">
        <v>337</v>
      </c>
      <c r="E104" s="380"/>
      <c r="F104" s="380"/>
      <c r="G104" s="70" t="s">
        <v>243</v>
      </c>
      <c r="H104" s="62"/>
      <c r="I104" s="62"/>
      <c r="J104" s="62"/>
      <c r="K104" s="62"/>
      <c r="L104" s="205">
        <v>8.0000000000000004E-4</v>
      </c>
      <c r="M104" s="35"/>
      <c r="N104" s="35"/>
      <c r="O104" s="35"/>
      <c r="P104" s="63"/>
      <c r="Q104" s="63"/>
      <c r="R104" s="270"/>
      <c r="S104" s="63"/>
      <c r="T104" s="40">
        <v>0</v>
      </c>
      <c r="U104" s="4" t="s">
        <v>409</v>
      </c>
      <c r="V104" s="33">
        <f t="shared" si="16"/>
        <v>1</v>
      </c>
      <c r="W104" s="184">
        <f t="shared" si="17"/>
        <v>8.0000000000000004E-4</v>
      </c>
      <c r="X104" s="32" t="s">
        <v>430</v>
      </c>
      <c r="Y104" s="186">
        <f t="shared" si="18"/>
        <v>8.0000000000000004E-4</v>
      </c>
      <c r="Z104" s="187">
        <f t="shared" si="19"/>
        <v>8.0000000000000004E-4</v>
      </c>
    </row>
    <row r="105" spans="3:26" ht="12" x14ac:dyDescent="0.2">
      <c r="C105" s="390"/>
      <c r="D105" s="378" t="s">
        <v>338</v>
      </c>
      <c r="E105" s="379"/>
      <c r="F105" s="379"/>
      <c r="G105" s="113" t="s">
        <v>243</v>
      </c>
      <c r="H105" s="114"/>
      <c r="I105" s="114"/>
      <c r="J105" s="114"/>
      <c r="K105" s="114"/>
      <c r="L105" s="208">
        <v>5.9999999999999995E-4</v>
      </c>
      <c r="M105" s="122"/>
      <c r="N105" s="122"/>
      <c r="O105" s="122"/>
      <c r="P105" s="117"/>
      <c r="Q105" s="117"/>
      <c r="R105" s="274"/>
      <c r="S105" s="117"/>
      <c r="T105" s="197">
        <v>0</v>
      </c>
      <c r="U105" s="198" t="s">
        <v>409</v>
      </c>
      <c r="V105" s="199">
        <f t="shared" si="16"/>
        <v>1</v>
      </c>
      <c r="W105" s="184">
        <f t="shared" si="17"/>
        <v>5.9999999999999995E-4</v>
      </c>
      <c r="X105" s="32" t="s">
        <v>430</v>
      </c>
      <c r="Y105" s="186">
        <f t="shared" si="18"/>
        <v>5.9999999999999995E-4</v>
      </c>
      <c r="Z105" s="187">
        <f t="shared" si="19"/>
        <v>5.9999999999999995E-4</v>
      </c>
    </row>
    <row r="106" spans="3:26" ht="12" x14ac:dyDescent="0.2">
      <c r="C106" s="390"/>
      <c r="D106" s="399" t="s">
        <v>339</v>
      </c>
      <c r="E106" s="413"/>
      <c r="F106" s="413"/>
      <c r="G106" s="70" t="s">
        <v>243</v>
      </c>
      <c r="H106" s="62"/>
      <c r="I106" s="62"/>
      <c r="J106" s="62"/>
      <c r="K106" s="62"/>
      <c r="L106" s="205">
        <v>8.0000000000000004E-4</v>
      </c>
      <c r="M106" s="35"/>
      <c r="N106" s="35"/>
      <c r="O106" s="35"/>
      <c r="P106" s="63"/>
      <c r="Q106" s="63"/>
      <c r="R106" s="270"/>
      <c r="S106" s="63"/>
      <c r="T106" s="40">
        <v>0</v>
      </c>
      <c r="U106" s="4" t="s">
        <v>409</v>
      </c>
      <c r="V106" s="33">
        <f t="shared" si="16"/>
        <v>1</v>
      </c>
      <c r="W106" s="211">
        <f t="shared" si="17"/>
        <v>8.0000000000000004E-4</v>
      </c>
      <c r="X106" s="162" t="s">
        <v>430</v>
      </c>
      <c r="Y106" s="213">
        <f t="shared" si="18"/>
        <v>8.0000000000000004E-4</v>
      </c>
      <c r="Z106" s="204">
        <f t="shared" si="19"/>
        <v>8.0000000000000004E-4</v>
      </c>
    </row>
    <row r="107" spans="3:26" ht="12" x14ac:dyDescent="0.2">
      <c r="C107" s="390"/>
      <c r="D107" s="378" t="s">
        <v>340</v>
      </c>
      <c r="E107" s="380"/>
      <c r="F107" s="380"/>
      <c r="G107" s="70" t="s">
        <v>243</v>
      </c>
      <c r="H107" s="62"/>
      <c r="I107" s="62"/>
      <c r="J107" s="62"/>
      <c r="K107" s="62"/>
      <c r="L107" s="188">
        <v>2E-3</v>
      </c>
      <c r="M107" s="35"/>
      <c r="N107" s="35"/>
      <c r="O107" s="35"/>
      <c r="P107" s="63"/>
      <c r="Q107" s="63"/>
      <c r="R107" s="270"/>
      <c r="S107" s="63"/>
      <c r="T107" s="40">
        <v>0</v>
      </c>
      <c r="U107" s="4" t="s">
        <v>409</v>
      </c>
      <c r="V107" s="33">
        <f t="shared" si="16"/>
        <v>1</v>
      </c>
      <c r="W107" s="184">
        <f t="shared" si="17"/>
        <v>2E-3</v>
      </c>
      <c r="X107" s="32" t="s">
        <v>430</v>
      </c>
      <c r="Y107" s="186">
        <f t="shared" si="18"/>
        <v>2E-3</v>
      </c>
      <c r="Z107" s="187">
        <f t="shared" si="19"/>
        <v>2E-3</v>
      </c>
    </row>
    <row r="108" spans="3:26" ht="12" x14ac:dyDescent="0.2">
      <c r="C108" s="390"/>
      <c r="D108" s="378" t="s">
        <v>341</v>
      </c>
      <c r="E108" s="380"/>
      <c r="F108" s="380"/>
      <c r="G108" s="70" t="s">
        <v>243</v>
      </c>
      <c r="H108" s="62"/>
      <c r="I108" s="62"/>
      <c r="J108" s="62"/>
      <c r="K108" s="62"/>
      <c r="L108" s="205">
        <v>8.0000000000000004E-4</v>
      </c>
      <c r="M108" s="35"/>
      <c r="N108" s="35"/>
      <c r="O108" s="35"/>
      <c r="P108" s="63"/>
      <c r="Q108" s="63"/>
      <c r="R108" s="270"/>
      <c r="S108" s="63"/>
      <c r="T108" s="40">
        <v>0</v>
      </c>
      <c r="U108" s="4" t="s">
        <v>409</v>
      </c>
      <c r="V108" s="33">
        <f t="shared" si="16"/>
        <v>1</v>
      </c>
      <c r="W108" s="184">
        <f t="shared" si="17"/>
        <v>8.0000000000000004E-4</v>
      </c>
      <c r="X108" s="32" t="s">
        <v>430</v>
      </c>
      <c r="Y108" s="186">
        <f t="shared" si="18"/>
        <v>8.0000000000000004E-4</v>
      </c>
      <c r="Z108" s="187">
        <f t="shared" si="19"/>
        <v>8.0000000000000004E-4</v>
      </c>
    </row>
    <row r="109" spans="3:26" ht="12" x14ac:dyDescent="0.2">
      <c r="C109" s="390"/>
      <c r="D109" s="378" t="s">
        <v>342</v>
      </c>
      <c r="E109" s="380"/>
      <c r="F109" s="380"/>
      <c r="G109" s="113" t="s">
        <v>243</v>
      </c>
      <c r="H109" s="114"/>
      <c r="I109" s="114"/>
      <c r="J109" s="114"/>
      <c r="K109" s="114"/>
      <c r="L109" s="208">
        <v>1E-4</v>
      </c>
      <c r="M109" s="122"/>
      <c r="N109" s="122"/>
      <c r="O109" s="122"/>
      <c r="P109" s="117"/>
      <c r="Q109" s="117"/>
      <c r="R109" s="274"/>
      <c r="S109" s="117"/>
      <c r="T109" s="197">
        <v>0</v>
      </c>
      <c r="U109" s="198" t="s">
        <v>409</v>
      </c>
      <c r="V109" s="199">
        <f t="shared" si="16"/>
        <v>1</v>
      </c>
      <c r="W109" s="200">
        <f t="shared" si="17"/>
        <v>1E-4</v>
      </c>
      <c r="X109" s="120" t="s">
        <v>430</v>
      </c>
      <c r="Y109" s="202">
        <f t="shared" si="18"/>
        <v>1E-4</v>
      </c>
      <c r="Z109" s="203">
        <f t="shared" si="19"/>
        <v>1E-4</v>
      </c>
    </row>
    <row r="110" spans="3:26" ht="12" x14ac:dyDescent="0.2">
      <c r="C110" s="390"/>
      <c r="D110" s="399" t="s">
        <v>343</v>
      </c>
      <c r="E110" s="413"/>
      <c r="F110" s="413"/>
      <c r="G110" s="70" t="s">
        <v>243</v>
      </c>
      <c r="H110" s="62"/>
      <c r="I110" s="62"/>
      <c r="J110" s="62"/>
      <c r="K110" s="62"/>
      <c r="L110" s="257">
        <v>0.06</v>
      </c>
      <c r="M110" s="35"/>
      <c r="N110" s="35"/>
      <c r="O110" s="35"/>
      <c r="P110" s="63"/>
      <c r="Q110" s="63"/>
      <c r="R110" s="270"/>
      <c r="S110" s="63"/>
      <c r="T110" s="40">
        <v>0</v>
      </c>
      <c r="U110" s="4" t="s">
        <v>409</v>
      </c>
      <c r="V110" s="33">
        <f t="shared" si="16"/>
        <v>1</v>
      </c>
      <c r="W110" s="184">
        <f t="shared" si="17"/>
        <v>0.06</v>
      </c>
      <c r="X110" s="32" t="s">
        <v>430</v>
      </c>
      <c r="Y110" s="186">
        <f t="shared" si="18"/>
        <v>0.06</v>
      </c>
      <c r="Z110" s="187">
        <f t="shared" si="19"/>
        <v>0.06</v>
      </c>
    </row>
    <row r="111" spans="3:26" ht="12" x14ac:dyDescent="0.2">
      <c r="C111" s="390"/>
      <c r="D111" s="378" t="s">
        <v>344</v>
      </c>
      <c r="E111" s="380"/>
      <c r="F111" s="380"/>
      <c r="G111" s="70" t="s">
        <v>243</v>
      </c>
      <c r="H111" s="62"/>
      <c r="I111" s="62"/>
      <c r="J111" s="62"/>
      <c r="K111" s="62"/>
      <c r="L111" s="257">
        <v>0.04</v>
      </c>
      <c r="M111" s="35"/>
      <c r="N111" s="35"/>
      <c r="O111" s="35"/>
      <c r="P111" s="63"/>
      <c r="Q111" s="63"/>
      <c r="R111" s="270"/>
      <c r="S111" s="63"/>
      <c r="T111" s="40">
        <v>0</v>
      </c>
      <c r="U111" s="4" t="s">
        <v>409</v>
      </c>
      <c r="V111" s="33">
        <f t="shared" si="16"/>
        <v>1</v>
      </c>
      <c r="W111" s="184">
        <f t="shared" si="17"/>
        <v>0.04</v>
      </c>
      <c r="X111" s="32" t="s">
        <v>430</v>
      </c>
      <c r="Y111" s="186">
        <f t="shared" si="18"/>
        <v>0.04</v>
      </c>
      <c r="Z111" s="187">
        <f t="shared" si="19"/>
        <v>0.04</v>
      </c>
    </row>
    <row r="112" spans="3:26" ht="12" x14ac:dyDescent="0.2">
      <c r="C112" s="390"/>
      <c r="D112" s="378" t="s">
        <v>345</v>
      </c>
      <c r="E112" s="380"/>
      <c r="F112" s="380"/>
      <c r="G112" s="70" t="s">
        <v>243</v>
      </c>
      <c r="H112" s="62"/>
      <c r="I112" s="62"/>
      <c r="J112" s="62"/>
      <c r="K112" s="62"/>
      <c r="L112" s="188">
        <v>6.0000000000000001E-3</v>
      </c>
      <c r="M112" s="188"/>
      <c r="N112" s="188"/>
      <c r="O112" s="188"/>
      <c r="P112" s="63"/>
      <c r="Q112" s="63"/>
      <c r="R112" s="270"/>
      <c r="S112" s="63"/>
      <c r="T112" s="40">
        <v>0</v>
      </c>
      <c r="U112" s="4" t="s">
        <v>409</v>
      </c>
      <c r="V112" s="33">
        <f t="shared" si="16"/>
        <v>1</v>
      </c>
      <c r="W112" s="184">
        <f t="shared" si="17"/>
        <v>6.0000000000000001E-3</v>
      </c>
      <c r="X112" s="32" t="s">
        <v>430</v>
      </c>
      <c r="Y112" s="186">
        <f t="shared" si="18"/>
        <v>6.0000000000000001E-3</v>
      </c>
      <c r="Z112" s="187">
        <f t="shared" si="19"/>
        <v>6.0000000000000001E-3</v>
      </c>
    </row>
    <row r="113" spans="3:26" ht="12" x14ac:dyDescent="0.2">
      <c r="C113" s="390"/>
      <c r="D113" s="385" t="s">
        <v>346</v>
      </c>
      <c r="E113" s="386"/>
      <c r="F113" s="386"/>
      <c r="G113" s="113" t="s">
        <v>243</v>
      </c>
      <c r="H113" s="114"/>
      <c r="I113" s="114"/>
      <c r="J113" s="114"/>
      <c r="K113" s="114"/>
      <c r="L113" s="278">
        <v>5.0000000000000001E-3</v>
      </c>
      <c r="M113" s="278"/>
      <c r="N113" s="278"/>
      <c r="O113" s="278"/>
      <c r="P113" s="117"/>
      <c r="Q113" s="117"/>
      <c r="R113" s="274"/>
      <c r="S113" s="117"/>
      <c r="T113" s="197">
        <v>0</v>
      </c>
      <c r="U113" s="198" t="s">
        <v>409</v>
      </c>
      <c r="V113" s="199">
        <f t="shared" si="16"/>
        <v>1</v>
      </c>
      <c r="W113" s="31">
        <f t="shared" si="17"/>
        <v>5.0000000000000001E-3</v>
      </c>
      <c r="X113" s="32" t="s">
        <v>430</v>
      </c>
      <c r="Y113" s="34">
        <f t="shared" si="18"/>
        <v>5.0000000000000001E-3</v>
      </c>
      <c r="Z113" s="35">
        <f t="shared" si="19"/>
        <v>5.0000000000000001E-3</v>
      </c>
    </row>
    <row r="114" spans="3:26" ht="12" x14ac:dyDescent="0.2">
      <c r="C114" s="390"/>
      <c r="D114" s="378" t="s">
        <v>347</v>
      </c>
      <c r="E114" s="380"/>
      <c r="F114" s="380"/>
      <c r="G114" s="70" t="s">
        <v>243</v>
      </c>
      <c r="H114" s="62"/>
      <c r="I114" s="62"/>
      <c r="J114" s="62"/>
      <c r="K114" s="62"/>
      <c r="L114" s="188">
        <v>7.0000000000000001E-3</v>
      </c>
      <c r="M114" s="35"/>
      <c r="N114" s="35"/>
      <c r="O114" s="35"/>
      <c r="P114" s="63"/>
      <c r="Q114" s="63"/>
      <c r="R114" s="270"/>
      <c r="S114" s="63"/>
      <c r="T114" s="40">
        <v>0</v>
      </c>
      <c r="U114" s="4" t="s">
        <v>409</v>
      </c>
      <c r="V114" s="33">
        <f t="shared" si="16"/>
        <v>1</v>
      </c>
      <c r="W114" s="211">
        <f t="shared" si="17"/>
        <v>7.0000000000000001E-3</v>
      </c>
      <c r="X114" s="162" t="s">
        <v>430</v>
      </c>
      <c r="Y114" s="213">
        <f t="shared" si="18"/>
        <v>7.0000000000000001E-3</v>
      </c>
      <c r="Z114" s="204">
        <f t="shared" si="19"/>
        <v>7.0000000000000001E-3</v>
      </c>
    </row>
    <row r="115" spans="3:26" ht="12" x14ac:dyDescent="0.2">
      <c r="C115" s="390"/>
      <c r="D115" s="378" t="s">
        <v>348</v>
      </c>
      <c r="E115" s="379"/>
      <c r="F115" s="379"/>
      <c r="G115" s="70" t="s">
        <v>243</v>
      </c>
      <c r="H115" s="62"/>
      <c r="I115" s="62"/>
      <c r="J115" s="62"/>
      <c r="K115" s="62"/>
      <c r="L115" s="276">
        <v>5.9999999999999995E-4</v>
      </c>
      <c r="M115" s="276"/>
      <c r="N115" s="276"/>
      <c r="O115" s="276"/>
      <c r="P115" s="63"/>
      <c r="Q115" s="63"/>
      <c r="R115" s="270"/>
      <c r="S115" s="63"/>
      <c r="T115" s="40">
        <v>0</v>
      </c>
      <c r="U115" s="4" t="s">
        <v>409</v>
      </c>
      <c r="V115" s="33">
        <f t="shared" si="16"/>
        <v>1</v>
      </c>
      <c r="W115" s="31">
        <f t="shared" si="17"/>
        <v>5.9999999999999995E-4</v>
      </c>
      <c r="X115" s="32" t="s">
        <v>430</v>
      </c>
      <c r="Y115" s="34">
        <f t="shared" si="18"/>
        <v>5.9999999999999995E-4</v>
      </c>
      <c r="Z115" s="35">
        <f t="shared" si="19"/>
        <v>5.9999999999999995E-4</v>
      </c>
    </row>
    <row r="116" spans="3:26" ht="12" x14ac:dyDescent="0.2">
      <c r="C116" s="390"/>
      <c r="D116" s="378" t="s">
        <v>102</v>
      </c>
      <c r="E116" s="379"/>
      <c r="F116" s="379"/>
      <c r="G116" s="70" t="s">
        <v>243</v>
      </c>
      <c r="H116" s="62"/>
      <c r="I116" s="62"/>
      <c r="J116" s="62"/>
      <c r="K116" s="62"/>
      <c r="L116" s="205">
        <v>2.0000000000000001E-4</v>
      </c>
      <c r="M116" s="35"/>
      <c r="N116" s="35"/>
      <c r="O116" s="35"/>
      <c r="P116" s="63"/>
      <c r="Q116" s="63"/>
      <c r="R116" s="270"/>
      <c r="S116" s="63"/>
      <c r="T116" s="40">
        <v>0</v>
      </c>
      <c r="U116" s="4" t="s">
        <v>409</v>
      </c>
      <c r="V116" s="33">
        <f t="shared" si="16"/>
        <v>1</v>
      </c>
      <c r="W116" s="184">
        <f t="shared" si="17"/>
        <v>2.0000000000000001E-4</v>
      </c>
      <c r="X116" s="32" t="s">
        <v>430</v>
      </c>
      <c r="Y116" s="186">
        <f t="shared" si="18"/>
        <v>2.0000000000000001E-4</v>
      </c>
      <c r="Z116" s="187">
        <f t="shared" si="19"/>
        <v>2.0000000000000001E-4</v>
      </c>
    </row>
    <row r="117" spans="3:26" ht="12" x14ac:dyDescent="0.2">
      <c r="C117" s="390"/>
      <c r="D117" s="392" t="s">
        <v>349</v>
      </c>
      <c r="E117" s="393"/>
      <c r="F117" s="393"/>
      <c r="G117" s="113" t="s">
        <v>243</v>
      </c>
      <c r="H117" s="114"/>
      <c r="I117" s="114"/>
      <c r="J117" s="114"/>
      <c r="K117" s="114"/>
      <c r="L117" s="279">
        <v>3.0000000000000001E-5</v>
      </c>
      <c r="M117" s="122"/>
      <c r="N117" s="122"/>
      <c r="O117" s="122"/>
      <c r="P117" s="117"/>
      <c r="Q117" s="117"/>
      <c r="R117" s="274"/>
      <c r="S117" s="117"/>
      <c r="T117" s="197">
        <v>0</v>
      </c>
      <c r="U117" s="198" t="s">
        <v>409</v>
      </c>
      <c r="V117" s="199">
        <f t="shared" si="16"/>
        <v>1</v>
      </c>
      <c r="W117" s="200">
        <f t="shared" si="17"/>
        <v>3.0000000000000001E-5</v>
      </c>
      <c r="X117" s="120" t="s">
        <v>430</v>
      </c>
      <c r="Y117" s="202">
        <f t="shared" si="18"/>
        <v>3.0000000000000001E-5</v>
      </c>
      <c r="Z117" s="203">
        <f t="shared" si="19"/>
        <v>3.0000000000000001E-5</v>
      </c>
    </row>
    <row r="118" spans="3:26" ht="12" x14ac:dyDescent="0.2">
      <c r="C118" s="390"/>
      <c r="D118" s="378" t="s">
        <v>350</v>
      </c>
      <c r="E118" s="379"/>
      <c r="F118" s="379"/>
      <c r="G118" s="70" t="s">
        <v>243</v>
      </c>
      <c r="H118" s="62"/>
      <c r="I118" s="62"/>
      <c r="J118" s="62"/>
      <c r="K118" s="62"/>
      <c r="L118" s="257">
        <v>0.02</v>
      </c>
      <c r="M118" s="35"/>
      <c r="N118" s="35"/>
      <c r="O118" s="35"/>
      <c r="P118" s="63"/>
      <c r="Q118" s="63"/>
      <c r="R118" s="270"/>
      <c r="S118" s="63"/>
      <c r="T118" s="40">
        <v>0</v>
      </c>
      <c r="U118" s="4" t="s">
        <v>409</v>
      </c>
      <c r="V118" s="33">
        <f t="shared" si="16"/>
        <v>1</v>
      </c>
      <c r="W118" s="184">
        <f t="shared" si="17"/>
        <v>0.02</v>
      </c>
      <c r="X118" s="32" t="s">
        <v>430</v>
      </c>
      <c r="Y118" s="186">
        <f t="shared" si="18"/>
        <v>0.02</v>
      </c>
      <c r="Z118" s="187">
        <f t="shared" si="19"/>
        <v>0.02</v>
      </c>
    </row>
    <row r="119" spans="3:26" ht="12" x14ac:dyDescent="0.2">
      <c r="C119" s="390"/>
      <c r="D119" s="378" t="s">
        <v>351</v>
      </c>
      <c r="E119" s="380"/>
      <c r="F119" s="380"/>
      <c r="G119" s="70" t="s">
        <v>243</v>
      </c>
      <c r="H119" s="62"/>
      <c r="I119" s="62"/>
      <c r="J119" s="62"/>
      <c r="K119" s="62"/>
      <c r="L119" s="205">
        <v>2.0000000000000001E-4</v>
      </c>
      <c r="M119" s="205"/>
      <c r="N119" s="205"/>
      <c r="O119" s="205"/>
      <c r="P119" s="63"/>
      <c r="Q119" s="63"/>
      <c r="R119" s="270"/>
      <c r="S119" s="63"/>
      <c r="T119" s="40">
        <v>0</v>
      </c>
      <c r="U119" s="4" t="s">
        <v>409</v>
      </c>
      <c r="V119" s="33">
        <f t="shared" si="16"/>
        <v>1</v>
      </c>
      <c r="W119" s="184">
        <f t="shared" si="17"/>
        <v>2.0000000000000001E-4</v>
      </c>
      <c r="X119" s="32" t="s">
        <v>430</v>
      </c>
      <c r="Y119" s="186">
        <f t="shared" si="18"/>
        <v>2.0000000000000001E-4</v>
      </c>
      <c r="Z119" s="187">
        <f t="shared" si="19"/>
        <v>2.0000000000000001E-4</v>
      </c>
    </row>
    <row r="120" spans="3:26" ht="12" x14ac:dyDescent="0.2">
      <c r="C120" s="390"/>
      <c r="D120" s="378" t="s">
        <v>396</v>
      </c>
      <c r="E120" s="379"/>
      <c r="F120" s="379"/>
      <c r="G120" s="70" t="s">
        <v>21</v>
      </c>
      <c r="H120" s="62"/>
      <c r="I120" s="62"/>
      <c r="J120" s="62"/>
      <c r="K120" s="62"/>
      <c r="L120" s="280">
        <v>2.4000000000000001E-5</v>
      </c>
      <c r="M120" s="280"/>
      <c r="N120" s="280"/>
      <c r="O120" s="280"/>
      <c r="P120" s="63"/>
      <c r="Q120" s="63"/>
      <c r="R120" s="270"/>
      <c r="S120" s="63"/>
      <c r="T120" s="40">
        <v>0</v>
      </c>
      <c r="U120" s="4" t="s">
        <v>409</v>
      </c>
      <c r="V120" s="33">
        <f t="shared" si="16"/>
        <v>1</v>
      </c>
      <c r="W120" s="31">
        <f t="shared" si="17"/>
        <v>2.4000000000000001E-5</v>
      </c>
      <c r="X120" s="32" t="s">
        <v>430</v>
      </c>
      <c r="Y120" s="34">
        <f t="shared" si="18"/>
        <v>2.4000000000000001E-5</v>
      </c>
      <c r="Z120" s="35">
        <f t="shared" si="19"/>
        <v>2.4000000000000001E-5</v>
      </c>
    </row>
    <row r="121" spans="3:26" ht="12" x14ac:dyDescent="0.2">
      <c r="C121" s="390"/>
      <c r="D121" s="378" t="s">
        <v>397</v>
      </c>
      <c r="E121" s="379"/>
      <c r="F121" s="379"/>
      <c r="G121" s="70" t="s">
        <v>21</v>
      </c>
      <c r="H121" s="62"/>
      <c r="I121" s="62"/>
      <c r="J121" s="62"/>
      <c r="K121" s="62"/>
      <c r="L121" s="280">
        <v>3.9999999999999998E-6</v>
      </c>
      <c r="M121" s="280"/>
      <c r="N121" s="280"/>
      <c r="O121" s="280"/>
      <c r="P121" s="63"/>
      <c r="Q121" s="63"/>
      <c r="R121" s="270"/>
      <c r="S121" s="63"/>
      <c r="T121" s="31" t="s">
        <v>390</v>
      </c>
      <c r="U121" s="32" t="s">
        <v>409</v>
      </c>
      <c r="V121" s="33">
        <f t="shared" si="16"/>
        <v>1</v>
      </c>
      <c r="W121" s="31">
        <f t="shared" si="17"/>
        <v>3.9999999999999998E-6</v>
      </c>
      <c r="X121" s="32" t="s">
        <v>430</v>
      </c>
      <c r="Y121" s="34">
        <f t="shared" si="18"/>
        <v>3.9999999999999998E-6</v>
      </c>
      <c r="Z121" s="35">
        <f t="shared" si="19"/>
        <v>3.9999999999999998E-6</v>
      </c>
    </row>
    <row r="122" spans="3:26" ht="12" x14ac:dyDescent="0.2">
      <c r="C122" s="390"/>
      <c r="D122" s="378" t="s">
        <v>398</v>
      </c>
      <c r="E122" s="379"/>
      <c r="F122" s="379"/>
      <c r="G122" s="70" t="s">
        <v>21</v>
      </c>
      <c r="H122" s="62"/>
      <c r="I122" s="62"/>
      <c r="J122" s="62"/>
      <c r="K122" s="62"/>
      <c r="L122" s="280">
        <v>3.0000000000000001E-6</v>
      </c>
      <c r="M122" s="280"/>
      <c r="N122" s="280"/>
      <c r="O122" s="280"/>
      <c r="P122" s="63"/>
      <c r="Q122" s="63"/>
      <c r="R122" s="270"/>
      <c r="S122" s="63"/>
      <c r="T122" s="31" t="s">
        <v>390</v>
      </c>
      <c r="U122" s="32" t="s">
        <v>409</v>
      </c>
      <c r="V122" s="33">
        <f t="shared" si="16"/>
        <v>1</v>
      </c>
      <c r="W122" s="31">
        <f t="shared" si="17"/>
        <v>3.0000000000000001E-6</v>
      </c>
      <c r="X122" s="32" t="s">
        <v>430</v>
      </c>
      <c r="Y122" s="34">
        <f t="shared" si="18"/>
        <v>3.0000000000000001E-6</v>
      </c>
      <c r="Z122" s="35">
        <f t="shared" si="19"/>
        <v>3.0000000000000001E-6</v>
      </c>
    </row>
    <row r="123" spans="3:26" ht="12" x14ac:dyDescent="0.2">
      <c r="C123" s="390"/>
      <c r="D123" s="378" t="s">
        <v>399</v>
      </c>
      <c r="E123" s="379"/>
      <c r="F123" s="379"/>
      <c r="G123" s="70" t="s">
        <v>21</v>
      </c>
      <c r="H123" s="62"/>
      <c r="I123" s="62"/>
      <c r="J123" s="62"/>
      <c r="K123" s="62"/>
      <c r="L123" s="280">
        <v>2.0000000000000002E-5</v>
      </c>
      <c r="M123" s="280"/>
      <c r="N123" s="280"/>
      <c r="O123" s="280"/>
      <c r="P123" s="63"/>
      <c r="Q123" s="63"/>
      <c r="R123" s="270"/>
      <c r="S123" s="63"/>
      <c r="T123" s="31" t="s">
        <v>390</v>
      </c>
      <c r="U123" s="32" t="s">
        <v>409</v>
      </c>
      <c r="V123" s="33">
        <f t="shared" si="16"/>
        <v>1</v>
      </c>
      <c r="W123" s="31">
        <f t="shared" si="17"/>
        <v>2.0000000000000002E-5</v>
      </c>
      <c r="X123" s="32" t="s">
        <v>430</v>
      </c>
      <c r="Y123" s="34">
        <f t="shared" si="18"/>
        <v>2.0000000000000002E-5</v>
      </c>
      <c r="Z123" s="35">
        <f t="shared" si="19"/>
        <v>2.0000000000000002E-5</v>
      </c>
    </row>
    <row r="124" spans="3:26" ht="12" x14ac:dyDescent="0.2">
      <c r="C124" s="390"/>
      <c r="D124" s="378" t="s">
        <v>400</v>
      </c>
      <c r="E124" s="379"/>
      <c r="F124" s="379"/>
      <c r="G124" s="70" t="s">
        <v>21</v>
      </c>
      <c r="H124" s="62"/>
      <c r="I124" s="62"/>
      <c r="J124" s="62"/>
      <c r="K124" s="62"/>
      <c r="L124" s="280">
        <v>1.9000000000000001E-5</v>
      </c>
      <c r="M124" s="280"/>
      <c r="N124" s="280"/>
      <c r="O124" s="280"/>
      <c r="P124" s="63"/>
      <c r="Q124" s="63"/>
      <c r="R124" s="270"/>
      <c r="S124" s="63"/>
      <c r="T124" s="31" t="s">
        <v>390</v>
      </c>
      <c r="U124" s="32" t="s">
        <v>409</v>
      </c>
      <c r="V124" s="33">
        <f t="shared" si="16"/>
        <v>1</v>
      </c>
      <c r="W124" s="31">
        <f t="shared" si="17"/>
        <v>1.9000000000000001E-5</v>
      </c>
      <c r="X124" s="32" t="s">
        <v>430</v>
      </c>
      <c r="Y124" s="34">
        <f t="shared" si="18"/>
        <v>1.9000000000000001E-5</v>
      </c>
      <c r="Z124" s="35">
        <f t="shared" si="19"/>
        <v>1.9000000000000001E-5</v>
      </c>
    </row>
    <row r="125" spans="3:26" ht="12" x14ac:dyDescent="0.2">
      <c r="C125" s="390"/>
      <c r="D125" s="378" t="s">
        <v>124</v>
      </c>
      <c r="E125" s="379"/>
      <c r="F125" s="379"/>
      <c r="G125" s="70" t="s">
        <v>243</v>
      </c>
      <c r="H125" s="62"/>
      <c r="I125" s="62"/>
      <c r="J125" s="62"/>
      <c r="K125" s="62"/>
      <c r="L125" s="63"/>
      <c r="M125" s="63"/>
      <c r="N125" s="63"/>
      <c r="O125" s="63"/>
      <c r="P125" s="63"/>
      <c r="Q125" s="63"/>
      <c r="R125" s="270"/>
      <c r="S125" s="63"/>
      <c r="T125" s="281"/>
      <c r="U125" s="323"/>
      <c r="V125" s="283"/>
      <c r="W125" s="281"/>
      <c r="X125" s="282"/>
      <c r="Y125" s="284"/>
      <c r="Z125" s="63"/>
    </row>
    <row r="126" spans="3:26" ht="12" x14ac:dyDescent="0.2">
      <c r="C126" s="390"/>
      <c r="D126" s="378" t="s">
        <v>352</v>
      </c>
      <c r="E126" s="379"/>
      <c r="F126" s="379"/>
      <c r="G126" s="70" t="s">
        <v>243</v>
      </c>
      <c r="H126" s="62"/>
      <c r="I126" s="62"/>
      <c r="J126" s="62"/>
      <c r="K126" s="62"/>
      <c r="L126" s="63"/>
      <c r="M126" s="63"/>
      <c r="N126" s="63"/>
      <c r="O126" s="63"/>
      <c r="P126" s="63"/>
      <c r="Q126" s="63"/>
      <c r="R126" s="270"/>
      <c r="S126" s="63"/>
      <c r="T126" s="281"/>
      <c r="U126" s="323"/>
      <c r="V126" s="283"/>
      <c r="W126" s="281"/>
      <c r="X126" s="282"/>
      <c r="Y126" s="284"/>
      <c r="Z126" s="63"/>
    </row>
    <row r="127" spans="3:26" ht="12" x14ac:dyDescent="0.2">
      <c r="C127" s="391"/>
      <c r="D127" s="383" t="s">
        <v>122</v>
      </c>
      <c r="E127" s="384"/>
      <c r="F127" s="384"/>
      <c r="G127" s="78" t="s">
        <v>243</v>
      </c>
      <c r="H127" s="102"/>
      <c r="I127" s="102"/>
      <c r="J127" s="102"/>
      <c r="K127" s="102"/>
      <c r="L127" s="105"/>
      <c r="M127" s="105"/>
      <c r="N127" s="105"/>
      <c r="O127" s="105"/>
      <c r="P127" s="105"/>
      <c r="Q127" s="105"/>
      <c r="R127" s="271"/>
      <c r="S127" s="105"/>
      <c r="T127" s="285"/>
      <c r="U127" s="324"/>
      <c r="V127" s="287"/>
      <c r="W127" s="285"/>
      <c r="X127" s="286"/>
      <c r="Y127" s="288"/>
      <c r="Z127" s="105"/>
    </row>
    <row r="128" spans="3:26" ht="12" x14ac:dyDescent="0.2">
      <c r="C128" s="389" t="s">
        <v>107</v>
      </c>
      <c r="D128" s="411" t="s">
        <v>108</v>
      </c>
      <c r="E128" s="382"/>
      <c r="F128" s="382"/>
      <c r="G128" s="70" t="s">
        <v>243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182"/>
      <c r="S128" s="35"/>
      <c r="T128" s="31"/>
      <c r="U128" s="325"/>
      <c r="V128" s="33"/>
      <c r="W128" s="326"/>
      <c r="X128" s="325"/>
      <c r="Y128" s="327"/>
      <c r="Z128" s="328"/>
    </row>
    <row r="129" spans="3:26" ht="16.5" customHeight="1" x14ac:dyDescent="0.2">
      <c r="C129" s="390"/>
      <c r="D129" s="387" t="s">
        <v>110</v>
      </c>
      <c r="E129" s="380"/>
      <c r="F129" s="379" t="s">
        <v>111</v>
      </c>
      <c r="G129" s="397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182"/>
      <c r="S129" s="35"/>
      <c r="T129" s="31"/>
      <c r="U129" s="325"/>
      <c r="V129" s="33"/>
      <c r="W129" s="326"/>
      <c r="X129" s="325"/>
      <c r="Y129" s="327"/>
      <c r="Z129" s="328"/>
    </row>
    <row r="130" spans="3:26" ht="16.5" customHeight="1" x14ac:dyDescent="0.2">
      <c r="C130" s="390"/>
      <c r="D130" s="387" t="s">
        <v>143</v>
      </c>
      <c r="E130" s="380"/>
      <c r="F130" s="379" t="s">
        <v>111</v>
      </c>
      <c r="G130" s="397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182"/>
      <c r="S130" s="35"/>
      <c r="T130" s="31"/>
      <c r="U130" s="325"/>
      <c r="V130" s="33"/>
      <c r="W130" s="326"/>
      <c r="X130" s="325"/>
      <c r="Y130" s="327"/>
      <c r="Z130" s="328"/>
    </row>
    <row r="131" spans="3:26" ht="12" x14ac:dyDescent="0.2">
      <c r="C131" s="390"/>
      <c r="D131" s="387" t="s">
        <v>112</v>
      </c>
      <c r="E131" s="380"/>
      <c r="F131" s="380"/>
      <c r="G131" s="70" t="s">
        <v>243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182"/>
      <c r="S131" s="35"/>
      <c r="T131" s="31"/>
      <c r="U131" s="325"/>
      <c r="V131" s="33"/>
      <c r="W131" s="326"/>
      <c r="X131" s="325"/>
      <c r="Y131" s="327"/>
      <c r="Z131" s="328"/>
    </row>
    <row r="132" spans="3:26" ht="12" x14ac:dyDescent="0.2">
      <c r="C132" s="390"/>
      <c r="D132" s="401" t="s">
        <v>113</v>
      </c>
      <c r="E132" s="386"/>
      <c r="F132" s="386"/>
      <c r="G132" s="113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95"/>
      <c r="S132" s="122"/>
      <c r="T132" s="119"/>
      <c r="U132" s="329"/>
      <c r="V132" s="199"/>
      <c r="W132" s="330"/>
      <c r="X132" s="329"/>
      <c r="Y132" s="331"/>
      <c r="Z132" s="332"/>
    </row>
    <row r="133" spans="3:26" ht="12" x14ac:dyDescent="0.2">
      <c r="C133" s="390"/>
      <c r="D133" s="387" t="s">
        <v>114</v>
      </c>
      <c r="E133" s="380"/>
      <c r="F133" s="38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182"/>
      <c r="S133" s="35"/>
      <c r="T133" s="31"/>
      <c r="U133" s="325"/>
      <c r="V133" s="33"/>
      <c r="W133" s="326"/>
      <c r="X133" s="325"/>
      <c r="Y133" s="327"/>
      <c r="Z133" s="328"/>
    </row>
    <row r="134" spans="3:26" ht="12" x14ac:dyDescent="0.2">
      <c r="C134" s="390"/>
      <c r="D134" s="387"/>
      <c r="E134" s="380"/>
      <c r="F134" s="380"/>
      <c r="G134" s="70" t="s">
        <v>353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182"/>
      <c r="S134" s="35"/>
      <c r="T134" s="31"/>
      <c r="U134" s="325"/>
      <c r="V134" s="33"/>
      <c r="W134" s="326"/>
      <c r="X134" s="325"/>
      <c r="Y134" s="327"/>
      <c r="Z134" s="328"/>
    </row>
    <row r="135" spans="3:26" ht="12" x14ac:dyDescent="0.2">
      <c r="C135" s="390"/>
      <c r="D135" s="387"/>
      <c r="E135" s="380"/>
      <c r="F135" s="38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182"/>
      <c r="S135" s="35"/>
      <c r="T135" s="31"/>
      <c r="U135" s="325"/>
      <c r="V135" s="33"/>
      <c r="W135" s="326"/>
      <c r="X135" s="325"/>
      <c r="Y135" s="327"/>
      <c r="Z135" s="328"/>
    </row>
    <row r="136" spans="3:26" ht="12" x14ac:dyDescent="0.2">
      <c r="C136" s="391"/>
      <c r="D136" s="412"/>
      <c r="E136" s="384"/>
      <c r="F136" s="384"/>
      <c r="G136" s="78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239"/>
      <c r="S136" s="51"/>
      <c r="T136" s="48"/>
      <c r="U136" s="333"/>
      <c r="V136" s="47"/>
      <c r="W136" s="334"/>
      <c r="X136" s="333"/>
      <c r="Y136" s="335"/>
      <c r="Z136" s="336"/>
    </row>
    <row r="137" spans="3:26" ht="12" customHeight="1" x14ac:dyDescent="0.2">
      <c r="D137" s="5" t="s">
        <v>392</v>
      </c>
      <c r="E137" s="6" t="s">
        <v>116</v>
      </c>
      <c r="G137" s="11"/>
      <c r="H137" s="4" t="s">
        <v>243</v>
      </c>
      <c r="X137" s="8"/>
      <c r="Y137" s="9"/>
      <c r="Z137" s="10"/>
    </row>
  </sheetData>
  <dataConsolidate/>
  <mergeCells count="128">
    <mergeCell ref="D63:F63"/>
    <mergeCell ref="D60:F60"/>
    <mergeCell ref="D57:F57"/>
    <mergeCell ref="D62:F62"/>
    <mergeCell ref="D59:F59"/>
    <mergeCell ref="D75:F75"/>
    <mergeCell ref="D70:F70"/>
    <mergeCell ref="C128:C136"/>
    <mergeCell ref="D128:F128"/>
    <mergeCell ref="D129:E129"/>
    <mergeCell ref="F129:G129"/>
    <mergeCell ref="D130:E130"/>
    <mergeCell ref="F130:G130"/>
    <mergeCell ref="D133:F136"/>
    <mergeCell ref="D132:F132"/>
    <mergeCell ref="D131:F131"/>
    <mergeCell ref="D116:F116"/>
    <mergeCell ref="D127:F127"/>
    <mergeCell ref="D119:F119"/>
    <mergeCell ref="D126:F126"/>
    <mergeCell ref="D125:F125"/>
    <mergeCell ref="D118:F118"/>
    <mergeCell ref="D117:F117"/>
    <mergeCell ref="D86:F86"/>
    <mergeCell ref="D72:F72"/>
    <mergeCell ref="D73:F73"/>
    <mergeCell ref="D103:F103"/>
    <mergeCell ref="D104:F104"/>
    <mergeCell ref="D76:F76"/>
    <mergeCell ref="D96:F96"/>
    <mergeCell ref="D97:F97"/>
    <mergeCell ref="D93:F93"/>
    <mergeCell ref="D98:F98"/>
    <mergeCell ref="D81:F81"/>
    <mergeCell ref="D78:F78"/>
    <mergeCell ref="D88:F88"/>
    <mergeCell ref="D89:F89"/>
    <mergeCell ref="D82:F82"/>
    <mergeCell ref="D83:F83"/>
    <mergeCell ref="D84:F84"/>
    <mergeCell ref="D85:F85"/>
    <mergeCell ref="D91:F91"/>
    <mergeCell ref="D77:F77"/>
    <mergeCell ref="C78:C88"/>
    <mergeCell ref="C89:C93"/>
    <mergeCell ref="D99:F99"/>
    <mergeCell ref="D37:F40"/>
    <mergeCell ref="D41:F41"/>
    <mergeCell ref="C37:C50"/>
    <mergeCell ref="D46:F46"/>
    <mergeCell ref="D61:F61"/>
    <mergeCell ref="D56:F56"/>
    <mergeCell ref="D71:F71"/>
    <mergeCell ref="D87:F87"/>
    <mergeCell ref="D48:F48"/>
    <mergeCell ref="D65:F65"/>
    <mergeCell ref="D50:F50"/>
    <mergeCell ref="D43:F43"/>
    <mergeCell ref="D44:F44"/>
    <mergeCell ref="D45:E45"/>
    <mergeCell ref="D49:F49"/>
    <mergeCell ref="D64:F64"/>
    <mergeCell ref="D68:F68"/>
    <mergeCell ref="D79:F79"/>
    <mergeCell ref="D80:F80"/>
    <mergeCell ref="D90:F90"/>
    <mergeCell ref="D92:F92"/>
    <mergeCell ref="C94:C127"/>
    <mergeCell ref="D94:F94"/>
    <mergeCell ref="D101:F101"/>
    <mergeCell ref="D95:F95"/>
    <mergeCell ref="D115:F115"/>
    <mergeCell ref="D114:F114"/>
    <mergeCell ref="D113:F113"/>
    <mergeCell ref="D105:F105"/>
    <mergeCell ref="D106:F106"/>
    <mergeCell ref="D100:F100"/>
    <mergeCell ref="D108:F108"/>
    <mergeCell ref="D112:F112"/>
    <mergeCell ref="D109:F109"/>
    <mergeCell ref="D110:F110"/>
    <mergeCell ref="D111:F111"/>
    <mergeCell ref="D107:F107"/>
    <mergeCell ref="D102:F102"/>
    <mergeCell ref="D124:F124"/>
    <mergeCell ref="D123:F123"/>
    <mergeCell ref="D120:F120"/>
    <mergeCell ref="D121:F121"/>
    <mergeCell ref="D122:F122"/>
    <mergeCell ref="C29:F32"/>
    <mergeCell ref="C25:F28"/>
    <mergeCell ref="P2:Q2"/>
    <mergeCell ref="C2:D2"/>
    <mergeCell ref="E2:F2"/>
    <mergeCell ref="C9:G12"/>
    <mergeCell ref="G2:J2"/>
    <mergeCell ref="K2:M2"/>
    <mergeCell ref="D69:F69"/>
    <mergeCell ref="C17:F20"/>
    <mergeCell ref="D42:F42"/>
    <mergeCell ref="C33:F36"/>
    <mergeCell ref="F45:G45"/>
    <mergeCell ref="D47:F47"/>
    <mergeCell ref="D66:F66"/>
    <mergeCell ref="D67:F67"/>
    <mergeCell ref="C51:C77"/>
    <mergeCell ref="D51:F51"/>
    <mergeCell ref="D52:F52"/>
    <mergeCell ref="D53:F53"/>
    <mergeCell ref="D54:F54"/>
    <mergeCell ref="D74:F74"/>
    <mergeCell ref="D58:F58"/>
    <mergeCell ref="D55:F55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</mergeCells>
  <phoneticPr fontId="4"/>
  <conditionalFormatting sqref="I41">
    <cfRule type="cellIs" dxfId="584" priority="1" stopIfTrue="1" operator="greaterThan">
      <formula>10</formula>
    </cfRule>
  </conditionalFormatting>
  <conditionalFormatting sqref="L41">
    <cfRule type="cellIs" dxfId="583" priority="2" stopIfTrue="1" operator="greaterThan">
      <formula>10</formula>
    </cfRule>
  </conditionalFormatting>
  <conditionalFormatting sqref="O41">
    <cfRule type="cellIs" dxfId="582" priority="3" stopIfTrue="1" operator="greaterThan">
      <formula>10</formula>
    </cfRule>
  </conditionalFormatting>
  <conditionalFormatting sqref="R41">
    <cfRule type="cellIs" dxfId="581" priority="4" stopIfTrue="1" operator="greaterThan">
      <formula>10</formula>
    </cfRule>
  </conditionalFormatting>
  <conditionalFormatting sqref="I42">
    <cfRule type="cellIs" dxfId="580" priority="5" stopIfTrue="1" operator="greaterThan">
      <formula>2.4</formula>
    </cfRule>
  </conditionalFormatting>
  <conditionalFormatting sqref="L42">
    <cfRule type="cellIs" dxfId="579" priority="6" stopIfTrue="1" operator="greaterThan">
      <formula>2.4</formula>
    </cfRule>
  </conditionalFormatting>
  <conditionalFormatting sqref="O42">
    <cfRule type="cellIs" dxfId="578" priority="7" stopIfTrue="1" operator="greaterThan">
      <formula>2.4</formula>
    </cfRule>
  </conditionalFormatting>
  <conditionalFormatting sqref="R42">
    <cfRule type="cellIs" dxfId="577" priority="8" stopIfTrue="1" operator="greaterThan">
      <formula>2.4</formula>
    </cfRule>
  </conditionalFormatting>
  <conditionalFormatting sqref="I43">
    <cfRule type="cellIs" dxfId="576" priority="9" stopIfTrue="1" operator="greaterThan">
      <formula>7.2</formula>
    </cfRule>
  </conditionalFormatting>
  <conditionalFormatting sqref="L43">
    <cfRule type="cellIs" dxfId="575" priority="10" stopIfTrue="1" operator="greaterThan">
      <formula>7.2</formula>
    </cfRule>
  </conditionalFormatting>
  <conditionalFormatting sqref="O43">
    <cfRule type="cellIs" dxfId="574" priority="11" stopIfTrue="1" operator="greaterThan">
      <formula>7.2</formula>
    </cfRule>
  </conditionalFormatting>
  <conditionalFormatting sqref="R43">
    <cfRule type="cellIs" dxfId="573" priority="12" stopIfTrue="1" operator="greaterThan">
      <formula>7.2</formula>
    </cfRule>
  </conditionalFormatting>
  <conditionalFormatting sqref="I44">
    <cfRule type="cellIs" dxfId="572" priority="13" stopIfTrue="1" operator="greaterThan">
      <formula>12</formula>
    </cfRule>
  </conditionalFormatting>
  <conditionalFormatting sqref="L44">
    <cfRule type="cellIs" dxfId="571" priority="14" stopIfTrue="1" operator="greaterThan">
      <formula>12</formula>
    </cfRule>
  </conditionalFormatting>
  <conditionalFormatting sqref="O44">
    <cfRule type="cellIs" dxfId="570" priority="15" stopIfTrue="1" operator="greaterThan">
      <formula>12</formula>
    </cfRule>
  </conditionalFormatting>
  <conditionalFormatting sqref="R44">
    <cfRule type="cellIs" dxfId="569" priority="16" stopIfTrue="1" operator="greaterThan">
      <formula>12</formula>
    </cfRule>
  </conditionalFormatting>
  <conditionalFormatting sqref="I46">
    <cfRule type="cellIs" dxfId="568" priority="17" stopIfTrue="1" operator="greaterThan">
      <formula>6.2</formula>
    </cfRule>
  </conditionalFormatting>
  <conditionalFormatting sqref="L46">
    <cfRule type="cellIs" dxfId="567" priority="18" stopIfTrue="1" operator="greaterThan">
      <formula>6.2</formula>
    </cfRule>
  </conditionalFormatting>
  <conditionalFormatting sqref="O46">
    <cfRule type="cellIs" dxfId="566" priority="19" stopIfTrue="1" operator="greaterThan">
      <formula>6.2</formula>
    </cfRule>
  </conditionalFormatting>
  <conditionalFormatting sqref="R46">
    <cfRule type="cellIs" dxfId="565" priority="20" stopIfTrue="1" operator="greaterThan">
      <formula>6.2</formula>
    </cfRule>
  </conditionalFormatting>
  <conditionalFormatting sqref="I47">
    <cfRule type="cellIs" dxfId="564" priority="21" stopIfTrue="1" operator="greaterThan">
      <formula>0.62</formula>
    </cfRule>
  </conditionalFormatting>
  <conditionalFormatting sqref="L47">
    <cfRule type="cellIs" dxfId="563" priority="22" stopIfTrue="1" operator="greaterThan">
      <formula>0.62</formula>
    </cfRule>
  </conditionalFormatting>
  <conditionalFormatting sqref="O47">
    <cfRule type="cellIs" dxfId="562" priority="23" stopIfTrue="1" operator="greaterThan">
      <formula>0.62</formula>
    </cfRule>
  </conditionalFormatting>
  <conditionalFormatting sqref="R47">
    <cfRule type="cellIs" dxfId="561" priority="24" stopIfTrue="1" operator="greaterThan">
      <formula>0.62</formula>
    </cfRule>
  </conditionalFormatting>
  <conditionalFormatting sqref="L48">
    <cfRule type="cellIs" dxfId="560" priority="25" stopIfTrue="1" operator="greaterThan">
      <formula>0.014</formula>
    </cfRule>
  </conditionalFormatting>
  <conditionalFormatting sqref="I51">
    <cfRule type="cellIs" dxfId="559" priority="26" stopIfTrue="1" operator="greaterThan">
      <formula>0.0003</formula>
    </cfRule>
  </conditionalFormatting>
  <conditionalFormatting sqref="L51">
    <cfRule type="cellIs" dxfId="558" priority="27" stopIfTrue="1" operator="greaterThan">
      <formula>0.0003</formula>
    </cfRule>
  </conditionalFormatting>
  <conditionalFormatting sqref="O51">
    <cfRule type="cellIs" dxfId="557" priority="28" stopIfTrue="1" operator="greaterThan">
      <formula>0.0003</formula>
    </cfRule>
  </conditionalFormatting>
  <conditionalFormatting sqref="R51">
    <cfRule type="cellIs" dxfId="556" priority="29" stopIfTrue="1" operator="greaterThan">
      <formula>0.0003</formula>
    </cfRule>
  </conditionalFormatting>
  <conditionalFormatting sqref="I52">
    <cfRule type="cellIs" dxfId="555" priority="30" stopIfTrue="1" operator="greaterThan">
      <formula>0.1</formula>
    </cfRule>
  </conditionalFormatting>
  <conditionalFormatting sqref="L52">
    <cfRule type="cellIs" dxfId="554" priority="31" stopIfTrue="1" operator="greaterThan">
      <formula>0.1</formula>
    </cfRule>
  </conditionalFormatting>
  <conditionalFormatting sqref="O52">
    <cfRule type="cellIs" dxfId="553" priority="32" stopIfTrue="1" operator="greaterThan">
      <formula>0.1</formula>
    </cfRule>
  </conditionalFormatting>
  <conditionalFormatting sqref="R52">
    <cfRule type="cellIs" dxfId="552" priority="33" stopIfTrue="1" operator="greaterThan">
      <formula>0.1</formula>
    </cfRule>
  </conditionalFormatting>
  <conditionalFormatting sqref="I53">
    <cfRule type="cellIs" dxfId="551" priority="34" stopIfTrue="1" operator="greaterThan">
      <formula>0.005</formula>
    </cfRule>
  </conditionalFormatting>
  <conditionalFormatting sqref="L53">
    <cfRule type="cellIs" dxfId="550" priority="35" stopIfTrue="1" operator="greaterThan">
      <formula>0.005</formula>
    </cfRule>
  </conditionalFormatting>
  <conditionalFormatting sqref="O53">
    <cfRule type="cellIs" dxfId="549" priority="36" stopIfTrue="1" operator="greaterThan">
      <formula>0.005</formula>
    </cfRule>
  </conditionalFormatting>
  <conditionalFormatting sqref="R53">
    <cfRule type="cellIs" dxfId="548" priority="37" stopIfTrue="1" operator="greaterThan">
      <formula>0.005</formula>
    </cfRule>
  </conditionalFormatting>
  <conditionalFormatting sqref="I54">
    <cfRule type="cellIs" dxfId="547" priority="38" stopIfTrue="1" operator="greaterThan">
      <formula>0.01</formula>
    </cfRule>
  </conditionalFormatting>
  <conditionalFormatting sqref="L54">
    <cfRule type="cellIs" dxfId="546" priority="39" stopIfTrue="1" operator="greaterThan">
      <formula>0.01</formula>
    </cfRule>
  </conditionalFormatting>
  <conditionalFormatting sqref="O54">
    <cfRule type="cellIs" dxfId="545" priority="40" stopIfTrue="1" operator="greaterThan">
      <formula>0.01</formula>
    </cfRule>
  </conditionalFormatting>
  <conditionalFormatting sqref="R54">
    <cfRule type="cellIs" dxfId="544" priority="41" stopIfTrue="1" operator="greaterThan">
      <formula>0.01</formula>
    </cfRule>
  </conditionalFormatting>
  <conditionalFormatting sqref="I55">
    <cfRule type="cellIs" dxfId="543" priority="42" stopIfTrue="1" operator="greaterThan">
      <formula>0.005</formula>
    </cfRule>
  </conditionalFormatting>
  <conditionalFormatting sqref="L55">
    <cfRule type="cellIs" dxfId="542" priority="43" stopIfTrue="1" operator="greaterThan">
      <formula>0.005</formula>
    </cfRule>
  </conditionalFormatting>
  <conditionalFormatting sqref="O55">
    <cfRule type="cellIs" dxfId="541" priority="44" stopIfTrue="1" operator="greaterThan">
      <formula>0.005</formula>
    </cfRule>
  </conditionalFormatting>
  <conditionalFormatting sqref="R55">
    <cfRule type="cellIs" dxfId="540" priority="45" stopIfTrue="1" operator="greaterThan">
      <formula>0.005</formula>
    </cfRule>
  </conditionalFormatting>
  <conditionalFormatting sqref="L56">
    <cfRule type="cellIs" dxfId="539" priority="46" stopIfTrue="1" operator="greaterThan">
      <formula>0.0005</formula>
    </cfRule>
  </conditionalFormatting>
  <conditionalFormatting sqref="R56">
    <cfRule type="cellIs" dxfId="538" priority="47" stopIfTrue="1" operator="greaterThan">
      <formula>0.0005</formula>
    </cfRule>
  </conditionalFormatting>
  <conditionalFormatting sqref="L58">
    <cfRule type="cellIs" dxfId="537" priority="48" stopIfTrue="1" operator="greaterThan">
      <formula>0.0005</formula>
    </cfRule>
  </conditionalFormatting>
  <conditionalFormatting sqref="I59">
    <cfRule type="cellIs" dxfId="536" priority="49" stopIfTrue="1" operator="greaterThan">
      <formula>0.002</formula>
    </cfRule>
  </conditionalFormatting>
  <conditionalFormatting sqref="L59">
    <cfRule type="cellIs" dxfId="535" priority="50" stopIfTrue="1" operator="greaterThan">
      <formula>0.002</formula>
    </cfRule>
  </conditionalFormatting>
  <conditionalFormatting sqref="O59">
    <cfRule type="cellIs" dxfId="534" priority="51" stopIfTrue="1" operator="greaterThan">
      <formula>0.002</formula>
    </cfRule>
  </conditionalFormatting>
  <conditionalFormatting sqref="R59">
    <cfRule type="cellIs" dxfId="533" priority="52" stopIfTrue="1" operator="greaterThan">
      <formula>0.002</formula>
    </cfRule>
  </conditionalFormatting>
  <conditionalFormatting sqref="I60">
    <cfRule type="cellIs" dxfId="532" priority="53" stopIfTrue="1" operator="greaterThan">
      <formula>0.0002</formula>
    </cfRule>
  </conditionalFormatting>
  <conditionalFormatting sqref="L60">
    <cfRule type="cellIs" dxfId="531" priority="54" stopIfTrue="1" operator="greaterThan">
      <formula>0.0002</formula>
    </cfRule>
  </conditionalFormatting>
  <conditionalFormatting sqref="O60">
    <cfRule type="cellIs" dxfId="530" priority="55" stopIfTrue="1" operator="greaterThan">
      <formula>0.0002</formula>
    </cfRule>
  </conditionalFormatting>
  <conditionalFormatting sqref="R60">
    <cfRule type="cellIs" dxfId="529" priority="56" stopIfTrue="1" operator="greaterThan">
      <formula>0.0002</formula>
    </cfRule>
  </conditionalFormatting>
  <conditionalFormatting sqref="I61">
    <cfRule type="cellIs" dxfId="528" priority="57" stopIfTrue="1" operator="greaterThan">
      <formula>0.0004</formula>
    </cfRule>
  </conditionalFormatting>
  <conditionalFormatting sqref="L61">
    <cfRule type="cellIs" dxfId="527" priority="58" stopIfTrue="1" operator="greaterThan">
      <formula>0.0004</formula>
    </cfRule>
  </conditionalFormatting>
  <conditionalFormatting sqref="O61">
    <cfRule type="cellIs" dxfId="526" priority="59" stopIfTrue="1" operator="greaterThan">
      <formula>0.0004</formula>
    </cfRule>
  </conditionalFormatting>
  <conditionalFormatting sqref="R61">
    <cfRule type="cellIs" dxfId="525" priority="60" stopIfTrue="1" operator="greaterThan">
      <formula>0.0004</formula>
    </cfRule>
  </conditionalFormatting>
  <conditionalFormatting sqref="I62">
    <cfRule type="cellIs" dxfId="524" priority="61" stopIfTrue="1" operator="greaterThan">
      <formula>0.002</formula>
    </cfRule>
  </conditionalFormatting>
  <conditionalFormatting sqref="L62">
    <cfRule type="cellIs" dxfId="523" priority="62" stopIfTrue="1" operator="greaterThan">
      <formula>0.002</formula>
    </cfRule>
  </conditionalFormatting>
  <conditionalFormatting sqref="O62">
    <cfRule type="cellIs" dxfId="522" priority="63" stopIfTrue="1" operator="greaterThan">
      <formula>0.002</formula>
    </cfRule>
  </conditionalFormatting>
  <conditionalFormatting sqref="R62">
    <cfRule type="cellIs" dxfId="521" priority="64" stopIfTrue="1" operator="greaterThan">
      <formula>0.002</formula>
    </cfRule>
  </conditionalFormatting>
  <conditionalFormatting sqref="I63">
    <cfRule type="cellIs" dxfId="520" priority="65" stopIfTrue="1" operator="greaterThan">
      <formula>0.004</formula>
    </cfRule>
  </conditionalFormatting>
  <conditionalFormatting sqref="L63">
    <cfRule type="cellIs" dxfId="519" priority="66" stopIfTrue="1" operator="greaterThan">
      <formula>0.004</formula>
    </cfRule>
  </conditionalFormatting>
  <conditionalFormatting sqref="O63">
    <cfRule type="cellIs" dxfId="518" priority="67" stopIfTrue="1" operator="greaterThan">
      <formula>0.004</formula>
    </cfRule>
  </conditionalFormatting>
  <conditionalFormatting sqref="R63">
    <cfRule type="cellIs" dxfId="517" priority="68" stopIfTrue="1" operator="greaterThan">
      <formula>0.004</formula>
    </cfRule>
  </conditionalFormatting>
  <conditionalFormatting sqref="I64">
    <cfRule type="cellIs" dxfId="516" priority="69" stopIfTrue="1" operator="greaterThan">
      <formula>0.0005</formula>
    </cfRule>
  </conditionalFormatting>
  <conditionalFormatting sqref="L64">
    <cfRule type="cellIs" dxfId="515" priority="70" stopIfTrue="1" operator="greaterThan">
      <formula>0.0005</formula>
    </cfRule>
  </conditionalFormatting>
  <conditionalFormatting sqref="O64">
    <cfRule type="cellIs" dxfId="514" priority="71" stopIfTrue="1" operator="greaterThan">
      <formula>0.0005</formula>
    </cfRule>
  </conditionalFormatting>
  <conditionalFormatting sqref="R64">
    <cfRule type="cellIs" dxfId="513" priority="72" stopIfTrue="1" operator="greaterThan">
      <formula>0.0005</formula>
    </cfRule>
  </conditionalFormatting>
  <conditionalFormatting sqref="I65">
    <cfRule type="cellIs" dxfId="512" priority="73" stopIfTrue="1" operator="greaterThan">
      <formula>0.0006</formula>
    </cfRule>
  </conditionalFormatting>
  <conditionalFormatting sqref="L65">
    <cfRule type="cellIs" dxfId="511" priority="74" stopIfTrue="1" operator="greaterThan">
      <formula>0.0006</formula>
    </cfRule>
  </conditionalFormatting>
  <conditionalFormatting sqref="O65">
    <cfRule type="cellIs" dxfId="510" priority="75" stopIfTrue="1" operator="greaterThan">
      <formula>0.0006</formula>
    </cfRule>
  </conditionalFormatting>
  <conditionalFormatting sqref="R65">
    <cfRule type="cellIs" dxfId="509" priority="76" stopIfTrue="1" operator="greaterThan">
      <formula>0.0006</formula>
    </cfRule>
  </conditionalFormatting>
  <conditionalFormatting sqref="I66">
    <cfRule type="cellIs" dxfId="508" priority="77" stopIfTrue="1" operator="greaterThan">
      <formula>0.001</formula>
    </cfRule>
  </conditionalFormatting>
  <conditionalFormatting sqref="L66">
    <cfRule type="cellIs" dxfId="507" priority="78" stopIfTrue="1" operator="greaterThan">
      <formula>0.001</formula>
    </cfRule>
  </conditionalFormatting>
  <conditionalFormatting sqref="O66">
    <cfRule type="cellIs" dxfId="506" priority="79" stopIfTrue="1" operator="greaterThan">
      <formula>0.001</formula>
    </cfRule>
  </conditionalFormatting>
  <conditionalFormatting sqref="R66">
    <cfRule type="cellIs" dxfId="505" priority="80" stopIfTrue="1" operator="greaterThan">
      <formula>0.001</formula>
    </cfRule>
  </conditionalFormatting>
  <conditionalFormatting sqref="I67">
    <cfRule type="cellIs" dxfId="504" priority="81" stopIfTrue="1" operator="greaterThan">
      <formula>0.0005</formula>
    </cfRule>
  </conditionalFormatting>
  <conditionalFormatting sqref="L67">
    <cfRule type="cellIs" dxfId="503" priority="82" stopIfTrue="1" operator="greaterThan">
      <formula>0.0005</formula>
    </cfRule>
  </conditionalFormatting>
  <conditionalFormatting sqref="O67">
    <cfRule type="cellIs" dxfId="502" priority="83" stopIfTrue="1" operator="greaterThan">
      <formula>0.0005</formula>
    </cfRule>
  </conditionalFormatting>
  <conditionalFormatting sqref="R67">
    <cfRule type="cellIs" dxfId="501" priority="84" stopIfTrue="1" operator="greaterThan">
      <formula>0.0005</formula>
    </cfRule>
  </conditionalFormatting>
  <conditionalFormatting sqref="L68">
    <cfRule type="cellIs" dxfId="500" priority="85" stopIfTrue="1" operator="greaterThan">
      <formula>0.0002</formula>
    </cfRule>
  </conditionalFormatting>
  <conditionalFormatting sqref="L69">
    <cfRule type="cellIs" dxfId="499" priority="86" stopIfTrue="1" operator="greaterThan">
      <formula>0.0006</formula>
    </cfRule>
  </conditionalFormatting>
  <conditionalFormatting sqref="L70">
    <cfRule type="cellIs" dxfId="498" priority="87" stopIfTrue="1" operator="greaterThan">
      <formula>0.0003</formula>
    </cfRule>
  </conditionalFormatting>
  <conditionalFormatting sqref="L71">
    <cfRule type="cellIs" dxfId="497" priority="88" stopIfTrue="1" operator="greaterThan">
      <formula>0.002</formula>
    </cfRule>
  </conditionalFormatting>
  <conditionalFormatting sqref="I72">
    <cfRule type="cellIs" dxfId="496" priority="89" stopIfTrue="1" operator="greaterThan">
      <formula>0.001</formula>
    </cfRule>
  </conditionalFormatting>
  <conditionalFormatting sqref="L72">
    <cfRule type="cellIs" dxfId="495" priority="90" stopIfTrue="1" operator="greaterThan">
      <formula>0.001</formula>
    </cfRule>
  </conditionalFormatting>
  <conditionalFormatting sqref="O72">
    <cfRule type="cellIs" dxfId="494" priority="91" stopIfTrue="1" operator="greaterThan">
      <formula>0.001</formula>
    </cfRule>
  </conditionalFormatting>
  <conditionalFormatting sqref="R72">
    <cfRule type="cellIs" dxfId="493" priority="92" stopIfTrue="1" operator="greaterThan">
      <formula>0.001</formula>
    </cfRule>
  </conditionalFormatting>
  <conditionalFormatting sqref="I73">
    <cfRule type="cellIs" dxfId="492" priority="93" stopIfTrue="1" operator="greaterThan">
      <formula>0.002</formula>
    </cfRule>
  </conditionalFormatting>
  <conditionalFormatting sqref="L73">
    <cfRule type="cellIs" dxfId="491" priority="94" stopIfTrue="1" operator="greaterThan">
      <formula>0.002</formula>
    </cfRule>
  </conditionalFormatting>
  <conditionalFormatting sqref="O73">
    <cfRule type="cellIs" dxfId="490" priority="95" stopIfTrue="1" operator="greaterThan">
      <formula>0.002</formula>
    </cfRule>
  </conditionalFormatting>
  <conditionalFormatting sqref="R73">
    <cfRule type="cellIs" dxfId="489" priority="96" stopIfTrue="1" operator="greaterThan">
      <formula>0.002</formula>
    </cfRule>
  </conditionalFormatting>
  <conditionalFormatting sqref="I74">
    <cfRule type="cellIs" dxfId="488" priority="97" stopIfTrue="1" operator="greaterThan">
      <formula>5.3</formula>
    </cfRule>
  </conditionalFormatting>
  <conditionalFormatting sqref="L74">
    <cfRule type="cellIs" dxfId="487" priority="98" stopIfTrue="1" operator="greaterThan">
      <formula>5.3</formula>
    </cfRule>
  </conditionalFormatting>
  <conditionalFormatting sqref="O74">
    <cfRule type="cellIs" dxfId="486" priority="99" stopIfTrue="1" operator="greaterThan">
      <formula>5.3</formula>
    </cfRule>
  </conditionalFormatting>
  <conditionalFormatting sqref="R74">
    <cfRule type="cellIs" dxfId="485" priority="100" stopIfTrue="1" operator="greaterThan">
      <formula>5.3</formula>
    </cfRule>
  </conditionalFormatting>
  <conditionalFormatting sqref="I75">
    <cfRule type="cellIs" dxfId="484" priority="101" stopIfTrue="1" operator="greaterThan">
      <formula>0.14</formula>
    </cfRule>
  </conditionalFormatting>
  <conditionalFormatting sqref="L75">
    <cfRule type="cellIs" dxfId="483" priority="102" stopIfTrue="1" operator="greaterThan">
      <formula>0.14</formula>
    </cfRule>
  </conditionalFormatting>
  <conditionalFormatting sqref="O75">
    <cfRule type="cellIs" dxfId="482" priority="103" stopIfTrue="1" operator="greaterThan">
      <formula>0.14</formula>
    </cfRule>
  </conditionalFormatting>
  <conditionalFormatting sqref="R75">
    <cfRule type="cellIs" dxfId="481" priority="104" stopIfTrue="1" operator="greaterThan">
      <formula>0.14</formula>
    </cfRule>
  </conditionalFormatting>
  <conditionalFormatting sqref="I76">
    <cfRule type="cellIs" dxfId="480" priority="105" stopIfTrue="1" operator="greaterThan">
      <formula>0.06</formula>
    </cfRule>
  </conditionalFormatting>
  <conditionalFormatting sqref="L76">
    <cfRule type="cellIs" dxfId="479" priority="106" stopIfTrue="1" operator="greaterThan">
      <formula>0.06</formula>
    </cfRule>
  </conditionalFormatting>
  <conditionalFormatting sqref="O76">
    <cfRule type="cellIs" dxfId="478" priority="107" stopIfTrue="1" operator="greaterThan">
      <formula>0.06</formula>
    </cfRule>
  </conditionalFormatting>
  <conditionalFormatting sqref="R76">
    <cfRule type="cellIs" dxfId="477" priority="108" stopIfTrue="1" operator="greaterThan">
      <formula>0.06</formula>
    </cfRule>
  </conditionalFormatting>
  <conditionalFormatting sqref="L77">
    <cfRule type="cellIs" dxfId="476" priority="109" stopIfTrue="1" operator="greaterThan">
      <formula>0.005</formula>
    </cfRule>
  </conditionalFormatting>
  <conditionalFormatting sqref="R77">
    <cfRule type="cellIs" dxfId="475" priority="110" stopIfTrue="1" operator="greaterThan">
      <formula>0.005</formula>
    </cfRule>
  </conditionalFormatting>
  <conditionalFormatting sqref="I78">
    <cfRule type="cellIs" dxfId="474" priority="111" stopIfTrue="1" operator="greaterThan">
      <formula>0.5</formula>
    </cfRule>
  </conditionalFormatting>
  <conditionalFormatting sqref="L78">
    <cfRule type="cellIs" dxfId="473" priority="112" stopIfTrue="1" operator="greaterThan">
      <formula>0.5</formula>
    </cfRule>
  </conditionalFormatting>
  <conditionalFormatting sqref="O78">
    <cfRule type="cellIs" dxfId="472" priority="113" stopIfTrue="1" operator="greaterThan">
      <formula>0.5</formula>
    </cfRule>
  </conditionalFormatting>
  <conditionalFormatting sqref="R78">
    <cfRule type="cellIs" dxfId="471" priority="114" stopIfTrue="1" operator="greaterThan">
      <formula>0.5</formula>
    </cfRule>
  </conditionalFormatting>
  <conditionalFormatting sqref="L79">
    <cfRule type="cellIs" dxfId="470" priority="115" stopIfTrue="1" operator="greaterThan">
      <formula>0.005</formula>
    </cfRule>
  </conditionalFormatting>
  <conditionalFormatting sqref="L80">
    <cfRule type="cellIs" dxfId="469" priority="116" stopIfTrue="1" operator="greaterThan">
      <formula>0.008</formula>
    </cfRule>
  </conditionalFormatting>
  <conditionalFormatting sqref="L81">
    <cfRule type="cellIs" dxfId="468" priority="117" stopIfTrue="1" operator="greaterThan">
      <formula>0.08</formula>
    </cfRule>
  </conditionalFormatting>
  <conditionalFormatting sqref="L82">
    <cfRule type="cellIs" dxfId="467" priority="118" stopIfTrue="1" operator="greaterThan">
      <formula>0.01</formula>
    </cfRule>
  </conditionalFormatting>
  <conditionalFormatting sqref="L83">
    <cfRule type="cellIs" dxfId="466" priority="119" stopIfTrue="1" operator="greaterThan">
      <formula>0.03</formula>
    </cfRule>
  </conditionalFormatting>
  <conditionalFormatting sqref="L84">
    <cfRule type="cellIs" dxfId="465" priority="120" stopIfTrue="1" operator="greaterThan">
      <formula>0.06</formula>
    </cfRule>
  </conditionalFormatting>
  <conditionalFormatting sqref="I85">
    <cfRule type="cellIs" dxfId="464" priority="121" stopIfTrue="1" operator="greaterThan">
      <formula>0.33</formula>
    </cfRule>
  </conditionalFormatting>
  <conditionalFormatting sqref="L85">
    <cfRule type="cellIs" dxfId="463" priority="122" stopIfTrue="1" operator="greaterThan">
      <formula>0.33</formula>
    </cfRule>
  </conditionalFormatting>
  <conditionalFormatting sqref="O85">
    <cfRule type="cellIs" dxfId="462" priority="123" stopIfTrue="1" operator="greaterThan">
      <formula>0.33</formula>
    </cfRule>
  </conditionalFormatting>
  <conditionalFormatting sqref="R85">
    <cfRule type="cellIs" dxfId="461" priority="124" stopIfTrue="1" operator="greaterThan">
      <formula>0.33</formula>
    </cfRule>
  </conditionalFormatting>
  <conditionalFormatting sqref="I86">
    <cfRule type="cellIs" dxfId="460" priority="125" stopIfTrue="1" operator="greaterThan">
      <formula>5.3</formula>
    </cfRule>
  </conditionalFormatting>
  <conditionalFormatting sqref="L86">
    <cfRule type="cellIs" dxfId="459" priority="126" stopIfTrue="1" operator="greaterThan">
      <formula>5.3</formula>
    </cfRule>
  </conditionalFormatting>
  <conditionalFormatting sqref="O86">
    <cfRule type="cellIs" dxfId="458" priority="127" stopIfTrue="1" operator="greaterThan">
      <formula>5.3</formula>
    </cfRule>
  </conditionalFormatting>
  <conditionalFormatting sqref="R86">
    <cfRule type="cellIs" dxfId="457" priority="128" stopIfTrue="1" operator="greaterThan">
      <formula>5.3</formula>
    </cfRule>
  </conditionalFormatting>
  <conditionalFormatting sqref="I87">
    <cfRule type="cellIs" dxfId="456" priority="129" stopIfTrue="1" operator="greaterThan">
      <formula>0.04</formula>
    </cfRule>
  </conditionalFormatting>
  <conditionalFormatting sqref="L87">
    <cfRule type="cellIs" dxfId="455" priority="130" stopIfTrue="1" operator="greaterThan">
      <formula>0.04</formula>
    </cfRule>
  </conditionalFormatting>
  <conditionalFormatting sqref="O87">
    <cfRule type="cellIs" dxfId="454" priority="131" stopIfTrue="1" operator="greaterThan">
      <formula>0.04</formula>
    </cfRule>
  </conditionalFormatting>
  <conditionalFormatting sqref="R87">
    <cfRule type="cellIs" dxfId="453" priority="132" stopIfTrue="1" operator="greaterThan">
      <formula>0.04</formula>
    </cfRule>
  </conditionalFormatting>
  <conditionalFormatting sqref="L88">
    <cfRule type="cellIs" dxfId="452" priority="133" stopIfTrue="1" operator="greaterThan">
      <formula>0.25</formula>
    </cfRule>
  </conditionalFormatting>
  <conditionalFormatting sqref="L94">
    <cfRule type="cellIs" dxfId="451" priority="134" stopIfTrue="1" operator="greaterThan">
      <formula>0.006</formula>
    </cfRule>
  </conditionalFormatting>
  <conditionalFormatting sqref="L95">
    <cfRule type="cellIs" dxfId="450" priority="135" stopIfTrue="1" operator="greaterThan">
      <formula>0.004</formula>
    </cfRule>
  </conditionalFormatting>
  <conditionalFormatting sqref="L96">
    <cfRule type="cellIs" dxfId="449" priority="136" stopIfTrue="1" operator="greaterThan">
      <formula>0.006</formula>
    </cfRule>
  </conditionalFormatting>
  <conditionalFormatting sqref="L97">
    <cfRule type="cellIs" dxfId="448" priority="137" stopIfTrue="1" operator="greaterThan">
      <formula>0.03</formula>
    </cfRule>
  </conditionalFormatting>
  <conditionalFormatting sqref="L98">
    <cfRule type="cellIs" dxfId="447" priority="138" stopIfTrue="1" operator="greaterThan">
      <formula>0.0008</formula>
    </cfRule>
  </conditionalFormatting>
  <conditionalFormatting sqref="L99">
    <cfRule type="cellIs" dxfId="446" priority="139" stopIfTrue="1" operator="greaterThan">
      <formula>0.0005</formula>
    </cfRule>
  </conditionalFormatting>
  <conditionalFormatting sqref="L100">
    <cfRule type="cellIs" dxfId="445" priority="140" stopIfTrue="1" operator="greaterThan">
      <formula>0.0003</formula>
    </cfRule>
  </conditionalFormatting>
  <conditionalFormatting sqref="L101">
    <cfRule type="cellIs" dxfId="444" priority="141" stopIfTrue="1" operator="greaterThan">
      <formula>0.004</formula>
    </cfRule>
  </conditionalFormatting>
  <conditionalFormatting sqref="L102">
    <cfRule type="cellIs" dxfId="443" priority="142" stopIfTrue="1" operator="greaterThan">
      <formula>0.004</formula>
    </cfRule>
  </conditionalFormatting>
  <conditionalFormatting sqref="L103">
    <cfRule type="cellIs" dxfId="442" priority="143" stopIfTrue="1" operator="greaterThan">
      <formula>0.004</formula>
    </cfRule>
  </conditionalFormatting>
  <conditionalFormatting sqref="L104">
    <cfRule type="cellIs" dxfId="441" priority="144" stopIfTrue="1" operator="greaterThan">
      <formula>0.0008</formula>
    </cfRule>
  </conditionalFormatting>
  <conditionalFormatting sqref="L105">
    <cfRule type="cellIs" dxfId="440" priority="145" stopIfTrue="1" operator="greaterThan">
      <formula>0.0006</formula>
    </cfRule>
  </conditionalFormatting>
  <conditionalFormatting sqref="L106">
    <cfRule type="cellIs" dxfId="439" priority="146" stopIfTrue="1" operator="greaterThan">
      <formula>0.0008</formula>
    </cfRule>
  </conditionalFormatting>
  <conditionalFormatting sqref="L107">
    <cfRule type="cellIs" dxfId="438" priority="147" stopIfTrue="1" operator="greaterThan">
      <formula>0.002</formula>
    </cfRule>
  </conditionalFormatting>
  <conditionalFormatting sqref="L108">
    <cfRule type="cellIs" dxfId="437" priority="148" stopIfTrue="1" operator="greaterThan">
      <formula>0.0008</formula>
    </cfRule>
  </conditionalFormatting>
  <conditionalFormatting sqref="L109">
    <cfRule type="cellIs" dxfId="436" priority="149" stopIfTrue="1" operator="greaterThan">
      <formula>0.0001</formula>
    </cfRule>
  </conditionalFormatting>
  <conditionalFormatting sqref="L110">
    <cfRule type="cellIs" dxfId="435" priority="150" stopIfTrue="1" operator="greaterThan">
      <formula>0.06</formula>
    </cfRule>
  </conditionalFormatting>
  <conditionalFormatting sqref="L111">
    <cfRule type="cellIs" dxfId="434" priority="151" stopIfTrue="1" operator="greaterThan">
      <formula>0.04</formula>
    </cfRule>
  </conditionalFormatting>
  <conditionalFormatting sqref="L112">
    <cfRule type="cellIs" dxfId="433" priority="152" stopIfTrue="1" operator="greaterThan">
      <formula>0.006</formula>
    </cfRule>
  </conditionalFormatting>
  <conditionalFormatting sqref="L113">
    <cfRule type="cellIs" dxfId="432" priority="153" stopIfTrue="1" operator="greaterThan">
      <formula>0.005</formula>
    </cfRule>
  </conditionalFormatting>
  <conditionalFormatting sqref="L114">
    <cfRule type="cellIs" dxfId="431" priority="154" stopIfTrue="1" operator="greaterThan">
      <formula>0.007</formula>
    </cfRule>
  </conditionalFormatting>
  <conditionalFormatting sqref="L115">
    <cfRule type="cellIs" dxfId="430" priority="155" stopIfTrue="1" operator="greaterThan">
      <formula>0.0006</formula>
    </cfRule>
  </conditionalFormatting>
  <conditionalFormatting sqref="L116">
    <cfRule type="cellIs" dxfId="429" priority="156" stopIfTrue="1" operator="greaterThan">
      <formula>0.0002</formula>
    </cfRule>
  </conditionalFormatting>
  <conditionalFormatting sqref="L117">
    <cfRule type="cellIs" dxfId="428" priority="157" stopIfTrue="1" operator="greaterThan">
      <formula>0.00003</formula>
    </cfRule>
  </conditionalFormatting>
  <conditionalFormatting sqref="L118">
    <cfRule type="cellIs" dxfId="427" priority="158" stopIfTrue="1" operator="greaterThan">
      <formula>0.02</formula>
    </cfRule>
  </conditionalFormatting>
  <conditionalFormatting sqref="L119">
    <cfRule type="cellIs" dxfId="426" priority="159" stopIfTrue="1" operator="greaterThan">
      <formula>0.0002</formula>
    </cfRule>
  </conditionalFormatting>
  <conditionalFormatting sqref="L120">
    <cfRule type="cellIs" dxfId="425" priority="160" stopIfTrue="1" operator="greaterThan">
      <formula>0.000024</formula>
    </cfRule>
  </conditionalFormatting>
  <conditionalFormatting sqref="L121">
    <cfRule type="cellIs" dxfId="424" priority="161" stopIfTrue="1" operator="greaterThan">
      <formula>0.000004</formula>
    </cfRule>
  </conditionalFormatting>
  <conditionalFormatting sqref="L122">
    <cfRule type="cellIs" dxfId="423" priority="162" stopIfTrue="1" operator="greaterThan">
      <formula>0.000003</formula>
    </cfRule>
  </conditionalFormatting>
  <conditionalFormatting sqref="L123">
    <cfRule type="cellIs" dxfId="422" priority="163" stopIfTrue="1" operator="greaterThan">
      <formula>0.00002</formula>
    </cfRule>
  </conditionalFormatting>
  <conditionalFormatting sqref="L124">
    <cfRule type="cellIs" dxfId="421" priority="164" stopIfTrue="1" operator="greaterThan">
      <formula>0.000019</formula>
    </cfRule>
  </conditionalFormatting>
  <printOptions horizontalCentered="1"/>
  <pageMargins left="0.39370078740157483" right="0.39370078740157483" top="0.39370078740157483" bottom="0.39370078740157483" header="0.27559055118110237" footer="0.51181102362204722"/>
  <pageSetup paperSize="8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Z137"/>
  <sheetViews>
    <sheetView showGridLines="0" topLeftCell="C1" zoomScale="90" zoomScaleNormal="90" workbookViewId="0">
      <pane xSplit="5" ySplit="4" topLeftCell="H5" activePane="bottomRight" state="frozen"/>
      <selection activeCell="AA94" sqref="AA94"/>
      <selection pane="topRight" activeCell="AA94" sqref="AA94"/>
      <selection pane="bottomLeft" activeCell="AA94" sqref="AA94"/>
      <selection pane="bottomRight" activeCell="C1" sqref="C1:D1"/>
    </sheetView>
  </sheetViews>
  <sheetFormatPr defaultColWidth="9" defaultRowHeight="9.5" x14ac:dyDescent="0.2"/>
  <cols>
    <col min="1" max="1" width="5.1796875" style="2" customWidth="1"/>
    <col min="2" max="2" width="3" style="2" customWidth="1"/>
    <col min="3" max="3" width="2.6328125" style="2" customWidth="1"/>
    <col min="4" max="4" width="9.1796875" style="2" customWidth="1"/>
    <col min="5" max="5" width="8.6328125" style="2" customWidth="1"/>
    <col min="6" max="6" width="4.1796875" style="2" customWidth="1"/>
    <col min="7" max="7" width="5.90625" style="2" customWidth="1"/>
    <col min="8" max="16" width="8.08984375" style="2" customWidth="1"/>
    <col min="17" max="18" width="8.08984375" style="12" customWidth="1"/>
    <col min="19" max="19" width="8.08984375" style="2" customWidth="1"/>
    <col min="20" max="20" width="3.1796875" style="2" customWidth="1"/>
    <col min="21" max="21" width="1.453125" style="2" customWidth="1"/>
    <col min="22" max="22" width="3.1796875" style="3" customWidth="1"/>
    <col min="23" max="23" width="6.1796875" style="1" customWidth="1"/>
    <col min="24" max="24" width="2.36328125" style="1" customWidth="1"/>
    <col min="25" max="26" width="6.1796875" style="1" customWidth="1"/>
    <col min="27" max="16384" width="9" style="2"/>
  </cols>
  <sheetData>
    <row r="1" spans="1:26" ht="16.5" customHeight="1" x14ac:dyDescent="0.2">
      <c r="A1" s="1"/>
      <c r="C1" s="394" t="s">
        <v>0</v>
      </c>
      <c r="D1" s="394"/>
      <c r="E1" s="394" t="s">
        <v>1</v>
      </c>
      <c r="F1" s="394"/>
      <c r="G1" s="394" t="s">
        <v>2</v>
      </c>
      <c r="H1" s="394"/>
      <c r="I1" s="394"/>
      <c r="J1" s="394"/>
      <c r="K1" s="420" t="s">
        <v>3</v>
      </c>
      <c r="L1" s="421"/>
      <c r="M1" s="422"/>
      <c r="N1" s="417" t="s">
        <v>4</v>
      </c>
      <c r="O1" s="394"/>
      <c r="P1" s="414" t="s">
        <v>125</v>
      </c>
      <c r="Q1" s="415"/>
      <c r="R1" s="419" t="s">
        <v>5</v>
      </c>
      <c r="S1" s="394"/>
      <c r="T1" s="394"/>
      <c r="U1" s="394"/>
      <c r="V1" s="394"/>
      <c r="W1" s="394"/>
      <c r="X1" s="394"/>
      <c r="Y1" s="418" t="s">
        <v>6</v>
      </c>
      <c r="Z1" s="418"/>
    </row>
    <row r="2" spans="1:26" ht="23.25" customHeight="1" x14ac:dyDescent="0.2">
      <c r="C2" s="408" t="s">
        <v>138</v>
      </c>
      <c r="D2" s="408"/>
      <c r="E2" s="409">
        <v>51001</v>
      </c>
      <c r="F2" s="409"/>
      <c r="G2" s="409" t="s">
        <v>137</v>
      </c>
      <c r="H2" s="409"/>
      <c r="I2" s="409"/>
      <c r="J2" s="409"/>
      <c r="K2" s="402" t="s">
        <v>146</v>
      </c>
      <c r="L2" s="403"/>
      <c r="M2" s="404"/>
      <c r="N2" s="416" t="s">
        <v>391</v>
      </c>
      <c r="O2" s="409"/>
      <c r="P2" s="414" t="s">
        <v>413</v>
      </c>
      <c r="Q2" s="415"/>
      <c r="R2" s="416" t="s">
        <v>132</v>
      </c>
      <c r="S2" s="409"/>
      <c r="T2" s="409"/>
      <c r="U2" s="409"/>
      <c r="V2" s="409"/>
      <c r="W2" s="409"/>
      <c r="X2" s="409"/>
      <c r="Y2" s="408" t="s">
        <v>127</v>
      </c>
      <c r="Z2" s="408"/>
    </row>
    <row r="3" spans="1:26" ht="2.25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3"/>
    </row>
    <row r="4" spans="1:26" ht="14.25" customHeight="1" x14ac:dyDescent="0.2">
      <c r="A4" s="15"/>
      <c r="C4" s="405" t="s">
        <v>147</v>
      </c>
      <c r="D4" s="406"/>
      <c r="E4" s="406"/>
      <c r="F4" s="406"/>
      <c r="G4" s="407"/>
      <c r="H4" s="52"/>
      <c r="I4" s="17">
        <v>45427</v>
      </c>
      <c r="J4" s="17"/>
      <c r="K4" s="18">
        <v>45483</v>
      </c>
      <c r="L4" s="18">
        <v>45511</v>
      </c>
      <c r="M4" s="19"/>
      <c r="N4" s="19"/>
      <c r="O4" s="17">
        <v>45602</v>
      </c>
      <c r="P4" s="19"/>
      <c r="Q4" s="20">
        <v>45665</v>
      </c>
      <c r="R4" s="20">
        <v>45692</v>
      </c>
      <c r="S4" s="290"/>
      <c r="T4" s="21" t="s">
        <v>402</v>
      </c>
      <c r="U4" s="22" t="s">
        <v>403</v>
      </c>
      <c r="V4" s="23" t="s">
        <v>414</v>
      </c>
      <c r="W4" s="24" t="s">
        <v>405</v>
      </c>
      <c r="X4" s="25" t="s">
        <v>406</v>
      </c>
      <c r="Y4" s="26" t="s">
        <v>407</v>
      </c>
      <c r="Z4" s="26" t="s">
        <v>408</v>
      </c>
    </row>
    <row r="5" spans="1:26" ht="14.25" customHeight="1" x14ac:dyDescent="0.2">
      <c r="C5" s="381" t="s">
        <v>148</v>
      </c>
      <c r="D5" s="395"/>
      <c r="E5" s="395"/>
      <c r="F5" s="395"/>
      <c r="G5" s="396"/>
      <c r="H5" s="27"/>
      <c r="I5" s="27">
        <v>0.47222222222222221</v>
      </c>
      <c r="J5" s="27"/>
      <c r="K5" s="28">
        <v>0.4236111111111111</v>
      </c>
      <c r="L5" s="28">
        <v>0.46180555555555558</v>
      </c>
      <c r="M5" s="29"/>
      <c r="N5" s="29"/>
      <c r="O5" s="27">
        <v>0.44791666666666669</v>
      </c>
      <c r="P5" s="29"/>
      <c r="Q5" s="291">
        <v>0.42708333333333331</v>
      </c>
      <c r="R5" s="30">
        <v>0.4548611111111111</v>
      </c>
      <c r="S5" s="29"/>
      <c r="T5" s="31"/>
      <c r="U5" s="32"/>
      <c r="V5" s="33"/>
      <c r="W5" s="31"/>
      <c r="X5" s="32"/>
      <c r="Y5" s="34"/>
      <c r="Z5" s="35"/>
    </row>
    <row r="6" spans="1:26" ht="12" x14ac:dyDescent="0.2">
      <c r="C6" s="378"/>
      <c r="D6" s="379"/>
      <c r="E6" s="379"/>
      <c r="F6" s="379"/>
      <c r="G6" s="397"/>
      <c r="H6" s="36"/>
      <c r="I6" s="36">
        <v>0.72569444444444442</v>
      </c>
      <c r="J6" s="36"/>
      <c r="K6" s="37">
        <v>0.67361111111111116</v>
      </c>
      <c r="L6" s="37">
        <v>0.72569444444444442</v>
      </c>
      <c r="M6" s="38"/>
      <c r="N6" s="38"/>
      <c r="O6" s="36">
        <v>0.72916666666666663</v>
      </c>
      <c r="P6" s="38"/>
      <c r="Q6" s="292">
        <v>0.67708333333333337</v>
      </c>
      <c r="R6" s="39">
        <v>0.71180555555555558</v>
      </c>
      <c r="S6" s="38"/>
      <c r="T6" s="40"/>
      <c r="U6" s="4"/>
      <c r="V6" s="33"/>
      <c r="W6" s="31"/>
      <c r="X6" s="32"/>
      <c r="Y6" s="34"/>
      <c r="Z6" s="35"/>
    </row>
    <row r="7" spans="1:26" ht="12" x14ac:dyDescent="0.2">
      <c r="C7" s="378"/>
      <c r="D7" s="379"/>
      <c r="E7" s="379"/>
      <c r="F7" s="379"/>
      <c r="G7" s="397"/>
      <c r="H7" s="36"/>
      <c r="I7" s="36">
        <v>0.97222222222222221</v>
      </c>
      <c r="J7" s="36"/>
      <c r="K7" s="37">
        <v>0.92361111111111116</v>
      </c>
      <c r="L7" s="37">
        <v>0.97569444444444442</v>
      </c>
      <c r="M7" s="38"/>
      <c r="N7" s="38"/>
      <c r="O7" s="36">
        <v>0.94791666666666663</v>
      </c>
      <c r="P7" s="38"/>
      <c r="Q7" s="292">
        <v>0.93055555555555558</v>
      </c>
      <c r="R7" s="39">
        <v>0.96527777777777779</v>
      </c>
      <c r="S7" s="38"/>
      <c r="T7" s="40"/>
      <c r="U7" s="4"/>
      <c r="V7" s="33"/>
      <c r="W7" s="31"/>
      <c r="X7" s="32"/>
      <c r="Y7" s="34"/>
      <c r="Z7" s="35"/>
    </row>
    <row r="8" spans="1:26" ht="12" x14ac:dyDescent="0.2">
      <c r="C8" s="383"/>
      <c r="D8" s="388"/>
      <c r="E8" s="388"/>
      <c r="F8" s="388"/>
      <c r="G8" s="398"/>
      <c r="H8" s="36"/>
      <c r="I8" s="41">
        <v>0.22222222222222221</v>
      </c>
      <c r="J8" s="41"/>
      <c r="K8" s="42">
        <v>0.1736111111111111</v>
      </c>
      <c r="L8" s="42">
        <v>0.22569444444444445</v>
      </c>
      <c r="M8" s="43"/>
      <c r="N8" s="43"/>
      <c r="O8" s="41">
        <v>0.22916666666666666</v>
      </c>
      <c r="P8" s="43"/>
      <c r="Q8" s="293">
        <v>0.18055555555555555</v>
      </c>
      <c r="R8" s="44">
        <v>0.21527777777777779</v>
      </c>
      <c r="S8" s="43"/>
      <c r="T8" s="45"/>
      <c r="U8" s="46"/>
      <c r="V8" s="47"/>
      <c r="W8" s="48"/>
      <c r="X8" s="49"/>
      <c r="Y8" s="50"/>
      <c r="Z8" s="51"/>
    </row>
    <row r="9" spans="1:26" ht="13.5" customHeight="1" x14ac:dyDescent="0.2">
      <c r="C9" s="381" t="s">
        <v>149</v>
      </c>
      <c r="D9" s="395"/>
      <c r="E9" s="395"/>
      <c r="F9" s="395"/>
      <c r="G9" s="396"/>
      <c r="H9" s="52"/>
      <c r="I9" s="52" t="s">
        <v>416</v>
      </c>
      <c r="J9" s="52"/>
      <c r="K9" s="53" t="s">
        <v>416</v>
      </c>
      <c r="L9" s="53" t="s">
        <v>429</v>
      </c>
      <c r="M9" s="54"/>
      <c r="N9" s="54"/>
      <c r="O9" s="52" t="s">
        <v>415</v>
      </c>
      <c r="P9" s="54"/>
      <c r="Q9" s="174" t="s">
        <v>429</v>
      </c>
      <c r="R9" s="55" t="s">
        <v>429</v>
      </c>
      <c r="S9" s="54"/>
      <c r="T9" s="56"/>
      <c r="U9" s="57"/>
      <c r="V9" s="58"/>
      <c r="W9" s="59"/>
      <c r="X9" s="60"/>
      <c r="Y9" s="61"/>
      <c r="Z9" s="53"/>
    </row>
    <row r="10" spans="1:26" ht="12" x14ac:dyDescent="0.2">
      <c r="C10" s="378"/>
      <c r="D10" s="379"/>
      <c r="E10" s="379"/>
      <c r="F10" s="379"/>
      <c r="G10" s="397"/>
      <c r="H10" s="62"/>
      <c r="I10" s="62" t="s">
        <v>416</v>
      </c>
      <c r="J10" s="62"/>
      <c r="K10" s="35" t="s">
        <v>416</v>
      </c>
      <c r="L10" s="35" t="s">
        <v>429</v>
      </c>
      <c r="M10" s="63"/>
      <c r="N10" s="63"/>
      <c r="O10" s="62" t="s">
        <v>416</v>
      </c>
      <c r="P10" s="63"/>
      <c r="Q10" s="182" t="s">
        <v>429</v>
      </c>
      <c r="R10" s="64" t="s">
        <v>429</v>
      </c>
      <c r="S10" s="63"/>
      <c r="T10" s="40"/>
      <c r="U10" s="4"/>
      <c r="V10" s="33"/>
      <c r="W10" s="31"/>
      <c r="X10" s="32"/>
      <c r="Y10" s="34"/>
      <c r="Z10" s="35"/>
    </row>
    <row r="11" spans="1:26" ht="12" x14ac:dyDescent="0.2">
      <c r="C11" s="378"/>
      <c r="D11" s="379"/>
      <c r="E11" s="379"/>
      <c r="F11" s="379"/>
      <c r="G11" s="397"/>
      <c r="H11" s="62"/>
      <c r="I11" s="62" t="s">
        <v>416</v>
      </c>
      <c r="J11" s="62"/>
      <c r="K11" s="35" t="s">
        <v>416</v>
      </c>
      <c r="L11" s="35" t="s">
        <v>429</v>
      </c>
      <c r="M11" s="63"/>
      <c r="N11" s="63"/>
      <c r="O11" s="35" t="s">
        <v>429</v>
      </c>
      <c r="P11" s="63"/>
      <c r="Q11" s="182" t="s">
        <v>429</v>
      </c>
      <c r="R11" s="64" t="s">
        <v>429</v>
      </c>
      <c r="S11" s="63"/>
      <c r="T11" s="40"/>
      <c r="U11" s="4"/>
      <c r="V11" s="33"/>
      <c r="W11" s="31"/>
      <c r="X11" s="32"/>
      <c r="Y11" s="34"/>
      <c r="Z11" s="35"/>
    </row>
    <row r="12" spans="1:26" ht="12" x14ac:dyDescent="0.2">
      <c r="C12" s="383"/>
      <c r="D12" s="388"/>
      <c r="E12" s="388"/>
      <c r="F12" s="388"/>
      <c r="G12" s="398"/>
      <c r="H12" s="62"/>
      <c r="I12" s="62" t="s">
        <v>415</v>
      </c>
      <c r="J12" s="62"/>
      <c r="K12" s="35" t="s">
        <v>416</v>
      </c>
      <c r="L12" s="35" t="s">
        <v>429</v>
      </c>
      <c r="M12" s="63"/>
      <c r="N12" s="63"/>
      <c r="O12" s="62" t="s">
        <v>415</v>
      </c>
      <c r="P12" s="63"/>
      <c r="Q12" s="182" t="s">
        <v>429</v>
      </c>
      <c r="R12" s="64" t="s">
        <v>429</v>
      </c>
      <c r="S12" s="63"/>
      <c r="T12" s="45"/>
      <c r="U12" s="46"/>
      <c r="V12" s="47"/>
      <c r="W12" s="48"/>
      <c r="X12" s="49"/>
      <c r="Y12" s="50"/>
      <c r="Z12" s="51"/>
    </row>
    <row r="13" spans="1:26" ht="13.5" customHeight="1" x14ac:dyDescent="0.2">
      <c r="C13" s="381" t="s">
        <v>150</v>
      </c>
      <c r="D13" s="395"/>
      <c r="E13" s="395"/>
      <c r="F13" s="395"/>
      <c r="H13" s="52"/>
      <c r="I13" s="66">
        <v>23.5</v>
      </c>
      <c r="J13" s="66"/>
      <c r="K13" s="67">
        <v>32</v>
      </c>
      <c r="L13" s="67">
        <v>31.2</v>
      </c>
      <c r="M13" s="68"/>
      <c r="N13" s="68"/>
      <c r="O13" s="66">
        <v>17.2</v>
      </c>
      <c r="P13" s="68"/>
      <c r="Q13" s="69">
        <v>7.5</v>
      </c>
      <c r="R13" s="69">
        <v>3.5</v>
      </c>
      <c r="S13" s="54"/>
      <c r="T13" s="56"/>
      <c r="U13" s="57"/>
      <c r="V13" s="58"/>
      <c r="W13" s="59"/>
      <c r="X13" s="60"/>
      <c r="Y13" s="61"/>
      <c r="Z13" s="53"/>
    </row>
    <row r="14" spans="1:26" ht="12" x14ac:dyDescent="0.2">
      <c r="C14" s="378"/>
      <c r="D14" s="379"/>
      <c r="E14" s="379"/>
      <c r="F14" s="379"/>
      <c r="G14" s="70" t="s">
        <v>151</v>
      </c>
      <c r="H14" s="62"/>
      <c r="I14" s="72">
        <v>20</v>
      </c>
      <c r="J14" s="72"/>
      <c r="K14" s="73">
        <v>31.4</v>
      </c>
      <c r="L14" s="73">
        <v>34</v>
      </c>
      <c r="M14" s="74"/>
      <c r="N14" s="74"/>
      <c r="O14" s="72">
        <v>17</v>
      </c>
      <c r="P14" s="74"/>
      <c r="Q14" s="75">
        <v>6.5</v>
      </c>
      <c r="R14" s="75">
        <v>2.4</v>
      </c>
      <c r="S14" s="63"/>
      <c r="T14" s="296" t="s">
        <v>390</v>
      </c>
      <c r="U14" s="4" t="s">
        <v>410</v>
      </c>
      <c r="V14" s="33">
        <f>COUNT(I13:R16)</f>
        <v>24</v>
      </c>
      <c r="W14" s="76">
        <f>MIN(I13:R16)</f>
        <v>1</v>
      </c>
      <c r="X14" s="32" t="s">
        <v>411</v>
      </c>
      <c r="Y14" s="77">
        <f>MAX(I13:R16)</f>
        <v>34</v>
      </c>
      <c r="Z14" s="73">
        <f>AVERAGE(I13:R16)</f>
        <v>17.400000000000002</v>
      </c>
    </row>
    <row r="15" spans="1:26" ht="12" x14ac:dyDescent="0.2">
      <c r="C15" s="378"/>
      <c r="D15" s="379"/>
      <c r="E15" s="379"/>
      <c r="F15" s="379"/>
      <c r="G15" s="70"/>
      <c r="H15" s="62"/>
      <c r="I15" s="72">
        <v>21</v>
      </c>
      <c r="J15" s="72"/>
      <c r="K15" s="73">
        <v>30.2</v>
      </c>
      <c r="L15" s="73">
        <v>28.3</v>
      </c>
      <c r="M15" s="74"/>
      <c r="N15" s="74"/>
      <c r="O15" s="72">
        <v>16.5</v>
      </c>
      <c r="P15" s="74"/>
      <c r="Q15" s="75">
        <v>4</v>
      </c>
      <c r="R15" s="75">
        <v>1.6</v>
      </c>
      <c r="S15" s="63"/>
      <c r="T15" s="40"/>
      <c r="U15" s="4"/>
      <c r="V15" s="33"/>
      <c r="W15" s="31"/>
      <c r="X15" s="32"/>
      <c r="Y15" s="34"/>
      <c r="Z15" s="35"/>
    </row>
    <row r="16" spans="1:26" ht="12" x14ac:dyDescent="0.2">
      <c r="C16" s="383"/>
      <c r="D16" s="388"/>
      <c r="E16" s="388"/>
      <c r="F16" s="388"/>
      <c r="G16" s="78"/>
      <c r="H16" s="62"/>
      <c r="I16" s="72">
        <v>18.5</v>
      </c>
      <c r="J16" s="72"/>
      <c r="K16" s="73">
        <v>26</v>
      </c>
      <c r="L16" s="73">
        <v>25.8</v>
      </c>
      <c r="M16" s="74"/>
      <c r="N16" s="74"/>
      <c r="O16" s="72">
        <v>15.5</v>
      </c>
      <c r="P16" s="74"/>
      <c r="Q16" s="75">
        <v>3</v>
      </c>
      <c r="R16" s="75">
        <v>1</v>
      </c>
      <c r="S16" s="63"/>
      <c r="T16" s="45"/>
      <c r="U16" s="46"/>
      <c r="V16" s="47"/>
      <c r="W16" s="48"/>
      <c r="X16" s="49"/>
      <c r="Y16" s="50"/>
      <c r="Z16" s="51"/>
    </row>
    <row r="17" spans="3:26" ht="13.5" customHeight="1" x14ac:dyDescent="0.2">
      <c r="C17" s="381" t="s">
        <v>152</v>
      </c>
      <c r="D17" s="395"/>
      <c r="E17" s="395"/>
      <c r="F17" s="395"/>
      <c r="H17" s="52"/>
      <c r="I17" s="66">
        <v>22.2</v>
      </c>
      <c r="J17" s="79"/>
      <c r="K17" s="67">
        <v>27</v>
      </c>
      <c r="L17" s="67">
        <v>28</v>
      </c>
      <c r="M17" s="80"/>
      <c r="N17" s="80"/>
      <c r="O17" s="66">
        <v>21.5</v>
      </c>
      <c r="P17" s="80"/>
      <c r="Q17" s="69">
        <v>10.8</v>
      </c>
      <c r="R17" s="69">
        <v>11.2</v>
      </c>
      <c r="S17" s="54"/>
      <c r="T17" s="56"/>
      <c r="U17" s="57"/>
      <c r="V17" s="58"/>
      <c r="W17" s="59"/>
      <c r="X17" s="32"/>
      <c r="Y17" s="61"/>
      <c r="Z17" s="53"/>
    </row>
    <row r="18" spans="3:26" ht="12" x14ac:dyDescent="0.2">
      <c r="C18" s="378"/>
      <c r="D18" s="379"/>
      <c r="E18" s="379"/>
      <c r="F18" s="379"/>
      <c r="G18" s="70" t="s">
        <v>151</v>
      </c>
      <c r="H18" s="62"/>
      <c r="I18" s="72">
        <v>22</v>
      </c>
      <c r="J18" s="81"/>
      <c r="K18" s="73">
        <v>29</v>
      </c>
      <c r="L18" s="73">
        <v>29.5</v>
      </c>
      <c r="M18" s="82"/>
      <c r="N18" s="82"/>
      <c r="O18" s="72">
        <v>19.8</v>
      </c>
      <c r="P18" s="82"/>
      <c r="Q18" s="75">
        <v>11.5</v>
      </c>
      <c r="R18" s="75">
        <v>8</v>
      </c>
      <c r="S18" s="63"/>
      <c r="T18" s="296" t="s">
        <v>390</v>
      </c>
      <c r="U18" s="4" t="s">
        <v>410</v>
      </c>
      <c r="V18" s="33">
        <f>COUNT(I17:R20)</f>
        <v>24</v>
      </c>
      <c r="W18" s="83">
        <f>MIN(I17:R20)</f>
        <v>7.8</v>
      </c>
      <c r="X18" s="32" t="s">
        <v>411</v>
      </c>
      <c r="Y18" s="77">
        <f>MAX(I17:R20)</f>
        <v>29.5</v>
      </c>
      <c r="Z18" s="84">
        <f>AVERAGE(I17:R20)</f>
        <v>19.608333333333334</v>
      </c>
    </row>
    <row r="19" spans="3:26" ht="12" x14ac:dyDescent="0.2">
      <c r="C19" s="378"/>
      <c r="D19" s="379"/>
      <c r="E19" s="379"/>
      <c r="F19" s="379"/>
      <c r="G19" s="70"/>
      <c r="H19" s="62"/>
      <c r="I19" s="72">
        <v>21.2</v>
      </c>
      <c r="J19" s="81"/>
      <c r="K19" s="73">
        <v>27</v>
      </c>
      <c r="L19" s="73">
        <v>28.5</v>
      </c>
      <c r="M19" s="82"/>
      <c r="N19" s="82"/>
      <c r="O19" s="72">
        <v>20</v>
      </c>
      <c r="P19" s="82"/>
      <c r="Q19" s="75">
        <v>11</v>
      </c>
      <c r="R19" s="75">
        <v>7.8</v>
      </c>
      <c r="S19" s="63"/>
      <c r="T19" s="40"/>
      <c r="U19" s="4"/>
      <c r="V19" s="33"/>
      <c r="W19" s="31"/>
      <c r="X19" s="32"/>
      <c r="Y19" s="34"/>
      <c r="Z19" s="35"/>
    </row>
    <row r="20" spans="3:26" ht="12" x14ac:dyDescent="0.2">
      <c r="C20" s="383"/>
      <c r="D20" s="388"/>
      <c r="E20" s="388"/>
      <c r="F20" s="388"/>
      <c r="G20" s="78"/>
      <c r="H20" s="62"/>
      <c r="I20" s="72">
        <v>20.8</v>
      </c>
      <c r="J20" s="81"/>
      <c r="K20" s="73">
        <v>25</v>
      </c>
      <c r="L20" s="73">
        <v>28.5</v>
      </c>
      <c r="M20" s="82"/>
      <c r="N20" s="82"/>
      <c r="O20" s="72">
        <v>19</v>
      </c>
      <c r="P20" s="82"/>
      <c r="Q20" s="75">
        <v>12.2</v>
      </c>
      <c r="R20" s="75">
        <v>9.1</v>
      </c>
      <c r="S20" s="63"/>
      <c r="T20" s="45"/>
      <c r="U20" s="46"/>
      <c r="V20" s="47"/>
      <c r="W20" s="48"/>
      <c r="X20" s="49"/>
      <c r="Y20" s="50"/>
      <c r="Z20" s="51"/>
    </row>
    <row r="21" spans="3:26" ht="13.5" customHeight="1" x14ac:dyDescent="0.2">
      <c r="C21" s="381" t="s">
        <v>153</v>
      </c>
      <c r="D21" s="395"/>
      <c r="E21" s="395"/>
      <c r="F21" s="395"/>
      <c r="H21" s="52"/>
      <c r="I21" s="85">
        <v>0.75</v>
      </c>
      <c r="J21" s="52"/>
      <c r="K21" s="86">
        <v>0.94</v>
      </c>
      <c r="L21" s="67">
        <v>2.2000000000000002</v>
      </c>
      <c r="M21" s="54"/>
      <c r="N21" s="54"/>
      <c r="O21" s="85">
        <v>0.4</v>
      </c>
      <c r="P21" s="54"/>
      <c r="Q21" s="87">
        <v>0.37</v>
      </c>
      <c r="R21" s="87">
        <v>0.4</v>
      </c>
      <c r="S21" s="54"/>
      <c r="T21" s="56"/>
      <c r="U21" s="57"/>
      <c r="V21" s="58"/>
      <c r="W21" s="59"/>
      <c r="X21" s="60"/>
      <c r="Y21" s="61"/>
      <c r="Z21" s="53"/>
    </row>
    <row r="22" spans="3:26" ht="12" x14ac:dyDescent="0.2">
      <c r="C22" s="378"/>
      <c r="D22" s="379"/>
      <c r="E22" s="379"/>
      <c r="F22" s="379"/>
      <c r="G22" s="70" t="s">
        <v>154</v>
      </c>
      <c r="H22" s="62"/>
      <c r="I22" s="88">
        <v>0.56000000000000005</v>
      </c>
      <c r="J22" s="62"/>
      <c r="K22" s="89">
        <v>0.93</v>
      </c>
      <c r="L22" s="73">
        <v>1</v>
      </c>
      <c r="M22" s="63"/>
      <c r="N22" s="63"/>
      <c r="O22" s="88">
        <v>0.35</v>
      </c>
      <c r="P22" s="63"/>
      <c r="Q22" s="90">
        <v>0.19</v>
      </c>
      <c r="R22" s="90">
        <v>0.59</v>
      </c>
      <c r="S22" s="63"/>
      <c r="T22" s="296" t="s">
        <v>390</v>
      </c>
      <c r="U22" s="4" t="s">
        <v>410</v>
      </c>
      <c r="V22" s="33">
        <f>COUNT(I21:R24)</f>
        <v>24</v>
      </c>
      <c r="W22" s="91">
        <f>MIN(I21:R24)</f>
        <v>0.19</v>
      </c>
      <c r="X22" s="32" t="s">
        <v>411</v>
      </c>
      <c r="Y22" s="92">
        <f>MAX(I21:R24)</f>
        <v>2.2000000000000002</v>
      </c>
      <c r="Z22" s="89">
        <f>AVERAGE(I21:R24)</f>
        <v>0.64958333333333329</v>
      </c>
    </row>
    <row r="23" spans="3:26" ht="12" x14ac:dyDescent="0.2">
      <c r="C23" s="378"/>
      <c r="D23" s="379"/>
      <c r="E23" s="379"/>
      <c r="F23" s="379"/>
      <c r="G23" s="70"/>
      <c r="H23" s="62"/>
      <c r="I23" s="88">
        <v>0.6</v>
      </c>
      <c r="J23" s="62"/>
      <c r="K23" s="73">
        <v>1</v>
      </c>
      <c r="L23" s="89">
        <v>0.66</v>
      </c>
      <c r="M23" s="63"/>
      <c r="N23" s="63"/>
      <c r="O23" s="88">
        <v>0.39</v>
      </c>
      <c r="P23" s="63"/>
      <c r="Q23" s="90">
        <v>0.28000000000000003</v>
      </c>
      <c r="R23" s="90">
        <v>0.2</v>
      </c>
      <c r="S23" s="63"/>
      <c r="T23" s="40"/>
      <c r="U23" s="4"/>
      <c r="V23" s="33"/>
      <c r="W23" s="31"/>
      <c r="X23" s="32"/>
      <c r="Y23" s="34"/>
      <c r="Z23" s="35"/>
    </row>
    <row r="24" spans="3:26" ht="12" x14ac:dyDescent="0.2">
      <c r="C24" s="383"/>
      <c r="D24" s="388"/>
      <c r="E24" s="388"/>
      <c r="F24" s="388"/>
      <c r="G24" s="78"/>
      <c r="H24" s="62"/>
      <c r="I24" s="88">
        <v>0.47</v>
      </c>
      <c r="J24" s="62"/>
      <c r="K24" s="73">
        <v>1.5</v>
      </c>
      <c r="L24" s="89">
        <v>0.78</v>
      </c>
      <c r="M24" s="63"/>
      <c r="N24" s="63"/>
      <c r="O24" s="88">
        <v>0.28000000000000003</v>
      </c>
      <c r="P24" s="63"/>
      <c r="Q24" s="90">
        <v>0.37</v>
      </c>
      <c r="R24" s="90">
        <v>0.38</v>
      </c>
      <c r="S24" s="63"/>
      <c r="T24" s="45"/>
      <c r="U24" s="46"/>
      <c r="V24" s="47"/>
      <c r="W24" s="48"/>
      <c r="X24" s="49"/>
      <c r="Y24" s="50"/>
      <c r="Z24" s="51"/>
    </row>
    <row r="25" spans="3:26" ht="13.5" customHeight="1" x14ac:dyDescent="0.2">
      <c r="C25" s="381" t="s">
        <v>14</v>
      </c>
      <c r="D25" s="395"/>
      <c r="E25" s="395"/>
      <c r="F25" s="395"/>
      <c r="G25" s="93"/>
      <c r="H25" s="52"/>
      <c r="I25" s="94">
        <v>30</v>
      </c>
      <c r="J25" s="52"/>
      <c r="K25" s="94">
        <v>30</v>
      </c>
      <c r="L25" s="94">
        <v>30</v>
      </c>
      <c r="M25" s="54"/>
      <c r="N25" s="54"/>
      <c r="O25" s="94">
        <v>30</v>
      </c>
      <c r="P25" s="54"/>
      <c r="Q25" s="95">
        <v>30</v>
      </c>
      <c r="R25" s="95">
        <v>30</v>
      </c>
      <c r="S25" s="54"/>
      <c r="T25" s="56"/>
      <c r="U25" s="57"/>
      <c r="V25" s="58"/>
      <c r="W25" s="59"/>
      <c r="X25" s="60"/>
      <c r="Y25" s="61"/>
      <c r="Z25" s="53"/>
    </row>
    <row r="26" spans="3:26" ht="13.5" customHeight="1" x14ac:dyDescent="0.2">
      <c r="C26" s="378"/>
      <c r="D26" s="379"/>
      <c r="E26" s="379"/>
      <c r="F26" s="379"/>
      <c r="G26" s="70" t="s">
        <v>145</v>
      </c>
      <c r="H26" s="62"/>
      <c r="I26" s="96">
        <v>30</v>
      </c>
      <c r="J26" s="62"/>
      <c r="K26" s="96">
        <v>30</v>
      </c>
      <c r="L26" s="96">
        <v>30</v>
      </c>
      <c r="M26" s="63"/>
      <c r="N26" s="63"/>
      <c r="O26" s="96">
        <v>30</v>
      </c>
      <c r="P26" s="63"/>
      <c r="Q26" s="97">
        <v>30</v>
      </c>
      <c r="R26" s="97">
        <v>30</v>
      </c>
      <c r="S26" s="63"/>
      <c r="T26" s="296" t="s">
        <v>390</v>
      </c>
      <c r="U26" s="4" t="s">
        <v>410</v>
      </c>
      <c r="V26" s="33">
        <f>COUNT(I25:R28)</f>
        <v>24</v>
      </c>
      <c r="W26" s="98">
        <f>MIN(I25:R28)</f>
        <v>18</v>
      </c>
      <c r="X26" s="32" t="s">
        <v>411</v>
      </c>
      <c r="Y26" s="99">
        <f>MAX(I25:R28)</f>
        <v>30</v>
      </c>
      <c r="Z26" s="100">
        <f>AVERAGE(I25:R28)</f>
        <v>29.5</v>
      </c>
    </row>
    <row r="27" spans="3:26" ht="13.5" customHeight="1" x14ac:dyDescent="0.2">
      <c r="C27" s="378"/>
      <c r="D27" s="379"/>
      <c r="E27" s="379"/>
      <c r="F27" s="379"/>
      <c r="G27" s="70"/>
      <c r="H27" s="62"/>
      <c r="I27" s="96">
        <v>30</v>
      </c>
      <c r="J27" s="62"/>
      <c r="K27" s="96">
        <v>30</v>
      </c>
      <c r="L27" s="96">
        <v>30</v>
      </c>
      <c r="M27" s="63"/>
      <c r="N27" s="63"/>
      <c r="O27" s="96">
        <v>30</v>
      </c>
      <c r="P27" s="63"/>
      <c r="Q27" s="97">
        <v>30</v>
      </c>
      <c r="R27" s="97">
        <v>30</v>
      </c>
      <c r="S27" s="63"/>
      <c r="T27" s="40"/>
      <c r="U27" s="4"/>
      <c r="V27" s="33"/>
      <c r="W27" s="31"/>
      <c r="X27" s="32"/>
      <c r="Y27" s="34"/>
      <c r="Z27" s="35"/>
    </row>
    <row r="28" spans="3:26" ht="13.5" customHeight="1" x14ac:dyDescent="0.2">
      <c r="C28" s="383"/>
      <c r="D28" s="388"/>
      <c r="E28" s="388"/>
      <c r="F28" s="388"/>
      <c r="G28" s="78"/>
      <c r="H28" s="102"/>
      <c r="I28" s="103">
        <v>30</v>
      </c>
      <c r="J28" s="102"/>
      <c r="K28" s="104">
        <v>18</v>
      </c>
      <c r="L28" s="103">
        <v>30</v>
      </c>
      <c r="M28" s="105"/>
      <c r="N28" s="105"/>
      <c r="O28" s="103">
        <v>30</v>
      </c>
      <c r="P28" s="105"/>
      <c r="Q28" s="106">
        <v>30</v>
      </c>
      <c r="R28" s="106">
        <v>30</v>
      </c>
      <c r="S28" s="105"/>
      <c r="T28" s="45"/>
      <c r="U28" s="46"/>
      <c r="V28" s="47"/>
      <c r="W28" s="48"/>
      <c r="X28" s="49"/>
      <c r="Y28" s="50"/>
      <c r="Z28" s="51"/>
    </row>
    <row r="29" spans="3:26" ht="13.5" customHeight="1" x14ac:dyDescent="0.2">
      <c r="C29" s="381" t="s">
        <v>15</v>
      </c>
      <c r="D29" s="395"/>
      <c r="E29" s="395"/>
      <c r="F29" s="395"/>
      <c r="G29" s="93"/>
      <c r="H29" s="52"/>
      <c r="I29" s="52" t="s">
        <v>417</v>
      </c>
      <c r="J29" s="52"/>
      <c r="K29" s="53" t="s">
        <v>417</v>
      </c>
      <c r="L29" s="53" t="s">
        <v>425</v>
      </c>
      <c r="M29" s="54"/>
      <c r="N29" s="54"/>
      <c r="O29" s="52" t="s">
        <v>417</v>
      </c>
      <c r="P29" s="54"/>
      <c r="Q29" s="55" t="s">
        <v>417</v>
      </c>
      <c r="R29" s="55" t="s">
        <v>417</v>
      </c>
      <c r="S29" s="54"/>
      <c r="T29" s="56"/>
      <c r="U29" s="57"/>
      <c r="V29" s="58"/>
      <c r="W29" s="59"/>
      <c r="X29" s="60"/>
      <c r="Y29" s="61"/>
      <c r="Z29" s="53"/>
    </row>
    <row r="30" spans="3:26" ht="13.5" customHeight="1" x14ac:dyDescent="0.2">
      <c r="C30" s="378"/>
      <c r="D30" s="379"/>
      <c r="E30" s="379"/>
      <c r="F30" s="379"/>
      <c r="G30" s="70"/>
      <c r="H30" s="62"/>
      <c r="I30" s="62" t="s">
        <v>418</v>
      </c>
      <c r="J30" s="62"/>
      <c r="K30" s="35" t="s">
        <v>425</v>
      </c>
      <c r="L30" s="35" t="s">
        <v>425</v>
      </c>
      <c r="M30" s="63"/>
      <c r="N30" s="63"/>
      <c r="O30" s="62" t="s">
        <v>418</v>
      </c>
      <c r="P30" s="63"/>
      <c r="Q30" s="64" t="s">
        <v>418</v>
      </c>
      <c r="R30" s="64" t="s">
        <v>418</v>
      </c>
      <c r="S30" s="63"/>
      <c r="T30" s="40"/>
      <c r="U30" s="4"/>
      <c r="V30" s="33"/>
      <c r="W30" s="31"/>
      <c r="X30" s="32"/>
      <c r="Y30" s="34"/>
      <c r="Z30" s="35"/>
    </row>
    <row r="31" spans="3:26" ht="13.5" customHeight="1" x14ac:dyDescent="0.2">
      <c r="C31" s="378"/>
      <c r="D31" s="379"/>
      <c r="E31" s="379"/>
      <c r="F31" s="379"/>
      <c r="G31" s="70"/>
      <c r="H31" s="62"/>
      <c r="I31" s="62" t="s">
        <v>418</v>
      </c>
      <c r="J31" s="62"/>
      <c r="K31" s="35" t="s">
        <v>425</v>
      </c>
      <c r="L31" s="35" t="s">
        <v>425</v>
      </c>
      <c r="M31" s="63"/>
      <c r="N31" s="63"/>
      <c r="O31" s="62" t="s">
        <v>418</v>
      </c>
      <c r="P31" s="63"/>
      <c r="Q31" s="64" t="s">
        <v>418</v>
      </c>
      <c r="R31" s="64" t="s">
        <v>418</v>
      </c>
      <c r="S31" s="63"/>
      <c r="T31" s="40"/>
      <c r="U31" s="4"/>
      <c r="V31" s="33"/>
      <c r="W31" s="31"/>
      <c r="X31" s="32"/>
      <c r="Y31" s="34"/>
      <c r="Z31" s="35"/>
    </row>
    <row r="32" spans="3:26" ht="13.5" customHeight="1" x14ac:dyDescent="0.2">
      <c r="C32" s="383"/>
      <c r="D32" s="388"/>
      <c r="E32" s="388"/>
      <c r="F32" s="388"/>
      <c r="G32" s="78"/>
      <c r="H32" s="102"/>
      <c r="I32" s="102" t="s">
        <v>418</v>
      </c>
      <c r="J32" s="102"/>
      <c r="K32" s="51" t="s">
        <v>425</v>
      </c>
      <c r="L32" s="51" t="s">
        <v>425</v>
      </c>
      <c r="M32" s="105"/>
      <c r="N32" s="105"/>
      <c r="O32" s="102" t="s">
        <v>418</v>
      </c>
      <c r="P32" s="105"/>
      <c r="Q32" s="107" t="s">
        <v>418</v>
      </c>
      <c r="R32" s="107" t="s">
        <v>418</v>
      </c>
      <c r="S32" s="105"/>
      <c r="T32" s="45"/>
      <c r="U32" s="46"/>
      <c r="V32" s="47"/>
      <c r="W32" s="48"/>
      <c r="X32" s="49"/>
      <c r="Y32" s="50"/>
      <c r="Z32" s="51"/>
    </row>
    <row r="33" spans="3:26" ht="13.5" customHeight="1" x14ac:dyDescent="0.2">
      <c r="C33" s="381" t="s">
        <v>16</v>
      </c>
      <c r="D33" s="395"/>
      <c r="E33" s="395"/>
      <c r="F33" s="395"/>
      <c r="G33" s="93"/>
      <c r="H33" s="52"/>
      <c r="I33" s="52" t="s">
        <v>421</v>
      </c>
      <c r="J33" s="52"/>
      <c r="K33" s="53" t="s">
        <v>421</v>
      </c>
      <c r="L33" s="53" t="s">
        <v>426</v>
      </c>
      <c r="M33" s="54"/>
      <c r="N33" s="54"/>
      <c r="O33" s="52" t="s">
        <v>421</v>
      </c>
      <c r="P33" s="54"/>
      <c r="Q33" s="55" t="s">
        <v>421</v>
      </c>
      <c r="R33" s="55" t="s">
        <v>426</v>
      </c>
      <c r="S33" s="54"/>
      <c r="T33" s="56"/>
      <c r="U33" s="57"/>
      <c r="V33" s="58"/>
      <c r="W33" s="59"/>
      <c r="X33" s="60"/>
      <c r="Y33" s="61"/>
      <c r="Z33" s="53"/>
    </row>
    <row r="34" spans="3:26" ht="13.5" customHeight="1" x14ac:dyDescent="0.2">
      <c r="C34" s="378"/>
      <c r="D34" s="379"/>
      <c r="E34" s="379"/>
      <c r="F34" s="379"/>
      <c r="G34" s="70"/>
      <c r="H34" s="62"/>
      <c r="I34" s="62" t="s">
        <v>422</v>
      </c>
      <c r="J34" s="62"/>
      <c r="K34" s="35" t="s">
        <v>426</v>
      </c>
      <c r="L34" s="35" t="s">
        <v>426</v>
      </c>
      <c r="M34" s="63"/>
      <c r="N34" s="63"/>
      <c r="O34" s="62" t="s">
        <v>422</v>
      </c>
      <c r="P34" s="63"/>
      <c r="Q34" s="64" t="s">
        <v>422</v>
      </c>
      <c r="R34" s="64" t="s">
        <v>426</v>
      </c>
      <c r="S34" s="63"/>
      <c r="T34" s="40"/>
      <c r="U34" s="4"/>
      <c r="V34" s="33"/>
      <c r="W34" s="31"/>
      <c r="X34" s="32"/>
      <c r="Y34" s="34"/>
      <c r="Z34" s="35"/>
    </row>
    <row r="35" spans="3:26" ht="13.5" customHeight="1" x14ac:dyDescent="0.2">
      <c r="C35" s="378"/>
      <c r="D35" s="379"/>
      <c r="E35" s="379"/>
      <c r="F35" s="379"/>
      <c r="G35" s="70"/>
      <c r="H35" s="62"/>
      <c r="I35" s="62" t="s">
        <v>422</v>
      </c>
      <c r="J35" s="62"/>
      <c r="K35" s="35" t="s">
        <v>426</v>
      </c>
      <c r="L35" s="35" t="s">
        <v>426</v>
      </c>
      <c r="M35" s="63"/>
      <c r="N35" s="63"/>
      <c r="O35" s="62" t="s">
        <v>422</v>
      </c>
      <c r="P35" s="63"/>
      <c r="Q35" s="64" t="s">
        <v>422</v>
      </c>
      <c r="R35" s="64" t="s">
        <v>426</v>
      </c>
      <c r="S35" s="63"/>
      <c r="T35" s="40"/>
      <c r="U35" s="4"/>
      <c r="V35" s="33"/>
      <c r="W35" s="31"/>
      <c r="X35" s="32"/>
      <c r="Y35" s="34"/>
      <c r="Z35" s="35"/>
    </row>
    <row r="36" spans="3:26" ht="13.5" customHeight="1" x14ac:dyDescent="0.2">
      <c r="C36" s="383"/>
      <c r="D36" s="388"/>
      <c r="E36" s="388"/>
      <c r="F36" s="388"/>
      <c r="G36" s="78"/>
      <c r="H36" s="102"/>
      <c r="I36" s="102" t="s">
        <v>422</v>
      </c>
      <c r="J36" s="102"/>
      <c r="K36" s="51" t="s">
        <v>427</v>
      </c>
      <c r="L36" s="51" t="s">
        <v>426</v>
      </c>
      <c r="M36" s="105"/>
      <c r="N36" s="105"/>
      <c r="O36" s="102" t="s">
        <v>422</v>
      </c>
      <c r="P36" s="105"/>
      <c r="Q36" s="107" t="s">
        <v>422</v>
      </c>
      <c r="R36" s="107" t="s">
        <v>426</v>
      </c>
      <c r="S36" s="105"/>
      <c r="T36" s="45"/>
      <c r="U36" s="46"/>
      <c r="V36" s="47"/>
      <c r="W36" s="48"/>
      <c r="X36" s="49"/>
      <c r="Y36" s="50"/>
      <c r="Z36" s="51"/>
    </row>
    <row r="37" spans="3:26" ht="12" customHeight="1" x14ac:dyDescent="0.2">
      <c r="C37" s="389" t="s">
        <v>17</v>
      </c>
      <c r="D37" s="381" t="s">
        <v>155</v>
      </c>
      <c r="E37" s="395"/>
      <c r="F37" s="395"/>
      <c r="H37" s="52"/>
      <c r="I37" s="65">
        <v>6.9</v>
      </c>
      <c r="J37" s="52"/>
      <c r="K37" s="108"/>
      <c r="L37" s="108">
        <v>7.1</v>
      </c>
      <c r="M37" s="54"/>
      <c r="N37" s="54"/>
      <c r="O37" s="65">
        <v>6.8</v>
      </c>
      <c r="P37" s="54"/>
      <c r="Q37" s="109"/>
      <c r="R37" s="109">
        <v>7</v>
      </c>
      <c r="S37" s="54"/>
      <c r="T37" s="56" t="s">
        <v>401</v>
      </c>
      <c r="U37" s="57" t="s">
        <v>401</v>
      </c>
      <c r="V37" s="58"/>
      <c r="W37" s="59"/>
      <c r="X37" s="60"/>
      <c r="Y37" s="61"/>
      <c r="Z37" s="53"/>
    </row>
    <row r="38" spans="3:26" ht="12" x14ac:dyDescent="0.2">
      <c r="C38" s="390"/>
      <c r="D38" s="378"/>
      <c r="E38" s="379"/>
      <c r="F38" s="379"/>
      <c r="G38" s="70" t="s">
        <v>156</v>
      </c>
      <c r="H38" s="62"/>
      <c r="I38" s="71">
        <v>6.9</v>
      </c>
      <c r="J38" s="62"/>
      <c r="K38" s="84"/>
      <c r="L38" s="84">
        <v>6.9</v>
      </c>
      <c r="M38" s="63"/>
      <c r="N38" s="63"/>
      <c r="O38" s="71">
        <v>7</v>
      </c>
      <c r="P38" s="63"/>
      <c r="Q38" s="110"/>
      <c r="R38" s="110">
        <v>7.1</v>
      </c>
      <c r="S38" s="63"/>
      <c r="T38" s="40">
        <f>COUNTIF(I37:R40,"&gt;8.5")</f>
        <v>0</v>
      </c>
      <c r="U38" s="4" t="s">
        <v>409</v>
      </c>
      <c r="V38" s="33">
        <f>COUNT(I37:R40)</f>
        <v>16</v>
      </c>
      <c r="W38" s="83">
        <f>MIN(I37:R40)</f>
        <v>6.8</v>
      </c>
      <c r="X38" s="32" t="s">
        <v>411</v>
      </c>
      <c r="Y38" s="77">
        <f>MAX(I37:R40)</f>
        <v>7.1</v>
      </c>
      <c r="Z38" s="112">
        <f>AVERAGE(I37:R40)</f>
        <v>6.9375000000000018</v>
      </c>
    </row>
    <row r="39" spans="3:26" ht="12" x14ac:dyDescent="0.2">
      <c r="C39" s="390"/>
      <c r="D39" s="378"/>
      <c r="E39" s="379"/>
      <c r="F39" s="379"/>
      <c r="G39" s="70"/>
      <c r="H39" s="62"/>
      <c r="I39" s="71">
        <v>6.8</v>
      </c>
      <c r="J39" s="62"/>
      <c r="K39" s="84"/>
      <c r="L39" s="84">
        <v>6.9</v>
      </c>
      <c r="M39" s="63"/>
      <c r="N39" s="63"/>
      <c r="O39" s="71">
        <v>6.9</v>
      </c>
      <c r="P39" s="63"/>
      <c r="Q39" s="110"/>
      <c r="R39" s="110">
        <v>7</v>
      </c>
      <c r="S39" s="63"/>
      <c r="T39" s="40"/>
      <c r="U39" s="4" t="s">
        <v>401</v>
      </c>
      <c r="V39" s="33"/>
      <c r="W39" s="31"/>
      <c r="X39" s="32"/>
      <c r="Y39" s="34"/>
      <c r="Z39" s="35"/>
    </row>
    <row r="40" spans="3:26" ht="12" x14ac:dyDescent="0.2">
      <c r="C40" s="390"/>
      <c r="D40" s="385"/>
      <c r="E40" s="410"/>
      <c r="F40" s="410"/>
      <c r="G40" s="113"/>
      <c r="H40" s="114"/>
      <c r="I40" s="115">
        <v>6.9</v>
      </c>
      <c r="J40" s="114"/>
      <c r="K40" s="116"/>
      <c r="L40" s="116">
        <v>6.9</v>
      </c>
      <c r="M40" s="117"/>
      <c r="N40" s="117"/>
      <c r="O40" s="115">
        <v>7</v>
      </c>
      <c r="P40" s="117"/>
      <c r="Q40" s="118"/>
      <c r="R40" s="118">
        <v>6.9</v>
      </c>
      <c r="S40" s="117"/>
      <c r="T40" s="40"/>
      <c r="U40" s="4" t="s">
        <v>401</v>
      </c>
      <c r="V40" s="33"/>
      <c r="W40" s="119"/>
      <c r="X40" s="120"/>
      <c r="Y40" s="121"/>
      <c r="Z40" s="122"/>
    </row>
    <row r="41" spans="3:26" ht="12" x14ac:dyDescent="0.2">
      <c r="C41" s="390"/>
      <c r="D41" s="378" t="s">
        <v>157</v>
      </c>
      <c r="E41" s="380"/>
      <c r="F41" s="380"/>
      <c r="G41" s="70" t="s">
        <v>158</v>
      </c>
      <c r="H41" s="62"/>
      <c r="I41" s="72">
        <v>7.7</v>
      </c>
      <c r="J41" s="62"/>
      <c r="K41" s="73"/>
      <c r="L41" s="73">
        <v>6.2</v>
      </c>
      <c r="M41" s="63"/>
      <c r="N41" s="63"/>
      <c r="O41" s="72">
        <v>7.5</v>
      </c>
      <c r="P41" s="63"/>
      <c r="Q41" s="75"/>
      <c r="R41" s="124">
        <v>10</v>
      </c>
      <c r="S41" s="63"/>
      <c r="T41" s="125">
        <f>COUNTIF(I41:R41,"&lt;5")</f>
        <v>0</v>
      </c>
      <c r="U41" s="126" t="s">
        <v>409</v>
      </c>
      <c r="V41" s="127">
        <f>COUNT(I41:R41)</f>
        <v>4</v>
      </c>
      <c r="W41" s="128">
        <f>MIN(I41:R41)</f>
        <v>6.2</v>
      </c>
      <c r="X41" s="126" t="s">
        <v>411</v>
      </c>
      <c r="Y41" s="337">
        <f>MAX(I41:R41)</f>
        <v>10</v>
      </c>
      <c r="Z41" s="71">
        <f>AVERAGE(I41:R41)</f>
        <v>7.85</v>
      </c>
    </row>
    <row r="42" spans="3:26" ht="12" x14ac:dyDescent="0.2">
      <c r="C42" s="390"/>
      <c r="D42" s="378" t="s">
        <v>159</v>
      </c>
      <c r="E42" s="380"/>
      <c r="F42" s="380"/>
      <c r="G42" s="70" t="s">
        <v>158</v>
      </c>
      <c r="H42" s="62"/>
      <c r="I42" s="72">
        <v>2.2999999999999998</v>
      </c>
      <c r="J42" s="62"/>
      <c r="K42" s="73"/>
      <c r="L42" s="73">
        <v>2.1</v>
      </c>
      <c r="M42" s="63"/>
      <c r="N42" s="63"/>
      <c r="O42" s="72">
        <v>1.5</v>
      </c>
      <c r="P42" s="63"/>
      <c r="Q42" s="75"/>
      <c r="R42" s="75">
        <v>2.2999999999999998</v>
      </c>
      <c r="S42" s="63"/>
      <c r="T42" s="40">
        <f>COUNTIF(I42:R42,"&gt;5")</f>
        <v>0</v>
      </c>
      <c r="U42" s="4" t="s">
        <v>409</v>
      </c>
      <c r="V42" s="33">
        <f>COUNT(I42:R42)</f>
        <v>4</v>
      </c>
      <c r="W42" s="128">
        <f>MIN(I42:R42)</f>
        <v>1.5</v>
      </c>
      <c r="X42" s="32" t="s">
        <v>411</v>
      </c>
      <c r="Y42" s="131">
        <f>MAX(I42:R42)</f>
        <v>2.2999999999999998</v>
      </c>
      <c r="Z42" s="71">
        <f>AVERAGE(I42:R42)</f>
        <v>2.0499999999999998</v>
      </c>
    </row>
    <row r="43" spans="3:26" ht="12" x14ac:dyDescent="0.2">
      <c r="C43" s="390"/>
      <c r="D43" s="378" t="s">
        <v>160</v>
      </c>
      <c r="E43" s="380"/>
      <c r="F43" s="380"/>
      <c r="G43" s="70" t="s">
        <v>161</v>
      </c>
      <c r="H43" s="62"/>
      <c r="I43" s="72">
        <v>6.9</v>
      </c>
      <c r="J43" s="62"/>
      <c r="K43" s="73"/>
      <c r="L43" s="73">
        <v>8</v>
      </c>
      <c r="M43" s="63"/>
      <c r="N43" s="63"/>
      <c r="O43" s="72">
        <v>7.5</v>
      </c>
      <c r="P43" s="63"/>
      <c r="Q43" s="75"/>
      <c r="R43" s="75">
        <v>7.8</v>
      </c>
      <c r="S43" s="63"/>
      <c r="T43" s="40" t="s">
        <v>140</v>
      </c>
      <c r="U43" s="4" t="s">
        <v>409</v>
      </c>
      <c r="V43" s="33">
        <f>COUNT(I43:R43)</f>
        <v>4</v>
      </c>
      <c r="W43" s="128">
        <f t="shared" ref="W43:W44" si="0">MIN(I43:R43)</f>
        <v>6.9</v>
      </c>
      <c r="X43" s="32" t="s">
        <v>411</v>
      </c>
      <c r="Y43" s="131">
        <f t="shared" ref="Y43:Y44" si="1">MAX(I43:R43)</f>
        <v>8</v>
      </c>
      <c r="Z43" s="71">
        <f t="shared" ref="Z43" si="2">AVERAGE(I43:R43)</f>
        <v>7.55</v>
      </c>
    </row>
    <row r="44" spans="3:26" ht="12" x14ac:dyDescent="0.2">
      <c r="C44" s="390"/>
      <c r="D44" s="385" t="s">
        <v>162</v>
      </c>
      <c r="E44" s="386"/>
      <c r="F44" s="386"/>
      <c r="G44" s="113" t="s">
        <v>163</v>
      </c>
      <c r="H44" s="114"/>
      <c r="I44" s="132">
        <v>3</v>
      </c>
      <c r="J44" s="114"/>
      <c r="K44" s="217"/>
      <c r="L44" s="133">
        <v>11</v>
      </c>
      <c r="M44" s="117"/>
      <c r="N44" s="117"/>
      <c r="O44" s="132">
        <v>3</v>
      </c>
      <c r="P44" s="117"/>
      <c r="Q44" s="218"/>
      <c r="R44" s="134">
        <v>2</v>
      </c>
      <c r="S44" s="117"/>
      <c r="T44" s="40">
        <f>COUNTIF(I44:R44,"&gt;50")</f>
        <v>0</v>
      </c>
      <c r="U44" s="4" t="s">
        <v>409</v>
      </c>
      <c r="V44" s="33">
        <f>COUNT(I44:R44)</f>
        <v>4</v>
      </c>
      <c r="W44" s="135">
        <f t="shared" si="0"/>
        <v>2</v>
      </c>
      <c r="X44" s="120" t="s">
        <v>411</v>
      </c>
      <c r="Y44" s="136">
        <f t="shared" si="1"/>
        <v>11</v>
      </c>
      <c r="Z44" s="137">
        <f>AVERAGE(I44:R44)</f>
        <v>4.75</v>
      </c>
    </row>
    <row r="45" spans="3:26" ht="16.5" customHeight="1" x14ac:dyDescent="0.2">
      <c r="C45" s="390"/>
      <c r="D45" s="378" t="s">
        <v>164</v>
      </c>
      <c r="E45" s="380"/>
      <c r="F45" s="379" t="s">
        <v>165</v>
      </c>
      <c r="G45" s="397"/>
      <c r="H45" s="62"/>
      <c r="I45" s="72"/>
      <c r="J45" s="62"/>
      <c r="K45" s="73"/>
      <c r="L45" s="73"/>
      <c r="M45" s="63"/>
      <c r="N45" s="63"/>
      <c r="O45" s="72"/>
      <c r="P45" s="63"/>
      <c r="Q45" s="75"/>
      <c r="R45" s="75"/>
      <c r="S45" s="63"/>
      <c r="T45" s="125"/>
      <c r="U45" s="126" t="s">
        <v>401</v>
      </c>
      <c r="V45" s="127" t="s">
        <v>401</v>
      </c>
      <c r="W45" s="31"/>
      <c r="X45" s="32"/>
      <c r="Y45" s="34"/>
      <c r="Z45" s="35"/>
    </row>
    <row r="46" spans="3:26" ht="12.75" customHeight="1" x14ac:dyDescent="0.2">
      <c r="C46" s="390"/>
      <c r="D46" s="378" t="s">
        <v>166</v>
      </c>
      <c r="E46" s="380"/>
      <c r="F46" s="380"/>
      <c r="G46" s="70" t="s">
        <v>163</v>
      </c>
      <c r="H46" s="62"/>
      <c r="I46" s="72">
        <v>4.8</v>
      </c>
      <c r="J46" s="62"/>
      <c r="K46" s="73"/>
      <c r="L46" s="84">
        <v>4.2</v>
      </c>
      <c r="M46" s="63"/>
      <c r="N46" s="63"/>
      <c r="O46" s="72">
        <v>5.6</v>
      </c>
      <c r="P46" s="63"/>
      <c r="Q46" s="75"/>
      <c r="R46" s="110">
        <v>7.5</v>
      </c>
      <c r="S46" s="63"/>
      <c r="T46" s="40" t="s">
        <v>140</v>
      </c>
      <c r="U46" s="4" t="s">
        <v>409</v>
      </c>
      <c r="V46" s="33">
        <f t="shared" ref="V46:V56" si="3">COUNT(I46:R46)</f>
        <v>4</v>
      </c>
      <c r="W46" s="140">
        <f t="shared" ref="W46:W47" si="4">MIN(I46:R46)</f>
        <v>4.2</v>
      </c>
      <c r="X46" s="141" t="s">
        <v>411</v>
      </c>
      <c r="Y46" s="142">
        <f t="shared" ref="Y46:Y47" si="5">MAX(I46:R46)</f>
        <v>7.5</v>
      </c>
      <c r="Z46" s="72">
        <f t="shared" ref="Z46:Z47" si="6">AVERAGE(I46:R46)</f>
        <v>5.5250000000000004</v>
      </c>
    </row>
    <row r="47" spans="3:26" ht="12.75" customHeight="1" x14ac:dyDescent="0.2">
      <c r="C47" s="390"/>
      <c r="D47" s="378" t="s">
        <v>167</v>
      </c>
      <c r="E47" s="380"/>
      <c r="F47" s="380"/>
      <c r="G47" s="70" t="s">
        <v>163</v>
      </c>
      <c r="H47" s="62"/>
      <c r="I47" s="88">
        <v>0.31</v>
      </c>
      <c r="J47" s="143"/>
      <c r="K47" s="89"/>
      <c r="L47" s="89">
        <v>0.37</v>
      </c>
      <c r="M47" s="63"/>
      <c r="N47" s="63"/>
      <c r="O47" s="88">
        <v>0.46</v>
      </c>
      <c r="P47" s="63"/>
      <c r="Q47" s="90"/>
      <c r="R47" s="90">
        <v>0.63</v>
      </c>
      <c r="S47" s="63"/>
      <c r="T47" s="40" t="s">
        <v>140</v>
      </c>
      <c r="U47" s="4" t="s">
        <v>409</v>
      </c>
      <c r="V47" s="33">
        <f t="shared" si="3"/>
        <v>4</v>
      </c>
      <c r="W47" s="145">
        <f t="shared" si="4"/>
        <v>0.31</v>
      </c>
      <c r="X47" s="32" t="s">
        <v>411</v>
      </c>
      <c r="Y47" s="146">
        <f t="shared" si="5"/>
        <v>0.63</v>
      </c>
      <c r="Z47" s="88">
        <f t="shared" si="6"/>
        <v>0.4425</v>
      </c>
    </row>
    <row r="48" spans="3:26" ht="12.75" customHeight="1" x14ac:dyDescent="0.2">
      <c r="C48" s="390"/>
      <c r="D48" s="378" t="s">
        <v>123</v>
      </c>
      <c r="E48" s="379"/>
      <c r="F48" s="379"/>
      <c r="G48" s="70" t="s">
        <v>117</v>
      </c>
      <c r="H48" s="62"/>
      <c r="I48" s="72"/>
      <c r="J48" s="62"/>
      <c r="K48" s="147"/>
      <c r="L48" s="148">
        <v>2.3E-2</v>
      </c>
      <c r="M48" s="63"/>
      <c r="N48" s="63"/>
      <c r="O48" s="72"/>
      <c r="P48" s="63"/>
      <c r="Q48" s="149"/>
      <c r="R48" s="150">
        <v>4.4999999999999998E-2</v>
      </c>
      <c r="S48" s="63"/>
      <c r="T48" s="40">
        <f>COUNTIF(I48:R48,"&gt;0.03")</f>
        <v>1</v>
      </c>
      <c r="U48" s="4" t="s">
        <v>409</v>
      </c>
      <c r="V48" s="33">
        <f t="shared" si="3"/>
        <v>2</v>
      </c>
      <c r="W48" s="349">
        <f t="shared" ref="W48" si="7">MIN(I48:R48)</f>
        <v>2.3E-2</v>
      </c>
      <c r="X48" s="313" t="s">
        <v>411</v>
      </c>
      <c r="Y48" s="377">
        <f t="shared" ref="Y48" si="8">MAX(I48:R48)</f>
        <v>4.4999999999999998E-2</v>
      </c>
      <c r="Z48" s="147">
        <f t="shared" ref="Z48" si="9">AVERAGE(I48:R48)</f>
        <v>3.4000000000000002E-2</v>
      </c>
    </row>
    <row r="49" spans="3:26" ht="12.75" customHeight="1" x14ac:dyDescent="0.2">
      <c r="C49" s="390"/>
      <c r="D49" s="399" t="s">
        <v>141</v>
      </c>
      <c r="E49" s="400"/>
      <c r="F49" s="400"/>
      <c r="G49" s="152" t="s">
        <v>163</v>
      </c>
      <c r="H49" s="153"/>
      <c r="I49" s="154"/>
      <c r="J49" s="153"/>
      <c r="K49" s="155"/>
      <c r="L49" s="316">
        <v>1.7000000000000001E-4</v>
      </c>
      <c r="M49" s="158"/>
      <c r="N49" s="158"/>
      <c r="O49" s="154"/>
      <c r="P49" s="158"/>
      <c r="Q49" s="159"/>
      <c r="R49" s="338">
        <v>6.9999999999999994E-5</v>
      </c>
      <c r="S49" s="158"/>
      <c r="T49" s="125">
        <f>COUNTIF(I49:R49,"&gt;0.002")</f>
        <v>0</v>
      </c>
      <c r="U49" s="126" t="s">
        <v>410</v>
      </c>
      <c r="V49" s="127">
        <f t="shared" si="3"/>
        <v>2</v>
      </c>
      <c r="W49" s="339">
        <f t="shared" ref="W49:W77" si="10">MIN(I49:R49)</f>
        <v>6.9999999999999994E-5</v>
      </c>
      <c r="X49" s="162" t="s">
        <v>411</v>
      </c>
      <c r="Y49" s="340">
        <f t="shared" ref="Y49:Y88" si="11">MAX(I49:R49)</f>
        <v>1.7000000000000001E-4</v>
      </c>
      <c r="Z49" s="341">
        <f t="shared" ref="Z49:Z88" si="12">AVERAGE(I49:R49)</f>
        <v>1.2E-4</v>
      </c>
    </row>
    <row r="50" spans="3:26" ht="12.75" customHeight="1" x14ac:dyDescent="0.2">
      <c r="C50" s="391"/>
      <c r="D50" s="383" t="s">
        <v>168</v>
      </c>
      <c r="E50" s="388"/>
      <c r="F50" s="388"/>
      <c r="G50" s="78" t="s">
        <v>163</v>
      </c>
      <c r="H50" s="102"/>
      <c r="I50" s="164"/>
      <c r="J50" s="102"/>
      <c r="K50" s="165"/>
      <c r="L50" s="342">
        <v>5.9999999999999995E-4</v>
      </c>
      <c r="M50" s="105"/>
      <c r="N50" s="105"/>
      <c r="O50" s="164"/>
      <c r="P50" s="105"/>
      <c r="Q50" s="168"/>
      <c r="R50" s="169">
        <v>2.5000000000000001E-3</v>
      </c>
      <c r="S50" s="105"/>
      <c r="T50" s="45">
        <f>COUNTIF(I50:R50,"&gt;0.05")</f>
        <v>0</v>
      </c>
      <c r="U50" s="46" t="s">
        <v>410</v>
      </c>
      <c r="V50" s="47">
        <f t="shared" si="3"/>
        <v>2</v>
      </c>
      <c r="W50" s="343">
        <f t="shared" si="10"/>
        <v>5.9999999999999995E-4</v>
      </c>
      <c r="X50" s="49" t="s">
        <v>411</v>
      </c>
      <c r="Y50" s="344">
        <f t="shared" si="11"/>
        <v>2.5000000000000001E-3</v>
      </c>
      <c r="Z50" s="166">
        <f t="shared" si="12"/>
        <v>1.5499999999999999E-3</v>
      </c>
    </row>
    <row r="51" spans="3:26" ht="12" customHeight="1" x14ac:dyDescent="0.2">
      <c r="C51" s="389" t="s">
        <v>29</v>
      </c>
      <c r="D51" s="381" t="s">
        <v>169</v>
      </c>
      <c r="E51" s="382"/>
      <c r="F51" s="382"/>
      <c r="G51" s="93" t="s">
        <v>163</v>
      </c>
      <c r="H51" s="52"/>
      <c r="I51" s="172">
        <v>2.9999999999999997E-4</v>
      </c>
      <c r="J51" s="52"/>
      <c r="K51" s="172">
        <v>2.9999999999999997E-4</v>
      </c>
      <c r="L51" s="172">
        <v>2.9999999999999997E-4</v>
      </c>
      <c r="M51" s="54"/>
      <c r="N51" s="54"/>
      <c r="O51" s="172">
        <v>2.9999999999999997E-4</v>
      </c>
      <c r="P51" s="54"/>
      <c r="Q51" s="175">
        <v>2.9999999999999997E-4</v>
      </c>
      <c r="R51" s="175">
        <v>2.9999999999999997E-4</v>
      </c>
      <c r="S51" s="54"/>
      <c r="T51" s="56">
        <v>0</v>
      </c>
      <c r="U51" s="57" t="s">
        <v>409</v>
      </c>
      <c r="V51" s="58">
        <f t="shared" si="3"/>
        <v>6</v>
      </c>
      <c r="W51" s="176">
        <f t="shared" si="10"/>
        <v>2.9999999999999997E-4</v>
      </c>
      <c r="X51" s="177" t="s">
        <v>430</v>
      </c>
      <c r="Y51" s="178">
        <f t="shared" si="11"/>
        <v>2.9999999999999997E-4</v>
      </c>
      <c r="Z51" s="179">
        <f t="shared" si="12"/>
        <v>2.9999999999999997E-4</v>
      </c>
    </row>
    <row r="52" spans="3:26" ht="12" x14ac:dyDescent="0.2">
      <c r="C52" s="390"/>
      <c r="D52" s="378" t="s">
        <v>170</v>
      </c>
      <c r="E52" s="380"/>
      <c r="F52" s="380"/>
      <c r="G52" s="70" t="s">
        <v>163</v>
      </c>
      <c r="H52" s="62"/>
      <c r="I52" s="180">
        <v>0.1</v>
      </c>
      <c r="J52" s="62"/>
      <c r="K52" s="180">
        <v>0.1</v>
      </c>
      <c r="L52" s="180">
        <v>0.1</v>
      </c>
      <c r="M52" s="63"/>
      <c r="N52" s="63"/>
      <c r="O52" s="180">
        <v>0.1</v>
      </c>
      <c r="P52" s="63"/>
      <c r="Q52" s="183">
        <v>0.1</v>
      </c>
      <c r="R52" s="183">
        <v>0.1</v>
      </c>
      <c r="S52" s="63"/>
      <c r="T52" s="40">
        <v>0</v>
      </c>
      <c r="U52" s="4" t="s">
        <v>409</v>
      </c>
      <c r="V52" s="33">
        <f t="shared" si="3"/>
        <v>6</v>
      </c>
      <c r="W52" s="184">
        <f t="shared" si="10"/>
        <v>0.1</v>
      </c>
      <c r="X52" s="185" t="s">
        <v>430</v>
      </c>
      <c r="Y52" s="186">
        <f t="shared" si="11"/>
        <v>0.1</v>
      </c>
      <c r="Z52" s="187">
        <f t="shared" si="12"/>
        <v>9.9999999999999992E-2</v>
      </c>
    </row>
    <row r="53" spans="3:26" ht="12" x14ac:dyDescent="0.2">
      <c r="C53" s="390"/>
      <c r="D53" s="378" t="s">
        <v>171</v>
      </c>
      <c r="E53" s="380"/>
      <c r="F53" s="380"/>
      <c r="G53" s="70" t="s">
        <v>163</v>
      </c>
      <c r="H53" s="62"/>
      <c r="I53" s="188">
        <v>5.0000000000000001E-3</v>
      </c>
      <c r="J53" s="62"/>
      <c r="K53" s="188">
        <v>5.0000000000000001E-3</v>
      </c>
      <c r="L53" s="188">
        <v>5.0000000000000001E-3</v>
      </c>
      <c r="M53" s="63"/>
      <c r="N53" s="63"/>
      <c r="O53" s="188">
        <v>5.0000000000000001E-3</v>
      </c>
      <c r="P53" s="63"/>
      <c r="Q53" s="190">
        <v>5.0000000000000001E-3</v>
      </c>
      <c r="R53" s="190">
        <v>5.0000000000000001E-3</v>
      </c>
      <c r="S53" s="63"/>
      <c r="T53" s="40">
        <v>0</v>
      </c>
      <c r="U53" s="4" t="s">
        <v>409</v>
      </c>
      <c r="V53" s="33">
        <f t="shared" si="3"/>
        <v>6</v>
      </c>
      <c r="W53" s="184">
        <f t="shared" si="10"/>
        <v>5.0000000000000001E-3</v>
      </c>
      <c r="X53" s="185" t="s">
        <v>430</v>
      </c>
      <c r="Y53" s="186">
        <f t="shared" si="11"/>
        <v>5.0000000000000001E-3</v>
      </c>
      <c r="Z53" s="187">
        <f t="shared" si="12"/>
        <v>5.0000000000000001E-3</v>
      </c>
    </row>
    <row r="54" spans="3:26" ht="12" x14ac:dyDescent="0.2">
      <c r="C54" s="390"/>
      <c r="D54" s="385" t="s">
        <v>172</v>
      </c>
      <c r="E54" s="386"/>
      <c r="F54" s="386"/>
      <c r="G54" s="113" t="s">
        <v>163</v>
      </c>
      <c r="H54" s="114"/>
      <c r="I54" s="193">
        <v>0.01</v>
      </c>
      <c r="J54" s="114"/>
      <c r="K54" s="193">
        <v>0.01</v>
      </c>
      <c r="L54" s="193">
        <v>0.01</v>
      </c>
      <c r="M54" s="117"/>
      <c r="N54" s="117"/>
      <c r="O54" s="193">
        <v>0.01</v>
      </c>
      <c r="P54" s="117"/>
      <c r="Q54" s="196">
        <v>0.01</v>
      </c>
      <c r="R54" s="196">
        <v>0.01</v>
      </c>
      <c r="S54" s="117"/>
      <c r="T54" s="197">
        <v>0</v>
      </c>
      <c r="U54" s="198" t="s">
        <v>409</v>
      </c>
      <c r="V54" s="199">
        <f t="shared" si="3"/>
        <v>6</v>
      </c>
      <c r="W54" s="200">
        <f t="shared" si="10"/>
        <v>0.01</v>
      </c>
      <c r="X54" s="201" t="s">
        <v>430</v>
      </c>
      <c r="Y54" s="202">
        <f t="shared" si="11"/>
        <v>0.01</v>
      </c>
      <c r="Z54" s="203">
        <f t="shared" si="12"/>
        <v>0.01</v>
      </c>
    </row>
    <row r="55" spans="3:26" ht="12" x14ac:dyDescent="0.2">
      <c r="C55" s="390"/>
      <c r="D55" s="378" t="s">
        <v>173</v>
      </c>
      <c r="E55" s="380"/>
      <c r="F55" s="380"/>
      <c r="G55" s="70" t="s">
        <v>163</v>
      </c>
      <c r="H55" s="62"/>
      <c r="I55" s="188">
        <v>5.0000000000000001E-3</v>
      </c>
      <c r="J55" s="62"/>
      <c r="K55" s="188">
        <v>5.0000000000000001E-3</v>
      </c>
      <c r="L55" s="188">
        <v>5.0000000000000001E-3</v>
      </c>
      <c r="M55" s="63"/>
      <c r="N55" s="63"/>
      <c r="O55" s="188">
        <v>5.0000000000000001E-3</v>
      </c>
      <c r="P55" s="63"/>
      <c r="Q55" s="190">
        <v>5.0000000000000001E-3</v>
      </c>
      <c r="R55" s="190">
        <v>5.0000000000000001E-3</v>
      </c>
      <c r="S55" s="63"/>
      <c r="T55" s="40">
        <v>0</v>
      </c>
      <c r="U55" s="4" t="s">
        <v>409</v>
      </c>
      <c r="V55" s="33">
        <f t="shared" si="3"/>
        <v>6</v>
      </c>
      <c r="W55" s="184">
        <f t="shared" si="10"/>
        <v>5.0000000000000001E-3</v>
      </c>
      <c r="X55" s="185" t="s">
        <v>430</v>
      </c>
      <c r="Y55" s="186">
        <f t="shared" si="11"/>
        <v>5.0000000000000001E-3</v>
      </c>
      <c r="Z55" s="204">
        <f t="shared" si="12"/>
        <v>5.0000000000000001E-3</v>
      </c>
    </row>
    <row r="56" spans="3:26" ht="12" x14ac:dyDescent="0.2">
      <c r="C56" s="390"/>
      <c r="D56" s="378" t="s">
        <v>174</v>
      </c>
      <c r="E56" s="380"/>
      <c r="F56" s="380"/>
      <c r="G56" s="70" t="s">
        <v>163</v>
      </c>
      <c r="H56" s="62"/>
      <c r="I56" s="205"/>
      <c r="J56" s="62"/>
      <c r="K56" s="35"/>
      <c r="L56" s="205">
        <v>5.0000000000000001E-4</v>
      </c>
      <c r="M56" s="63"/>
      <c r="N56" s="63"/>
      <c r="O56" s="205"/>
      <c r="P56" s="63"/>
      <c r="Q56" s="182"/>
      <c r="R56" s="207">
        <v>5.0000000000000001E-4</v>
      </c>
      <c r="S56" s="63"/>
      <c r="T56" s="40">
        <v>0</v>
      </c>
      <c r="U56" s="4" t="s">
        <v>409</v>
      </c>
      <c r="V56" s="33">
        <f t="shared" si="3"/>
        <v>2</v>
      </c>
      <c r="W56" s="184">
        <f t="shared" si="10"/>
        <v>5.0000000000000001E-4</v>
      </c>
      <c r="X56" s="185" t="s">
        <v>430</v>
      </c>
      <c r="Y56" s="186">
        <f t="shared" si="11"/>
        <v>5.0000000000000001E-4</v>
      </c>
      <c r="Z56" s="187">
        <f t="shared" si="12"/>
        <v>5.0000000000000001E-4</v>
      </c>
    </row>
    <row r="57" spans="3:26" ht="12" x14ac:dyDescent="0.2">
      <c r="C57" s="390"/>
      <c r="D57" s="378" t="s">
        <v>175</v>
      </c>
      <c r="E57" s="380"/>
      <c r="F57" s="380"/>
      <c r="G57" s="70" t="s">
        <v>163</v>
      </c>
      <c r="H57" s="62"/>
      <c r="I57" s="35"/>
      <c r="J57" s="62"/>
      <c r="K57" s="35"/>
      <c r="L57" s="35" t="s">
        <v>140</v>
      </c>
      <c r="M57" s="63"/>
      <c r="N57" s="63"/>
      <c r="O57" s="35"/>
      <c r="P57" s="63"/>
      <c r="Q57" s="182"/>
      <c r="R57" s="182" t="s">
        <v>140</v>
      </c>
      <c r="S57" s="63"/>
      <c r="T57" s="40"/>
      <c r="U57" s="4" t="s">
        <v>401</v>
      </c>
      <c r="V57" s="33" t="s">
        <v>401</v>
      </c>
      <c r="W57" s="184"/>
      <c r="X57" s="185"/>
      <c r="Y57" s="186"/>
      <c r="Z57" s="187"/>
    </row>
    <row r="58" spans="3:26" ht="12" x14ac:dyDescent="0.2">
      <c r="C58" s="390"/>
      <c r="D58" s="385" t="s">
        <v>176</v>
      </c>
      <c r="E58" s="386"/>
      <c r="F58" s="386"/>
      <c r="G58" s="113" t="s">
        <v>163</v>
      </c>
      <c r="H58" s="114"/>
      <c r="I58" s="208"/>
      <c r="J58" s="114"/>
      <c r="K58" s="122"/>
      <c r="L58" s="208">
        <v>5.0000000000000001E-4</v>
      </c>
      <c r="M58" s="117"/>
      <c r="N58" s="117"/>
      <c r="O58" s="208"/>
      <c r="P58" s="117"/>
      <c r="Q58" s="195"/>
      <c r="R58" s="210"/>
      <c r="S58" s="117"/>
      <c r="T58" s="197">
        <v>0</v>
      </c>
      <c r="U58" s="198" t="s">
        <v>409</v>
      </c>
      <c r="V58" s="199">
        <f t="shared" ref="V58:V63" si="13">COUNT(I58:R58)</f>
        <v>1</v>
      </c>
      <c r="W58" s="184">
        <f t="shared" si="10"/>
        <v>5.0000000000000001E-4</v>
      </c>
      <c r="X58" s="185" t="s">
        <v>430</v>
      </c>
      <c r="Y58" s="186">
        <f t="shared" si="11"/>
        <v>5.0000000000000001E-4</v>
      </c>
      <c r="Z58" s="203">
        <f t="shared" si="12"/>
        <v>5.0000000000000001E-4</v>
      </c>
    </row>
    <row r="59" spans="3:26" ht="12" x14ac:dyDescent="0.2">
      <c r="C59" s="390"/>
      <c r="D59" s="378" t="s">
        <v>177</v>
      </c>
      <c r="E59" s="380"/>
      <c r="F59" s="380"/>
      <c r="G59" s="70" t="s">
        <v>163</v>
      </c>
      <c r="H59" s="62"/>
      <c r="I59" s="188">
        <v>2E-3</v>
      </c>
      <c r="J59" s="62"/>
      <c r="K59" s="188">
        <v>2E-3</v>
      </c>
      <c r="L59" s="188">
        <v>2E-3</v>
      </c>
      <c r="M59" s="63"/>
      <c r="N59" s="63"/>
      <c r="O59" s="188">
        <v>2E-3</v>
      </c>
      <c r="P59" s="63"/>
      <c r="Q59" s="190">
        <v>2E-3</v>
      </c>
      <c r="R59" s="190">
        <v>2E-3</v>
      </c>
      <c r="S59" s="63"/>
      <c r="T59" s="40">
        <v>0</v>
      </c>
      <c r="U59" s="4" t="s">
        <v>409</v>
      </c>
      <c r="V59" s="33">
        <f t="shared" si="13"/>
        <v>6</v>
      </c>
      <c r="W59" s="211">
        <f t="shared" si="10"/>
        <v>2E-3</v>
      </c>
      <c r="X59" s="212" t="s">
        <v>430</v>
      </c>
      <c r="Y59" s="213">
        <f t="shared" si="11"/>
        <v>2E-3</v>
      </c>
      <c r="Z59" s="204">
        <f t="shared" si="12"/>
        <v>2E-3</v>
      </c>
    </row>
    <row r="60" spans="3:26" ht="12" x14ac:dyDescent="0.2">
      <c r="C60" s="390"/>
      <c r="D60" s="378" t="s">
        <v>178</v>
      </c>
      <c r="E60" s="380"/>
      <c r="F60" s="380"/>
      <c r="G60" s="70" t="s">
        <v>163</v>
      </c>
      <c r="H60" s="62"/>
      <c r="I60" s="205">
        <v>2.0000000000000001E-4</v>
      </c>
      <c r="J60" s="62"/>
      <c r="K60" s="205">
        <v>2.0000000000000001E-4</v>
      </c>
      <c r="L60" s="205">
        <v>2.0000000000000001E-4</v>
      </c>
      <c r="M60" s="63"/>
      <c r="N60" s="63"/>
      <c r="O60" s="205">
        <v>2.0000000000000001E-4</v>
      </c>
      <c r="P60" s="63"/>
      <c r="Q60" s="207">
        <v>2.0000000000000001E-4</v>
      </c>
      <c r="R60" s="207">
        <v>2.0000000000000001E-4</v>
      </c>
      <c r="S60" s="63"/>
      <c r="T60" s="40">
        <v>0</v>
      </c>
      <c r="U60" s="4" t="s">
        <v>409</v>
      </c>
      <c r="V60" s="33">
        <f t="shared" si="13"/>
        <v>6</v>
      </c>
      <c r="W60" s="184">
        <f t="shared" si="10"/>
        <v>2.0000000000000001E-4</v>
      </c>
      <c r="X60" s="185" t="s">
        <v>430</v>
      </c>
      <c r="Y60" s="186">
        <f t="shared" si="11"/>
        <v>2.0000000000000001E-4</v>
      </c>
      <c r="Z60" s="187">
        <f t="shared" si="12"/>
        <v>2.0000000000000001E-4</v>
      </c>
    </row>
    <row r="61" spans="3:26" ht="12" x14ac:dyDescent="0.2">
      <c r="C61" s="390"/>
      <c r="D61" s="378" t="s">
        <v>179</v>
      </c>
      <c r="E61" s="380"/>
      <c r="F61" s="380"/>
      <c r="G61" s="70" t="s">
        <v>163</v>
      </c>
      <c r="H61" s="62"/>
      <c r="I61" s="205">
        <v>4.0000000000000002E-4</v>
      </c>
      <c r="J61" s="62"/>
      <c r="K61" s="205">
        <v>4.0000000000000002E-4</v>
      </c>
      <c r="L61" s="205">
        <v>4.0000000000000002E-4</v>
      </c>
      <c r="M61" s="63"/>
      <c r="N61" s="63"/>
      <c r="O61" s="205">
        <v>4.0000000000000002E-4</v>
      </c>
      <c r="P61" s="63"/>
      <c r="Q61" s="207">
        <v>4.0000000000000002E-4</v>
      </c>
      <c r="R61" s="207">
        <v>4.0000000000000002E-4</v>
      </c>
      <c r="S61" s="63"/>
      <c r="T61" s="40">
        <v>0</v>
      </c>
      <c r="U61" s="4" t="s">
        <v>409</v>
      </c>
      <c r="V61" s="33">
        <f t="shared" si="13"/>
        <v>6</v>
      </c>
      <c r="W61" s="184">
        <f t="shared" si="10"/>
        <v>4.0000000000000002E-4</v>
      </c>
      <c r="X61" s="185" t="s">
        <v>430</v>
      </c>
      <c r="Y61" s="186">
        <f t="shared" si="11"/>
        <v>4.0000000000000002E-4</v>
      </c>
      <c r="Z61" s="187">
        <f t="shared" si="12"/>
        <v>4.0000000000000002E-4</v>
      </c>
    </row>
    <row r="62" spans="3:26" ht="12" x14ac:dyDescent="0.2">
      <c r="C62" s="390"/>
      <c r="D62" s="385" t="s">
        <v>180</v>
      </c>
      <c r="E62" s="386"/>
      <c r="F62" s="386"/>
      <c r="G62" s="113" t="s">
        <v>163</v>
      </c>
      <c r="H62" s="114"/>
      <c r="I62" s="214">
        <v>2E-3</v>
      </c>
      <c r="J62" s="114"/>
      <c r="K62" s="214">
        <v>2E-3</v>
      </c>
      <c r="L62" s="214">
        <v>2E-3</v>
      </c>
      <c r="M62" s="117"/>
      <c r="N62" s="117"/>
      <c r="O62" s="214">
        <v>2E-3</v>
      </c>
      <c r="P62" s="117"/>
      <c r="Q62" s="216">
        <v>2E-3</v>
      </c>
      <c r="R62" s="216">
        <v>2E-3</v>
      </c>
      <c r="S62" s="117"/>
      <c r="T62" s="197">
        <v>0</v>
      </c>
      <c r="U62" s="198" t="s">
        <v>409</v>
      </c>
      <c r="V62" s="199">
        <f t="shared" si="13"/>
        <v>6</v>
      </c>
      <c r="W62" s="200">
        <f t="shared" si="10"/>
        <v>2E-3</v>
      </c>
      <c r="X62" s="201" t="s">
        <v>430</v>
      </c>
      <c r="Y62" s="202">
        <f t="shared" si="11"/>
        <v>2E-3</v>
      </c>
      <c r="Z62" s="203">
        <f t="shared" si="12"/>
        <v>2E-3</v>
      </c>
    </row>
    <row r="63" spans="3:26" ht="12" x14ac:dyDescent="0.2">
      <c r="C63" s="390"/>
      <c r="D63" s="378" t="s">
        <v>181</v>
      </c>
      <c r="E63" s="380"/>
      <c r="F63" s="380"/>
      <c r="G63" s="70" t="s">
        <v>163</v>
      </c>
      <c r="H63" s="62"/>
      <c r="I63" s="188">
        <v>4.0000000000000001E-3</v>
      </c>
      <c r="J63" s="62"/>
      <c r="K63" s="188">
        <v>4.0000000000000001E-3</v>
      </c>
      <c r="L63" s="188">
        <v>4.0000000000000001E-3</v>
      </c>
      <c r="M63" s="63"/>
      <c r="N63" s="63"/>
      <c r="O63" s="188">
        <v>4.0000000000000001E-3</v>
      </c>
      <c r="P63" s="63"/>
      <c r="Q63" s="190">
        <v>4.0000000000000001E-3</v>
      </c>
      <c r="R63" s="190">
        <v>4.0000000000000001E-3</v>
      </c>
      <c r="S63" s="63"/>
      <c r="T63" s="40">
        <v>0</v>
      </c>
      <c r="U63" s="4" t="s">
        <v>409</v>
      </c>
      <c r="V63" s="33">
        <f t="shared" si="13"/>
        <v>6</v>
      </c>
      <c r="W63" s="211">
        <f t="shared" si="10"/>
        <v>4.0000000000000001E-3</v>
      </c>
      <c r="X63" s="212" t="s">
        <v>430</v>
      </c>
      <c r="Y63" s="213">
        <f t="shared" si="11"/>
        <v>4.0000000000000001E-3</v>
      </c>
      <c r="Z63" s="204">
        <f t="shared" si="12"/>
        <v>4.0000000000000001E-3</v>
      </c>
    </row>
    <row r="64" spans="3:26" ht="12" x14ac:dyDescent="0.2">
      <c r="C64" s="390"/>
      <c r="D64" s="378" t="s">
        <v>182</v>
      </c>
      <c r="E64" s="380"/>
      <c r="F64" s="380"/>
      <c r="G64" s="70" t="s">
        <v>163</v>
      </c>
      <c r="H64" s="62"/>
      <c r="I64" s="205">
        <v>5.0000000000000001E-4</v>
      </c>
      <c r="J64" s="62"/>
      <c r="K64" s="205">
        <v>5.0000000000000001E-4</v>
      </c>
      <c r="L64" s="205">
        <v>5.0000000000000001E-4</v>
      </c>
      <c r="M64" s="63"/>
      <c r="N64" s="63"/>
      <c r="O64" s="205">
        <v>5.0000000000000001E-4</v>
      </c>
      <c r="P64" s="63"/>
      <c r="Q64" s="207">
        <v>5.0000000000000001E-4</v>
      </c>
      <c r="R64" s="207">
        <v>5.0000000000000001E-4</v>
      </c>
      <c r="S64" s="63"/>
      <c r="T64" s="40">
        <v>0</v>
      </c>
      <c r="U64" s="4" t="s">
        <v>409</v>
      </c>
      <c r="V64" s="33">
        <f t="shared" ref="V64:V88" si="14">COUNT(I64:R64)</f>
        <v>6</v>
      </c>
      <c r="W64" s="184">
        <f t="shared" si="10"/>
        <v>5.0000000000000001E-4</v>
      </c>
      <c r="X64" s="185" t="s">
        <v>430</v>
      </c>
      <c r="Y64" s="186">
        <f t="shared" si="11"/>
        <v>5.0000000000000001E-4</v>
      </c>
      <c r="Z64" s="187">
        <f t="shared" si="12"/>
        <v>5.0000000000000001E-4</v>
      </c>
    </row>
    <row r="65" spans="3:26" ht="12" x14ac:dyDescent="0.2">
      <c r="C65" s="390"/>
      <c r="D65" s="378" t="s">
        <v>183</v>
      </c>
      <c r="E65" s="380"/>
      <c r="F65" s="380"/>
      <c r="G65" s="70" t="s">
        <v>163</v>
      </c>
      <c r="H65" s="62"/>
      <c r="I65" s="205">
        <v>5.9999999999999995E-4</v>
      </c>
      <c r="J65" s="62"/>
      <c r="K65" s="205">
        <v>5.9999999999999995E-4</v>
      </c>
      <c r="L65" s="205">
        <v>5.9999999999999995E-4</v>
      </c>
      <c r="M65" s="63"/>
      <c r="N65" s="63"/>
      <c r="O65" s="205">
        <v>5.9999999999999995E-4</v>
      </c>
      <c r="P65" s="63"/>
      <c r="Q65" s="207">
        <v>5.9999999999999995E-4</v>
      </c>
      <c r="R65" s="207">
        <v>5.9999999999999995E-4</v>
      </c>
      <c r="S65" s="63"/>
      <c r="T65" s="40">
        <v>0</v>
      </c>
      <c r="U65" s="4" t="s">
        <v>409</v>
      </c>
      <c r="V65" s="33">
        <f t="shared" si="14"/>
        <v>6</v>
      </c>
      <c r="W65" s="184">
        <f t="shared" si="10"/>
        <v>5.9999999999999995E-4</v>
      </c>
      <c r="X65" s="185" t="s">
        <v>430</v>
      </c>
      <c r="Y65" s="186">
        <f t="shared" si="11"/>
        <v>5.9999999999999995E-4</v>
      </c>
      <c r="Z65" s="187">
        <f t="shared" si="12"/>
        <v>5.9999999999999995E-4</v>
      </c>
    </row>
    <row r="66" spans="3:26" ht="12" x14ac:dyDescent="0.2">
      <c r="C66" s="390"/>
      <c r="D66" s="385" t="s">
        <v>184</v>
      </c>
      <c r="E66" s="386"/>
      <c r="F66" s="386"/>
      <c r="G66" s="113" t="s">
        <v>163</v>
      </c>
      <c r="H66" s="114"/>
      <c r="I66" s="214">
        <v>1E-3</v>
      </c>
      <c r="J66" s="114"/>
      <c r="K66" s="214">
        <v>1E-3</v>
      </c>
      <c r="L66" s="214">
        <v>1E-3</v>
      </c>
      <c r="M66" s="117"/>
      <c r="N66" s="117"/>
      <c r="O66" s="214">
        <v>1E-3</v>
      </c>
      <c r="P66" s="117"/>
      <c r="Q66" s="216">
        <v>1E-3</v>
      </c>
      <c r="R66" s="216">
        <v>1E-3</v>
      </c>
      <c r="S66" s="117"/>
      <c r="T66" s="197">
        <v>0</v>
      </c>
      <c r="U66" s="198" t="s">
        <v>409</v>
      </c>
      <c r="V66" s="199">
        <f t="shared" si="14"/>
        <v>6</v>
      </c>
      <c r="W66" s="200">
        <f t="shared" si="10"/>
        <v>1E-3</v>
      </c>
      <c r="X66" s="201" t="s">
        <v>430</v>
      </c>
      <c r="Y66" s="202">
        <f t="shared" si="11"/>
        <v>1E-3</v>
      </c>
      <c r="Z66" s="203">
        <f t="shared" si="12"/>
        <v>1E-3</v>
      </c>
    </row>
    <row r="67" spans="3:26" ht="12" x14ac:dyDescent="0.2">
      <c r="C67" s="390"/>
      <c r="D67" s="378" t="s">
        <v>185</v>
      </c>
      <c r="E67" s="380"/>
      <c r="F67" s="380"/>
      <c r="G67" s="70" t="s">
        <v>163</v>
      </c>
      <c r="H67" s="62"/>
      <c r="I67" s="205">
        <v>5.0000000000000001E-4</v>
      </c>
      <c r="J67" s="62"/>
      <c r="K67" s="205">
        <v>5.0000000000000001E-4</v>
      </c>
      <c r="L67" s="205">
        <v>5.0000000000000001E-4</v>
      </c>
      <c r="M67" s="63"/>
      <c r="N67" s="63"/>
      <c r="O67" s="205">
        <v>5.0000000000000001E-4</v>
      </c>
      <c r="P67" s="63"/>
      <c r="Q67" s="207">
        <v>5.0000000000000001E-4</v>
      </c>
      <c r="R67" s="207">
        <v>5.0000000000000001E-4</v>
      </c>
      <c r="S67" s="63"/>
      <c r="T67" s="40">
        <v>0</v>
      </c>
      <c r="U67" s="4" t="s">
        <v>409</v>
      </c>
      <c r="V67" s="33">
        <f t="shared" si="14"/>
        <v>6</v>
      </c>
      <c r="W67" s="211">
        <f t="shared" si="10"/>
        <v>5.0000000000000001E-4</v>
      </c>
      <c r="X67" s="212" t="s">
        <v>430</v>
      </c>
      <c r="Y67" s="213">
        <f t="shared" si="11"/>
        <v>5.0000000000000001E-4</v>
      </c>
      <c r="Z67" s="204">
        <f t="shared" si="12"/>
        <v>5.0000000000000001E-4</v>
      </c>
    </row>
    <row r="68" spans="3:26" ht="12" x14ac:dyDescent="0.2">
      <c r="C68" s="390"/>
      <c r="D68" s="378" t="s">
        <v>186</v>
      </c>
      <c r="E68" s="380"/>
      <c r="F68" s="380"/>
      <c r="G68" s="70" t="s">
        <v>163</v>
      </c>
      <c r="H68" s="62"/>
      <c r="I68" s="205"/>
      <c r="J68" s="62"/>
      <c r="K68" s="35"/>
      <c r="L68" s="205">
        <v>2.0000000000000001E-4</v>
      </c>
      <c r="M68" s="63"/>
      <c r="N68" s="63"/>
      <c r="O68" s="205"/>
      <c r="P68" s="63"/>
      <c r="Q68" s="182"/>
      <c r="R68" s="207"/>
      <c r="S68" s="63"/>
      <c r="T68" s="40">
        <v>0</v>
      </c>
      <c r="U68" s="4" t="s">
        <v>409</v>
      </c>
      <c r="V68" s="33">
        <f t="shared" si="14"/>
        <v>1</v>
      </c>
      <c r="W68" s="184">
        <f t="shared" si="10"/>
        <v>2.0000000000000001E-4</v>
      </c>
      <c r="X68" s="185" t="s">
        <v>430</v>
      </c>
      <c r="Y68" s="186">
        <f t="shared" si="11"/>
        <v>2.0000000000000001E-4</v>
      </c>
      <c r="Z68" s="187">
        <f t="shared" si="12"/>
        <v>2.0000000000000001E-4</v>
      </c>
    </row>
    <row r="69" spans="3:26" ht="12" x14ac:dyDescent="0.2">
      <c r="C69" s="390"/>
      <c r="D69" s="378" t="s">
        <v>187</v>
      </c>
      <c r="E69" s="380"/>
      <c r="F69" s="380"/>
      <c r="G69" s="70" t="s">
        <v>163</v>
      </c>
      <c r="H69" s="62"/>
      <c r="I69" s="205"/>
      <c r="J69" s="62"/>
      <c r="K69" s="35"/>
      <c r="L69" s="205">
        <v>5.9999999999999995E-4</v>
      </c>
      <c r="M69" s="63"/>
      <c r="N69" s="63"/>
      <c r="O69" s="205"/>
      <c r="P69" s="63"/>
      <c r="Q69" s="182"/>
      <c r="R69" s="207"/>
      <c r="S69" s="63"/>
      <c r="T69" s="40">
        <v>0</v>
      </c>
      <c r="U69" s="4" t="s">
        <v>409</v>
      </c>
      <c r="V69" s="33">
        <f t="shared" si="14"/>
        <v>1</v>
      </c>
      <c r="W69" s="184">
        <f t="shared" si="10"/>
        <v>5.9999999999999995E-4</v>
      </c>
      <c r="X69" s="185" t="s">
        <v>430</v>
      </c>
      <c r="Y69" s="186">
        <f t="shared" si="11"/>
        <v>5.9999999999999995E-4</v>
      </c>
      <c r="Z69" s="187">
        <f t="shared" si="12"/>
        <v>5.9999999999999995E-4</v>
      </c>
    </row>
    <row r="70" spans="3:26" ht="12" x14ac:dyDescent="0.2">
      <c r="C70" s="390"/>
      <c r="D70" s="385" t="s">
        <v>188</v>
      </c>
      <c r="E70" s="386"/>
      <c r="F70" s="386"/>
      <c r="G70" s="113" t="s">
        <v>163</v>
      </c>
      <c r="H70" s="114"/>
      <c r="I70" s="208"/>
      <c r="J70" s="114"/>
      <c r="K70" s="122"/>
      <c r="L70" s="208">
        <v>2.9999999999999997E-4</v>
      </c>
      <c r="M70" s="117"/>
      <c r="N70" s="117"/>
      <c r="O70" s="208"/>
      <c r="P70" s="117"/>
      <c r="Q70" s="195"/>
      <c r="R70" s="210"/>
      <c r="S70" s="117"/>
      <c r="T70" s="197">
        <v>0</v>
      </c>
      <c r="U70" s="198" t="s">
        <v>409</v>
      </c>
      <c r="V70" s="199">
        <f t="shared" si="14"/>
        <v>1</v>
      </c>
      <c r="W70" s="200">
        <f t="shared" si="10"/>
        <v>2.9999999999999997E-4</v>
      </c>
      <c r="X70" s="201" t="s">
        <v>430</v>
      </c>
      <c r="Y70" s="202">
        <f t="shared" si="11"/>
        <v>2.9999999999999997E-4</v>
      </c>
      <c r="Z70" s="203">
        <f t="shared" si="12"/>
        <v>2.9999999999999997E-4</v>
      </c>
    </row>
    <row r="71" spans="3:26" ht="12" x14ac:dyDescent="0.2">
      <c r="C71" s="390"/>
      <c r="D71" s="378" t="s">
        <v>189</v>
      </c>
      <c r="E71" s="380"/>
      <c r="F71" s="380"/>
      <c r="G71" s="70" t="s">
        <v>163</v>
      </c>
      <c r="H71" s="62"/>
      <c r="I71" s="188"/>
      <c r="J71" s="62"/>
      <c r="K71" s="35"/>
      <c r="L71" s="188">
        <v>2E-3</v>
      </c>
      <c r="M71" s="63"/>
      <c r="N71" s="63"/>
      <c r="O71" s="188"/>
      <c r="P71" s="63"/>
      <c r="Q71" s="182"/>
      <c r="R71" s="190"/>
      <c r="S71" s="63"/>
      <c r="T71" s="40">
        <v>0</v>
      </c>
      <c r="U71" s="4" t="s">
        <v>409</v>
      </c>
      <c r="V71" s="33">
        <f t="shared" si="14"/>
        <v>1</v>
      </c>
      <c r="W71" s="211">
        <f t="shared" si="10"/>
        <v>2E-3</v>
      </c>
      <c r="X71" s="212" t="s">
        <v>430</v>
      </c>
      <c r="Y71" s="213">
        <f t="shared" si="11"/>
        <v>2E-3</v>
      </c>
      <c r="Z71" s="204">
        <f t="shared" si="12"/>
        <v>2E-3</v>
      </c>
    </row>
    <row r="72" spans="3:26" ht="12" x14ac:dyDescent="0.2">
      <c r="C72" s="390"/>
      <c r="D72" s="378" t="s">
        <v>190</v>
      </c>
      <c r="E72" s="380"/>
      <c r="F72" s="380"/>
      <c r="G72" s="70" t="s">
        <v>163</v>
      </c>
      <c r="H72" s="62"/>
      <c r="I72" s="188">
        <v>1E-3</v>
      </c>
      <c r="J72" s="62"/>
      <c r="K72" s="188">
        <v>1E-3</v>
      </c>
      <c r="L72" s="188">
        <v>1E-3</v>
      </c>
      <c r="M72" s="63"/>
      <c r="N72" s="63"/>
      <c r="O72" s="188">
        <v>1E-3</v>
      </c>
      <c r="P72" s="63"/>
      <c r="Q72" s="190">
        <v>1E-3</v>
      </c>
      <c r="R72" s="190">
        <v>1E-3</v>
      </c>
      <c r="S72" s="63"/>
      <c r="T72" s="40">
        <v>0</v>
      </c>
      <c r="U72" s="4" t="s">
        <v>409</v>
      </c>
      <c r="V72" s="33">
        <f t="shared" si="14"/>
        <v>6</v>
      </c>
      <c r="W72" s="184">
        <f t="shared" si="10"/>
        <v>1E-3</v>
      </c>
      <c r="X72" s="185" t="s">
        <v>430</v>
      </c>
      <c r="Y72" s="186">
        <f t="shared" si="11"/>
        <v>1E-3</v>
      </c>
      <c r="Z72" s="187">
        <f t="shared" si="12"/>
        <v>1E-3</v>
      </c>
    </row>
    <row r="73" spans="3:26" ht="12" x14ac:dyDescent="0.2">
      <c r="C73" s="390"/>
      <c r="D73" s="378" t="s">
        <v>191</v>
      </c>
      <c r="E73" s="380"/>
      <c r="F73" s="380"/>
      <c r="G73" s="70" t="s">
        <v>163</v>
      </c>
      <c r="H73" s="62"/>
      <c r="I73" s="188">
        <v>2E-3</v>
      </c>
      <c r="J73" s="62"/>
      <c r="K73" s="35"/>
      <c r="L73" s="188">
        <v>2E-3</v>
      </c>
      <c r="M73" s="63"/>
      <c r="N73" s="63"/>
      <c r="O73" s="188">
        <v>2E-3</v>
      </c>
      <c r="P73" s="63"/>
      <c r="Q73" s="182"/>
      <c r="R73" s="190">
        <v>2E-3</v>
      </c>
      <c r="S73" s="63"/>
      <c r="T73" s="40">
        <v>0</v>
      </c>
      <c r="U73" s="4" t="s">
        <v>409</v>
      </c>
      <c r="V73" s="33">
        <f t="shared" si="14"/>
        <v>4</v>
      </c>
      <c r="W73" s="184">
        <f t="shared" si="10"/>
        <v>2E-3</v>
      </c>
      <c r="X73" s="185" t="s">
        <v>430</v>
      </c>
      <c r="Y73" s="186">
        <f t="shared" si="11"/>
        <v>2E-3</v>
      </c>
      <c r="Z73" s="187">
        <f t="shared" si="12"/>
        <v>2E-3</v>
      </c>
    </row>
    <row r="74" spans="3:26" ht="12" x14ac:dyDescent="0.2">
      <c r="C74" s="390"/>
      <c r="D74" s="385" t="s">
        <v>192</v>
      </c>
      <c r="E74" s="386"/>
      <c r="F74" s="386"/>
      <c r="G74" s="113" t="s">
        <v>163</v>
      </c>
      <c r="H74" s="114"/>
      <c r="I74" s="217">
        <v>4.2</v>
      </c>
      <c r="J74" s="114"/>
      <c r="K74" s="217">
        <v>3.2</v>
      </c>
      <c r="L74" s="217">
        <v>3.3</v>
      </c>
      <c r="M74" s="117"/>
      <c r="N74" s="117"/>
      <c r="O74" s="217">
        <v>4.5999999999999996</v>
      </c>
      <c r="P74" s="117"/>
      <c r="Q74" s="345">
        <v>5.7</v>
      </c>
      <c r="R74" s="218">
        <v>6.6</v>
      </c>
      <c r="S74" s="117"/>
      <c r="T74" s="197">
        <v>0</v>
      </c>
      <c r="U74" s="198" t="s">
        <v>409</v>
      </c>
      <c r="V74" s="199">
        <f t="shared" si="14"/>
        <v>6</v>
      </c>
      <c r="W74" s="219">
        <f t="shared" si="10"/>
        <v>3.2</v>
      </c>
      <c r="X74" s="120" t="s">
        <v>411</v>
      </c>
      <c r="Y74" s="220">
        <f t="shared" si="11"/>
        <v>6.6</v>
      </c>
      <c r="Z74" s="115">
        <f t="shared" si="12"/>
        <v>4.6000000000000005</v>
      </c>
    </row>
    <row r="75" spans="3:26" ht="12" x14ac:dyDescent="0.2">
      <c r="C75" s="390"/>
      <c r="D75" s="378" t="s">
        <v>193</v>
      </c>
      <c r="E75" s="380"/>
      <c r="F75" s="380"/>
      <c r="G75" s="152" t="s">
        <v>163</v>
      </c>
      <c r="H75" s="153"/>
      <c r="I75" s="223">
        <v>0.14000000000000001</v>
      </c>
      <c r="J75" s="153"/>
      <c r="K75" s="223">
        <v>0.15</v>
      </c>
      <c r="L75" s="223">
        <v>0.13</v>
      </c>
      <c r="M75" s="158"/>
      <c r="N75" s="158"/>
      <c r="O75" s="223">
        <v>0.13</v>
      </c>
      <c r="P75" s="158"/>
      <c r="Q75" s="225">
        <v>0.11</v>
      </c>
      <c r="R75" s="226">
        <v>0.1</v>
      </c>
      <c r="S75" s="158"/>
      <c r="T75" s="125">
        <v>0</v>
      </c>
      <c r="U75" s="126" t="s">
        <v>409</v>
      </c>
      <c r="V75" s="127">
        <f t="shared" si="14"/>
        <v>6</v>
      </c>
      <c r="W75" s="227">
        <f t="shared" si="10"/>
        <v>0.1</v>
      </c>
      <c r="X75" s="162" t="s">
        <v>411</v>
      </c>
      <c r="Y75" s="228">
        <f t="shared" si="11"/>
        <v>0.15</v>
      </c>
      <c r="Z75" s="229">
        <f t="shared" si="12"/>
        <v>0.12666666666666668</v>
      </c>
    </row>
    <row r="76" spans="3:26" ht="12" x14ac:dyDescent="0.2">
      <c r="C76" s="390"/>
      <c r="D76" s="378" t="s">
        <v>194</v>
      </c>
      <c r="E76" s="380"/>
      <c r="F76" s="380"/>
      <c r="G76" s="70" t="s">
        <v>163</v>
      </c>
      <c r="H76" s="62"/>
      <c r="I76" s="230">
        <v>0.05</v>
      </c>
      <c r="J76" s="62"/>
      <c r="K76" s="230">
        <v>0.04</v>
      </c>
      <c r="L76" s="230">
        <v>0.04</v>
      </c>
      <c r="M76" s="63"/>
      <c r="N76" s="63"/>
      <c r="O76" s="230">
        <v>0.06</v>
      </c>
      <c r="P76" s="63"/>
      <c r="Q76" s="182">
        <v>0.04</v>
      </c>
      <c r="R76" s="232">
        <v>0.06</v>
      </c>
      <c r="S76" s="63"/>
      <c r="T76" s="40">
        <v>0</v>
      </c>
      <c r="U76" s="4" t="s">
        <v>409</v>
      </c>
      <c r="V76" s="33">
        <f t="shared" si="14"/>
        <v>6</v>
      </c>
      <c r="W76" s="233">
        <f t="shared" si="10"/>
        <v>0.04</v>
      </c>
      <c r="X76" s="32" t="s">
        <v>411</v>
      </c>
      <c r="Y76" s="234">
        <f t="shared" si="11"/>
        <v>0.06</v>
      </c>
      <c r="Z76" s="235">
        <f t="shared" si="12"/>
        <v>4.8333333333333339E-2</v>
      </c>
    </row>
    <row r="77" spans="3:26" ht="12" x14ac:dyDescent="0.2">
      <c r="C77" s="391"/>
      <c r="D77" s="383" t="s">
        <v>195</v>
      </c>
      <c r="E77" s="388"/>
      <c r="F77" s="388"/>
      <c r="G77" s="78" t="s">
        <v>163</v>
      </c>
      <c r="H77" s="102"/>
      <c r="I77" s="237"/>
      <c r="J77" s="102"/>
      <c r="K77" s="51"/>
      <c r="L77" s="237">
        <v>5.0000000000000001E-3</v>
      </c>
      <c r="M77" s="105"/>
      <c r="N77" s="105"/>
      <c r="O77" s="237"/>
      <c r="P77" s="105"/>
      <c r="Q77" s="239"/>
      <c r="R77" s="240">
        <v>5.0000000000000001E-3</v>
      </c>
      <c r="S77" s="105"/>
      <c r="T77" s="45">
        <v>0</v>
      </c>
      <c r="U77" s="46" t="s">
        <v>409</v>
      </c>
      <c r="V77" s="47">
        <f t="shared" si="14"/>
        <v>2</v>
      </c>
      <c r="W77" s="241">
        <f t="shared" si="10"/>
        <v>5.0000000000000001E-3</v>
      </c>
      <c r="X77" s="49" t="s">
        <v>411</v>
      </c>
      <c r="Y77" s="242">
        <f t="shared" si="11"/>
        <v>5.0000000000000001E-3</v>
      </c>
      <c r="Z77" s="243">
        <f t="shared" si="12"/>
        <v>5.0000000000000001E-3</v>
      </c>
    </row>
    <row r="78" spans="3:26" ht="12" customHeight="1" x14ac:dyDescent="0.2">
      <c r="C78" s="389" t="s">
        <v>57</v>
      </c>
      <c r="D78" s="381" t="s">
        <v>196</v>
      </c>
      <c r="E78" s="382"/>
      <c r="F78" s="382"/>
      <c r="G78" s="93" t="s">
        <v>163</v>
      </c>
      <c r="H78" s="52"/>
      <c r="I78" s="245">
        <v>0.5</v>
      </c>
      <c r="J78" s="52"/>
      <c r="K78" s="245">
        <v>0.5</v>
      </c>
      <c r="L78" s="245">
        <v>0.5</v>
      </c>
      <c r="M78" s="54"/>
      <c r="N78" s="54"/>
      <c r="O78" s="245">
        <v>0.5</v>
      </c>
      <c r="P78" s="54"/>
      <c r="Q78" s="247">
        <v>0.5</v>
      </c>
      <c r="R78" s="247">
        <v>0.5</v>
      </c>
      <c r="S78" s="54"/>
      <c r="T78" s="56" t="s">
        <v>390</v>
      </c>
      <c r="U78" s="57" t="s">
        <v>409</v>
      </c>
      <c r="V78" s="58">
        <f t="shared" si="14"/>
        <v>6</v>
      </c>
      <c r="W78" s="248">
        <f>MIN(I78:R78)</f>
        <v>0.5</v>
      </c>
      <c r="X78" s="60" t="s">
        <v>411</v>
      </c>
      <c r="Y78" s="249">
        <f t="shared" si="11"/>
        <v>0.5</v>
      </c>
      <c r="Z78" s="244">
        <f t="shared" si="12"/>
        <v>0.5</v>
      </c>
    </row>
    <row r="79" spans="3:26" ht="12" x14ac:dyDescent="0.2">
      <c r="C79" s="390"/>
      <c r="D79" s="378" t="s">
        <v>197</v>
      </c>
      <c r="E79" s="380"/>
      <c r="F79" s="380"/>
      <c r="G79" s="70" t="s">
        <v>163</v>
      </c>
      <c r="H79" s="62"/>
      <c r="I79" s="188"/>
      <c r="J79" s="62"/>
      <c r="K79" s="35"/>
      <c r="L79" s="188">
        <v>5.0000000000000001E-3</v>
      </c>
      <c r="M79" s="63"/>
      <c r="N79" s="63"/>
      <c r="O79" s="188"/>
      <c r="P79" s="63"/>
      <c r="Q79" s="182"/>
      <c r="R79" s="190"/>
      <c r="S79" s="63"/>
      <c r="T79" s="40" t="s">
        <v>140</v>
      </c>
      <c r="U79" s="4" t="s">
        <v>409</v>
      </c>
      <c r="V79" s="33">
        <f t="shared" si="14"/>
        <v>1</v>
      </c>
      <c r="W79" s="184">
        <f t="shared" ref="W79:W88" si="15">MIN(I79:R79)</f>
        <v>5.0000000000000001E-3</v>
      </c>
      <c r="X79" s="185" t="s">
        <v>430</v>
      </c>
      <c r="Y79" s="186">
        <f t="shared" si="11"/>
        <v>5.0000000000000001E-3</v>
      </c>
      <c r="Z79" s="187">
        <f t="shared" si="12"/>
        <v>5.0000000000000001E-3</v>
      </c>
    </row>
    <row r="80" spans="3:26" ht="12" x14ac:dyDescent="0.2">
      <c r="C80" s="390"/>
      <c r="D80" s="378" t="s">
        <v>198</v>
      </c>
      <c r="E80" s="380"/>
      <c r="F80" s="380"/>
      <c r="G80" s="70" t="s">
        <v>163</v>
      </c>
      <c r="H80" s="62"/>
      <c r="I80" s="148"/>
      <c r="J80" s="62"/>
      <c r="K80" s="35"/>
      <c r="L80" s="148">
        <v>1.2E-2</v>
      </c>
      <c r="M80" s="63"/>
      <c r="N80" s="63"/>
      <c r="O80" s="148"/>
      <c r="P80" s="63"/>
      <c r="Q80" s="182"/>
      <c r="R80" s="150"/>
      <c r="S80" s="63"/>
      <c r="T80" s="40" t="s">
        <v>140</v>
      </c>
      <c r="U80" s="4" t="s">
        <v>409</v>
      </c>
      <c r="V80" s="33">
        <f t="shared" si="14"/>
        <v>1</v>
      </c>
      <c r="W80" s="369">
        <f t="shared" si="15"/>
        <v>1.2E-2</v>
      </c>
      <c r="X80" s="370" t="s">
        <v>430</v>
      </c>
      <c r="Y80" s="371">
        <f t="shared" si="11"/>
        <v>1.2E-2</v>
      </c>
      <c r="Z80" s="372">
        <f t="shared" si="12"/>
        <v>1.2E-2</v>
      </c>
    </row>
    <row r="81" spans="3:26" ht="12" x14ac:dyDescent="0.2">
      <c r="C81" s="390"/>
      <c r="D81" s="385" t="s">
        <v>199</v>
      </c>
      <c r="E81" s="386"/>
      <c r="F81" s="386"/>
      <c r="G81" s="113" t="s">
        <v>163</v>
      </c>
      <c r="H81" s="114"/>
      <c r="I81" s="260"/>
      <c r="J81" s="114"/>
      <c r="K81" s="122"/>
      <c r="L81" s="193">
        <v>0.08</v>
      </c>
      <c r="M81" s="117"/>
      <c r="N81" s="117"/>
      <c r="O81" s="260"/>
      <c r="P81" s="117"/>
      <c r="Q81" s="195"/>
      <c r="R81" s="252"/>
      <c r="S81" s="117"/>
      <c r="T81" s="197" t="s">
        <v>140</v>
      </c>
      <c r="U81" s="198" t="s">
        <v>409</v>
      </c>
      <c r="V81" s="199">
        <f t="shared" si="14"/>
        <v>1</v>
      </c>
      <c r="W81" s="184">
        <f t="shared" si="15"/>
        <v>0.08</v>
      </c>
      <c r="X81" s="185" t="s">
        <v>430</v>
      </c>
      <c r="Y81" s="186">
        <f t="shared" si="11"/>
        <v>0.08</v>
      </c>
      <c r="Z81" s="187">
        <f t="shared" si="12"/>
        <v>0.08</v>
      </c>
    </row>
    <row r="82" spans="3:26" ht="12" x14ac:dyDescent="0.2">
      <c r="C82" s="390"/>
      <c r="D82" s="378" t="s">
        <v>200</v>
      </c>
      <c r="E82" s="380"/>
      <c r="F82" s="380"/>
      <c r="G82" s="70" t="s">
        <v>163</v>
      </c>
      <c r="H82" s="153"/>
      <c r="I82" s="254"/>
      <c r="J82" s="153"/>
      <c r="K82" s="320"/>
      <c r="L82" s="254">
        <v>0.01</v>
      </c>
      <c r="M82" s="158"/>
      <c r="N82" s="158"/>
      <c r="O82" s="254"/>
      <c r="P82" s="158"/>
      <c r="Q82" s="225"/>
      <c r="R82" s="256"/>
      <c r="S82" s="158"/>
      <c r="T82" s="125" t="s">
        <v>140</v>
      </c>
      <c r="U82" s="126" t="s">
        <v>409</v>
      </c>
      <c r="V82" s="127">
        <f t="shared" si="14"/>
        <v>1</v>
      </c>
      <c r="W82" s="211">
        <f t="shared" si="15"/>
        <v>0.01</v>
      </c>
      <c r="X82" s="212" t="s">
        <v>430</v>
      </c>
      <c r="Y82" s="213">
        <f t="shared" si="11"/>
        <v>0.01</v>
      </c>
      <c r="Z82" s="204">
        <f t="shared" si="12"/>
        <v>0.01</v>
      </c>
    </row>
    <row r="83" spans="3:26" ht="12" x14ac:dyDescent="0.2">
      <c r="C83" s="390"/>
      <c r="D83" s="378" t="s">
        <v>63</v>
      </c>
      <c r="E83" s="380"/>
      <c r="F83" s="380"/>
      <c r="G83" s="70" t="s">
        <v>163</v>
      </c>
      <c r="H83" s="62"/>
      <c r="I83" s="257"/>
      <c r="J83" s="62"/>
      <c r="K83" s="35"/>
      <c r="L83" s="257">
        <v>0.03</v>
      </c>
      <c r="M83" s="63"/>
      <c r="N83" s="63"/>
      <c r="O83" s="257"/>
      <c r="P83" s="63"/>
      <c r="Q83" s="182"/>
      <c r="R83" s="259"/>
      <c r="S83" s="63"/>
      <c r="T83" s="40" t="s">
        <v>140</v>
      </c>
      <c r="U83" s="4" t="s">
        <v>409</v>
      </c>
      <c r="V83" s="33">
        <f t="shared" si="14"/>
        <v>1</v>
      </c>
      <c r="W83" s="184">
        <f t="shared" si="15"/>
        <v>0.03</v>
      </c>
      <c r="X83" s="321" t="s">
        <v>430</v>
      </c>
      <c r="Y83" s="186">
        <f t="shared" si="11"/>
        <v>0.03</v>
      </c>
      <c r="Z83" s="187">
        <f t="shared" si="12"/>
        <v>0.03</v>
      </c>
    </row>
    <row r="84" spans="3:26" ht="12" x14ac:dyDescent="0.2">
      <c r="C84" s="390"/>
      <c r="D84" s="387" t="s">
        <v>64</v>
      </c>
      <c r="E84" s="380"/>
      <c r="F84" s="380"/>
      <c r="G84" s="70" t="s">
        <v>163</v>
      </c>
      <c r="H84" s="35"/>
      <c r="I84" s="230"/>
      <c r="J84" s="35"/>
      <c r="K84" s="35"/>
      <c r="L84" s="230">
        <v>0.06</v>
      </c>
      <c r="M84" s="63"/>
      <c r="N84" s="63"/>
      <c r="O84" s="230"/>
      <c r="P84" s="63"/>
      <c r="Q84" s="182"/>
      <c r="R84" s="232"/>
      <c r="S84" s="63"/>
      <c r="T84" s="31" t="s">
        <v>140</v>
      </c>
      <c r="U84" s="32" t="s">
        <v>409</v>
      </c>
      <c r="V84" s="33">
        <f t="shared" si="14"/>
        <v>1</v>
      </c>
      <c r="W84" s="31">
        <f t="shared" si="15"/>
        <v>0.06</v>
      </c>
      <c r="X84" s="275" t="s">
        <v>430</v>
      </c>
      <c r="Y84" s="34">
        <f t="shared" si="11"/>
        <v>0.06</v>
      </c>
      <c r="Z84" s="35">
        <f t="shared" si="12"/>
        <v>0.06</v>
      </c>
    </row>
    <row r="85" spans="3:26" ht="12" x14ac:dyDescent="0.2">
      <c r="C85" s="390"/>
      <c r="D85" s="401" t="s">
        <v>66</v>
      </c>
      <c r="E85" s="386"/>
      <c r="F85" s="386"/>
      <c r="G85" s="113" t="s">
        <v>163</v>
      </c>
      <c r="H85" s="122"/>
      <c r="I85" s="261">
        <v>0.09</v>
      </c>
      <c r="J85" s="122"/>
      <c r="K85" s="261">
        <v>0.05</v>
      </c>
      <c r="L85" s="261">
        <v>0.25</v>
      </c>
      <c r="M85" s="117"/>
      <c r="N85" s="117"/>
      <c r="O85" s="261">
        <v>0.28000000000000003</v>
      </c>
      <c r="P85" s="117"/>
      <c r="Q85" s="346">
        <v>0.52</v>
      </c>
      <c r="R85" s="252">
        <v>0.26</v>
      </c>
      <c r="S85" s="117"/>
      <c r="T85" s="119" t="s">
        <v>390</v>
      </c>
      <c r="U85" s="120" t="s">
        <v>409</v>
      </c>
      <c r="V85" s="199">
        <f t="shared" si="14"/>
        <v>6</v>
      </c>
      <c r="W85" s="263">
        <f t="shared" si="15"/>
        <v>0.05</v>
      </c>
      <c r="X85" s="120" t="s">
        <v>411</v>
      </c>
      <c r="Y85" s="264">
        <f t="shared" si="11"/>
        <v>0.52</v>
      </c>
      <c r="Z85" s="261">
        <f t="shared" si="12"/>
        <v>0.24166666666666667</v>
      </c>
    </row>
    <row r="86" spans="3:26" ht="12" x14ac:dyDescent="0.2">
      <c r="C86" s="390"/>
      <c r="D86" s="387" t="s">
        <v>68</v>
      </c>
      <c r="E86" s="380"/>
      <c r="F86" s="380"/>
      <c r="G86" s="70" t="s">
        <v>163</v>
      </c>
      <c r="H86" s="35"/>
      <c r="I86" s="84">
        <v>4.2</v>
      </c>
      <c r="J86" s="35"/>
      <c r="K86" s="84">
        <v>3.2</v>
      </c>
      <c r="L86" s="84">
        <v>3.3</v>
      </c>
      <c r="M86" s="63"/>
      <c r="N86" s="63"/>
      <c r="O86" s="84">
        <v>4.5999999999999996</v>
      </c>
      <c r="P86" s="63"/>
      <c r="Q86" s="110">
        <v>5.7</v>
      </c>
      <c r="R86" s="75">
        <v>6.6</v>
      </c>
      <c r="S86" s="63"/>
      <c r="T86" s="31" t="s">
        <v>390</v>
      </c>
      <c r="U86" s="32" t="s">
        <v>409</v>
      </c>
      <c r="V86" s="33">
        <f t="shared" si="14"/>
        <v>6</v>
      </c>
      <c r="W86" s="265">
        <f t="shared" si="15"/>
        <v>3.2</v>
      </c>
      <c r="X86" s="32" t="s">
        <v>411</v>
      </c>
      <c r="Y86" s="266">
        <f t="shared" si="11"/>
        <v>6.6</v>
      </c>
      <c r="Z86" s="84">
        <f t="shared" si="12"/>
        <v>4.6000000000000005</v>
      </c>
    </row>
    <row r="87" spans="3:26" ht="12" x14ac:dyDescent="0.2">
      <c r="C87" s="390"/>
      <c r="D87" s="387" t="s">
        <v>69</v>
      </c>
      <c r="E87" s="380"/>
      <c r="F87" s="380"/>
      <c r="G87" s="70" t="s">
        <v>163</v>
      </c>
      <c r="H87" s="35"/>
      <c r="I87" s="89">
        <v>0.05</v>
      </c>
      <c r="J87" s="35"/>
      <c r="K87" s="89">
        <v>0.04</v>
      </c>
      <c r="L87" s="230">
        <v>0.05</v>
      </c>
      <c r="M87" s="63"/>
      <c r="N87" s="63"/>
      <c r="O87" s="257">
        <v>0.04</v>
      </c>
      <c r="P87" s="63"/>
      <c r="Q87" s="232">
        <v>0.05</v>
      </c>
      <c r="R87" s="90">
        <v>0.04</v>
      </c>
      <c r="S87" s="63"/>
      <c r="T87" s="31" t="s">
        <v>390</v>
      </c>
      <c r="U87" s="32" t="s">
        <v>409</v>
      </c>
      <c r="V87" s="33">
        <f t="shared" si="14"/>
        <v>6</v>
      </c>
      <c r="W87" s="184">
        <f t="shared" si="15"/>
        <v>0.04</v>
      </c>
      <c r="X87" s="32" t="s">
        <v>430</v>
      </c>
      <c r="Y87" s="268">
        <f t="shared" si="11"/>
        <v>0.05</v>
      </c>
      <c r="Z87" s="230">
        <f t="shared" si="12"/>
        <v>4.5000000000000005E-2</v>
      </c>
    </row>
    <row r="88" spans="3:26" ht="12" x14ac:dyDescent="0.2">
      <c r="C88" s="391"/>
      <c r="D88" s="387" t="s">
        <v>118</v>
      </c>
      <c r="E88" s="380"/>
      <c r="F88" s="380"/>
      <c r="G88" s="70" t="s">
        <v>163</v>
      </c>
      <c r="H88" s="35"/>
      <c r="I88" s="230"/>
      <c r="J88" s="35"/>
      <c r="K88" s="35"/>
      <c r="L88" s="230">
        <v>0.3</v>
      </c>
      <c r="M88" s="63"/>
      <c r="N88" s="63"/>
      <c r="O88" s="257"/>
      <c r="P88" s="63"/>
      <c r="Q88" s="182"/>
      <c r="R88" s="232"/>
      <c r="S88" s="63"/>
      <c r="T88" s="31" t="s">
        <v>390</v>
      </c>
      <c r="U88" s="32" t="s">
        <v>409</v>
      </c>
      <c r="V88" s="33">
        <f t="shared" si="14"/>
        <v>1</v>
      </c>
      <c r="W88" s="267">
        <f t="shared" si="15"/>
        <v>0.3</v>
      </c>
      <c r="X88" s="32" t="s">
        <v>430</v>
      </c>
      <c r="Y88" s="268">
        <f t="shared" si="11"/>
        <v>0.3</v>
      </c>
      <c r="Z88" s="230">
        <f t="shared" si="12"/>
        <v>0.3</v>
      </c>
    </row>
    <row r="89" spans="3:26" ht="12" x14ac:dyDescent="0.2">
      <c r="C89" s="389" t="s">
        <v>72</v>
      </c>
      <c r="D89" s="381" t="s">
        <v>201</v>
      </c>
      <c r="E89" s="382"/>
      <c r="F89" s="382"/>
      <c r="G89" s="93" t="s">
        <v>163</v>
      </c>
      <c r="H89" s="52"/>
      <c r="I89" s="52"/>
      <c r="J89" s="52"/>
      <c r="K89" s="54"/>
      <c r="L89" s="54"/>
      <c r="M89" s="54"/>
      <c r="N89" s="54"/>
      <c r="O89" s="54"/>
      <c r="P89" s="54"/>
      <c r="Q89" s="269"/>
      <c r="R89" s="269"/>
      <c r="S89" s="54"/>
      <c r="T89" s="56" t="s">
        <v>401</v>
      </c>
      <c r="U89" s="57" t="s">
        <v>401</v>
      </c>
      <c r="V89" s="58" t="s">
        <v>401</v>
      </c>
      <c r="W89" s="59"/>
      <c r="X89" s="60"/>
      <c r="Y89" s="61"/>
      <c r="Z89" s="53"/>
    </row>
    <row r="90" spans="3:26" ht="12" x14ac:dyDescent="0.2">
      <c r="C90" s="390"/>
      <c r="D90" s="378" t="s">
        <v>202</v>
      </c>
      <c r="E90" s="380"/>
      <c r="F90" s="380"/>
      <c r="G90" s="70" t="s">
        <v>163</v>
      </c>
      <c r="H90" s="62"/>
      <c r="I90" s="62"/>
      <c r="J90" s="62"/>
      <c r="K90" s="63"/>
      <c r="L90" s="63"/>
      <c r="M90" s="63"/>
      <c r="N90" s="63"/>
      <c r="O90" s="63"/>
      <c r="P90" s="63"/>
      <c r="Q90" s="270"/>
      <c r="R90" s="270"/>
      <c r="S90" s="63"/>
      <c r="T90" s="40" t="s">
        <v>401</v>
      </c>
      <c r="U90" s="4" t="s">
        <v>401</v>
      </c>
      <c r="V90" s="33" t="s">
        <v>401</v>
      </c>
      <c r="W90" s="31"/>
      <c r="X90" s="32"/>
      <c r="Y90" s="34"/>
      <c r="Z90" s="35"/>
    </row>
    <row r="91" spans="3:26" ht="12" x14ac:dyDescent="0.2">
      <c r="C91" s="390"/>
      <c r="D91" s="378" t="s">
        <v>203</v>
      </c>
      <c r="E91" s="380"/>
      <c r="F91" s="380"/>
      <c r="G91" s="70" t="s">
        <v>163</v>
      </c>
      <c r="H91" s="62"/>
      <c r="I91" s="62"/>
      <c r="J91" s="62"/>
      <c r="K91" s="63"/>
      <c r="L91" s="63"/>
      <c r="M91" s="63"/>
      <c r="N91" s="63"/>
      <c r="O91" s="63"/>
      <c r="P91" s="63"/>
      <c r="Q91" s="270"/>
      <c r="R91" s="270"/>
      <c r="S91" s="63"/>
      <c r="T91" s="40" t="s">
        <v>401</v>
      </c>
      <c r="U91" s="4" t="s">
        <v>401</v>
      </c>
      <c r="V91" s="33" t="s">
        <v>401</v>
      </c>
      <c r="W91" s="31"/>
      <c r="X91" s="32"/>
      <c r="Y91" s="34"/>
      <c r="Z91" s="35"/>
    </row>
    <row r="92" spans="3:26" ht="12" x14ac:dyDescent="0.2">
      <c r="C92" s="390"/>
      <c r="D92" s="378" t="s">
        <v>204</v>
      </c>
      <c r="E92" s="380"/>
      <c r="F92" s="380"/>
      <c r="G92" s="70" t="s">
        <v>163</v>
      </c>
      <c r="H92" s="62"/>
      <c r="I92" s="62"/>
      <c r="J92" s="62"/>
      <c r="K92" s="63"/>
      <c r="L92" s="63"/>
      <c r="M92" s="63"/>
      <c r="N92" s="63"/>
      <c r="O92" s="63"/>
      <c r="P92" s="63"/>
      <c r="Q92" s="270"/>
      <c r="R92" s="270"/>
      <c r="S92" s="63"/>
      <c r="T92" s="40" t="s">
        <v>401</v>
      </c>
      <c r="U92" s="4" t="s">
        <v>401</v>
      </c>
      <c r="V92" s="33" t="s">
        <v>401</v>
      </c>
      <c r="W92" s="31"/>
      <c r="X92" s="32"/>
      <c r="Y92" s="34"/>
      <c r="Z92" s="35"/>
    </row>
    <row r="93" spans="3:26" ht="10.5" customHeight="1" x14ac:dyDescent="0.2">
      <c r="C93" s="391"/>
      <c r="D93" s="383" t="s">
        <v>205</v>
      </c>
      <c r="E93" s="384"/>
      <c r="F93" s="384"/>
      <c r="G93" s="78" t="s">
        <v>163</v>
      </c>
      <c r="H93" s="102"/>
      <c r="I93" s="102"/>
      <c r="J93" s="102"/>
      <c r="K93" s="105"/>
      <c r="L93" s="105"/>
      <c r="M93" s="105"/>
      <c r="N93" s="105"/>
      <c r="O93" s="105"/>
      <c r="P93" s="105"/>
      <c r="Q93" s="271"/>
      <c r="R93" s="271"/>
      <c r="S93" s="105"/>
      <c r="T93" s="45" t="s">
        <v>401</v>
      </c>
      <c r="U93" s="46" t="s">
        <v>401</v>
      </c>
      <c r="V93" s="47" t="s">
        <v>401</v>
      </c>
      <c r="W93" s="48"/>
      <c r="X93" s="49"/>
      <c r="Y93" s="50"/>
      <c r="Z93" s="51"/>
    </row>
    <row r="94" spans="3:26" ht="10.5" customHeight="1" x14ac:dyDescent="0.2">
      <c r="C94" s="389" t="s">
        <v>78</v>
      </c>
      <c r="D94" s="381" t="s">
        <v>206</v>
      </c>
      <c r="E94" s="382"/>
      <c r="F94" s="382"/>
      <c r="G94" s="93" t="s">
        <v>163</v>
      </c>
      <c r="H94" s="52"/>
      <c r="I94" s="52"/>
      <c r="J94" s="52"/>
      <c r="K94" s="54"/>
      <c r="L94" s="272">
        <v>6.0000000000000001E-3</v>
      </c>
      <c r="M94" s="53"/>
      <c r="N94" s="53"/>
      <c r="O94" s="53"/>
      <c r="P94" s="54"/>
      <c r="Q94" s="269"/>
      <c r="R94" s="269"/>
      <c r="S94" s="54"/>
      <c r="T94" s="56">
        <v>0</v>
      </c>
      <c r="U94" s="57" t="s">
        <v>409</v>
      </c>
      <c r="V94" s="58">
        <f t="shared" ref="V94:V124" si="16">COUNT(I94:R94)</f>
        <v>1</v>
      </c>
      <c r="W94" s="184">
        <f t="shared" ref="W94:W124" si="17">MIN(I94:R94)</f>
        <v>6.0000000000000001E-3</v>
      </c>
      <c r="X94" s="32" t="s">
        <v>430</v>
      </c>
      <c r="Y94" s="273">
        <f t="shared" ref="Y94:Y124" si="18">MAX(I94:R94)</f>
        <v>6.0000000000000001E-3</v>
      </c>
      <c r="Z94" s="179">
        <f t="shared" ref="Z94:Z124" si="19">AVERAGE(I94:R94)</f>
        <v>6.0000000000000001E-3</v>
      </c>
    </row>
    <row r="95" spans="3:26" ht="12" x14ac:dyDescent="0.2">
      <c r="C95" s="390"/>
      <c r="D95" s="378" t="s">
        <v>207</v>
      </c>
      <c r="E95" s="380"/>
      <c r="F95" s="380"/>
      <c r="G95" s="70" t="s">
        <v>163</v>
      </c>
      <c r="H95" s="62"/>
      <c r="I95" s="62"/>
      <c r="J95" s="62"/>
      <c r="K95" s="63"/>
      <c r="L95" s="188">
        <v>4.0000000000000001E-3</v>
      </c>
      <c r="M95" s="35"/>
      <c r="N95" s="35"/>
      <c r="O95" s="35"/>
      <c r="P95" s="63"/>
      <c r="Q95" s="270"/>
      <c r="R95" s="270"/>
      <c r="S95" s="63"/>
      <c r="T95" s="40">
        <v>0</v>
      </c>
      <c r="U95" s="4" t="s">
        <v>409</v>
      </c>
      <c r="V95" s="33">
        <f t="shared" si="16"/>
        <v>1</v>
      </c>
      <c r="W95" s="184">
        <f t="shared" si="17"/>
        <v>4.0000000000000001E-3</v>
      </c>
      <c r="X95" s="32" t="s">
        <v>430</v>
      </c>
      <c r="Y95" s="273">
        <f t="shared" si="18"/>
        <v>4.0000000000000001E-3</v>
      </c>
      <c r="Z95" s="188">
        <f t="shared" si="19"/>
        <v>4.0000000000000001E-3</v>
      </c>
    </row>
    <row r="96" spans="3:26" ht="12" x14ac:dyDescent="0.2">
      <c r="C96" s="390"/>
      <c r="D96" s="378" t="s">
        <v>208</v>
      </c>
      <c r="E96" s="380"/>
      <c r="F96" s="380"/>
      <c r="G96" s="70" t="s">
        <v>163</v>
      </c>
      <c r="H96" s="62"/>
      <c r="I96" s="62"/>
      <c r="J96" s="62"/>
      <c r="K96" s="63"/>
      <c r="L96" s="188">
        <v>6.0000000000000001E-3</v>
      </c>
      <c r="M96" s="35"/>
      <c r="N96" s="35"/>
      <c r="O96" s="35"/>
      <c r="P96" s="63"/>
      <c r="Q96" s="270"/>
      <c r="R96" s="270"/>
      <c r="S96" s="63"/>
      <c r="T96" s="40">
        <v>0</v>
      </c>
      <c r="U96" s="4" t="s">
        <v>409</v>
      </c>
      <c r="V96" s="33">
        <f t="shared" si="16"/>
        <v>1</v>
      </c>
      <c r="W96" s="184">
        <f t="shared" si="17"/>
        <v>6.0000000000000001E-3</v>
      </c>
      <c r="X96" s="32" t="s">
        <v>430</v>
      </c>
      <c r="Y96" s="273">
        <f t="shared" si="18"/>
        <v>6.0000000000000001E-3</v>
      </c>
      <c r="Z96" s="188">
        <f t="shared" si="19"/>
        <v>6.0000000000000001E-3</v>
      </c>
    </row>
    <row r="97" spans="3:26" ht="12" x14ac:dyDescent="0.2">
      <c r="C97" s="390"/>
      <c r="D97" s="385" t="s">
        <v>209</v>
      </c>
      <c r="E97" s="386"/>
      <c r="F97" s="386"/>
      <c r="G97" s="113" t="s">
        <v>163</v>
      </c>
      <c r="H97" s="114"/>
      <c r="I97" s="114"/>
      <c r="J97" s="114"/>
      <c r="K97" s="117"/>
      <c r="L97" s="193">
        <v>0.03</v>
      </c>
      <c r="M97" s="122"/>
      <c r="N97" s="122"/>
      <c r="O97" s="122"/>
      <c r="P97" s="117"/>
      <c r="Q97" s="274"/>
      <c r="R97" s="274"/>
      <c r="S97" s="117"/>
      <c r="T97" s="197">
        <v>0</v>
      </c>
      <c r="U97" s="198" t="s">
        <v>409</v>
      </c>
      <c r="V97" s="199">
        <f t="shared" si="16"/>
        <v>1</v>
      </c>
      <c r="W97" s="184">
        <f t="shared" si="17"/>
        <v>0.03</v>
      </c>
      <c r="X97" s="32" t="s">
        <v>430</v>
      </c>
      <c r="Y97" s="373">
        <f t="shared" si="18"/>
        <v>0.03</v>
      </c>
      <c r="Z97" s="257">
        <f t="shared" si="19"/>
        <v>0.03</v>
      </c>
    </row>
    <row r="98" spans="3:26" ht="12" x14ac:dyDescent="0.2">
      <c r="C98" s="390"/>
      <c r="D98" s="378" t="s">
        <v>210</v>
      </c>
      <c r="E98" s="380"/>
      <c r="F98" s="380"/>
      <c r="G98" s="70" t="s">
        <v>163</v>
      </c>
      <c r="H98" s="62"/>
      <c r="I98" s="62"/>
      <c r="J98" s="62"/>
      <c r="K98" s="63"/>
      <c r="L98" s="205">
        <v>8.0000000000000004E-4</v>
      </c>
      <c r="M98" s="35"/>
      <c r="N98" s="35"/>
      <c r="O98" s="35"/>
      <c r="P98" s="63"/>
      <c r="Q98" s="270"/>
      <c r="R98" s="270"/>
      <c r="S98" s="63"/>
      <c r="T98" s="40">
        <v>0</v>
      </c>
      <c r="U98" s="4" t="s">
        <v>409</v>
      </c>
      <c r="V98" s="33">
        <f t="shared" si="16"/>
        <v>1</v>
      </c>
      <c r="W98" s="211">
        <f t="shared" si="17"/>
        <v>8.0000000000000004E-4</v>
      </c>
      <c r="X98" s="162" t="s">
        <v>430</v>
      </c>
      <c r="Y98" s="374">
        <f t="shared" si="18"/>
        <v>8.0000000000000004E-4</v>
      </c>
      <c r="Z98" s="375">
        <f t="shared" si="19"/>
        <v>8.0000000000000004E-4</v>
      </c>
    </row>
    <row r="99" spans="3:26" ht="12" x14ac:dyDescent="0.2">
      <c r="C99" s="390"/>
      <c r="D99" s="378" t="s">
        <v>211</v>
      </c>
      <c r="E99" s="380"/>
      <c r="F99" s="380"/>
      <c r="G99" s="70" t="s">
        <v>163</v>
      </c>
      <c r="H99" s="62"/>
      <c r="I99" s="62"/>
      <c r="J99" s="62"/>
      <c r="K99" s="63"/>
      <c r="L99" s="205">
        <v>5.0000000000000001E-4</v>
      </c>
      <c r="M99" s="35"/>
      <c r="N99" s="35"/>
      <c r="O99" s="35"/>
      <c r="P99" s="63"/>
      <c r="Q99" s="270"/>
      <c r="R99" s="270"/>
      <c r="S99" s="63"/>
      <c r="T99" s="40">
        <v>0</v>
      </c>
      <c r="U99" s="4" t="s">
        <v>409</v>
      </c>
      <c r="V99" s="33">
        <f t="shared" si="16"/>
        <v>1</v>
      </c>
      <c r="W99" s="184">
        <f t="shared" si="17"/>
        <v>5.0000000000000001E-4</v>
      </c>
      <c r="X99" s="275" t="s">
        <v>430</v>
      </c>
      <c r="Y99" s="376">
        <f t="shared" si="18"/>
        <v>5.0000000000000001E-4</v>
      </c>
      <c r="Z99" s="205">
        <f t="shared" si="19"/>
        <v>5.0000000000000001E-4</v>
      </c>
    </row>
    <row r="100" spans="3:26" ht="12" x14ac:dyDescent="0.2">
      <c r="C100" s="390"/>
      <c r="D100" s="378" t="s">
        <v>212</v>
      </c>
      <c r="E100" s="380"/>
      <c r="F100" s="380"/>
      <c r="G100" s="70" t="s">
        <v>163</v>
      </c>
      <c r="H100" s="62"/>
      <c r="I100" s="62"/>
      <c r="J100" s="62"/>
      <c r="K100" s="63"/>
      <c r="L100" s="205">
        <v>2.9999999999999997E-4</v>
      </c>
      <c r="M100" s="35"/>
      <c r="N100" s="35"/>
      <c r="O100" s="35"/>
      <c r="P100" s="63"/>
      <c r="Q100" s="270"/>
      <c r="R100" s="270"/>
      <c r="S100" s="63"/>
      <c r="T100" s="40">
        <v>0</v>
      </c>
      <c r="U100" s="4" t="s">
        <v>409</v>
      </c>
      <c r="V100" s="33">
        <f t="shared" si="16"/>
        <v>1</v>
      </c>
      <c r="W100" s="184">
        <f t="shared" si="17"/>
        <v>2.9999999999999997E-4</v>
      </c>
      <c r="X100" s="275" t="s">
        <v>430</v>
      </c>
      <c r="Y100" s="376">
        <f t="shared" si="18"/>
        <v>2.9999999999999997E-4</v>
      </c>
      <c r="Z100" s="205">
        <f t="shared" si="19"/>
        <v>2.9999999999999997E-4</v>
      </c>
    </row>
    <row r="101" spans="3:26" ht="12" x14ac:dyDescent="0.2">
      <c r="C101" s="390"/>
      <c r="D101" s="385" t="s">
        <v>213</v>
      </c>
      <c r="E101" s="386"/>
      <c r="F101" s="386"/>
      <c r="G101" s="113" t="s">
        <v>163</v>
      </c>
      <c r="H101" s="114"/>
      <c r="I101" s="114"/>
      <c r="J101" s="114"/>
      <c r="K101" s="117"/>
      <c r="L101" s="214">
        <v>4.0000000000000001E-3</v>
      </c>
      <c r="M101" s="122"/>
      <c r="N101" s="122"/>
      <c r="O101" s="122"/>
      <c r="P101" s="117"/>
      <c r="Q101" s="274"/>
      <c r="R101" s="274"/>
      <c r="S101" s="117"/>
      <c r="T101" s="197">
        <v>0</v>
      </c>
      <c r="U101" s="198" t="s">
        <v>409</v>
      </c>
      <c r="V101" s="199">
        <f t="shared" si="16"/>
        <v>1</v>
      </c>
      <c r="W101" s="200">
        <f t="shared" si="17"/>
        <v>4.0000000000000001E-3</v>
      </c>
      <c r="X101" s="120" t="s">
        <v>430</v>
      </c>
      <c r="Y101" s="277">
        <f t="shared" si="18"/>
        <v>4.0000000000000001E-3</v>
      </c>
      <c r="Z101" s="214">
        <f t="shared" si="19"/>
        <v>4.0000000000000001E-3</v>
      </c>
    </row>
    <row r="102" spans="3:26" ht="12" x14ac:dyDescent="0.2">
      <c r="C102" s="390"/>
      <c r="D102" s="378" t="s">
        <v>214</v>
      </c>
      <c r="E102" s="380"/>
      <c r="F102" s="380"/>
      <c r="G102" s="70" t="s">
        <v>163</v>
      </c>
      <c r="H102" s="62"/>
      <c r="I102" s="62"/>
      <c r="J102" s="62"/>
      <c r="K102" s="63"/>
      <c r="L102" s="188">
        <v>4.0000000000000001E-3</v>
      </c>
      <c r="M102" s="35"/>
      <c r="N102" s="35"/>
      <c r="O102" s="35"/>
      <c r="P102" s="63"/>
      <c r="Q102" s="270"/>
      <c r="R102" s="270"/>
      <c r="S102" s="63"/>
      <c r="T102" s="40">
        <v>0</v>
      </c>
      <c r="U102" s="4" t="s">
        <v>409</v>
      </c>
      <c r="V102" s="33">
        <f t="shared" si="16"/>
        <v>1</v>
      </c>
      <c r="W102" s="184">
        <f t="shared" si="17"/>
        <v>4.0000000000000001E-3</v>
      </c>
      <c r="X102" s="32" t="s">
        <v>430</v>
      </c>
      <c r="Y102" s="186">
        <f t="shared" si="18"/>
        <v>4.0000000000000001E-3</v>
      </c>
      <c r="Z102" s="187">
        <f t="shared" si="19"/>
        <v>4.0000000000000001E-3</v>
      </c>
    </row>
    <row r="103" spans="3:26" ht="12" x14ac:dyDescent="0.2">
      <c r="C103" s="390"/>
      <c r="D103" s="378" t="s">
        <v>215</v>
      </c>
      <c r="E103" s="380"/>
      <c r="F103" s="380"/>
      <c r="G103" s="70" t="s">
        <v>163</v>
      </c>
      <c r="H103" s="62"/>
      <c r="I103" s="62"/>
      <c r="J103" s="62"/>
      <c r="K103" s="63"/>
      <c r="L103" s="188">
        <v>4.0000000000000001E-3</v>
      </c>
      <c r="M103" s="35"/>
      <c r="N103" s="35"/>
      <c r="O103" s="35"/>
      <c r="P103" s="63"/>
      <c r="Q103" s="270"/>
      <c r="R103" s="270"/>
      <c r="S103" s="63"/>
      <c r="T103" s="40">
        <v>0</v>
      </c>
      <c r="U103" s="4" t="s">
        <v>409</v>
      </c>
      <c r="V103" s="33">
        <f t="shared" si="16"/>
        <v>1</v>
      </c>
      <c r="W103" s="184">
        <f t="shared" si="17"/>
        <v>4.0000000000000001E-3</v>
      </c>
      <c r="X103" s="32" t="s">
        <v>430</v>
      </c>
      <c r="Y103" s="186">
        <f t="shared" si="18"/>
        <v>4.0000000000000001E-3</v>
      </c>
      <c r="Z103" s="187">
        <f t="shared" si="19"/>
        <v>4.0000000000000001E-3</v>
      </c>
    </row>
    <row r="104" spans="3:26" ht="12" x14ac:dyDescent="0.2">
      <c r="C104" s="390"/>
      <c r="D104" s="378" t="s">
        <v>216</v>
      </c>
      <c r="E104" s="380"/>
      <c r="F104" s="380"/>
      <c r="G104" s="70" t="s">
        <v>163</v>
      </c>
      <c r="H104" s="62"/>
      <c r="I104" s="62"/>
      <c r="J104" s="62"/>
      <c r="K104" s="63"/>
      <c r="L104" s="205">
        <v>8.0000000000000004E-4</v>
      </c>
      <c r="M104" s="35"/>
      <c r="N104" s="35"/>
      <c r="O104" s="35"/>
      <c r="P104" s="63"/>
      <c r="Q104" s="270"/>
      <c r="R104" s="270"/>
      <c r="S104" s="63"/>
      <c r="T104" s="40">
        <v>0</v>
      </c>
      <c r="U104" s="4" t="s">
        <v>409</v>
      </c>
      <c r="V104" s="33">
        <f t="shared" si="16"/>
        <v>1</v>
      </c>
      <c r="W104" s="184">
        <f t="shared" si="17"/>
        <v>8.0000000000000004E-4</v>
      </c>
      <c r="X104" s="32" t="s">
        <v>430</v>
      </c>
      <c r="Y104" s="186">
        <f t="shared" si="18"/>
        <v>8.0000000000000004E-4</v>
      </c>
      <c r="Z104" s="187">
        <f t="shared" si="19"/>
        <v>8.0000000000000004E-4</v>
      </c>
    </row>
    <row r="105" spans="3:26" ht="12" x14ac:dyDescent="0.2">
      <c r="C105" s="390"/>
      <c r="D105" s="378" t="s">
        <v>217</v>
      </c>
      <c r="E105" s="379"/>
      <c r="F105" s="379"/>
      <c r="G105" s="113" t="s">
        <v>163</v>
      </c>
      <c r="H105" s="114"/>
      <c r="I105" s="114"/>
      <c r="J105" s="114"/>
      <c r="K105" s="117"/>
      <c r="L105" s="208">
        <v>5.9999999999999995E-4</v>
      </c>
      <c r="M105" s="122"/>
      <c r="N105" s="122"/>
      <c r="O105" s="122"/>
      <c r="P105" s="117"/>
      <c r="Q105" s="274"/>
      <c r="R105" s="274"/>
      <c r="S105" s="117"/>
      <c r="T105" s="197">
        <v>0</v>
      </c>
      <c r="U105" s="198" t="s">
        <v>409</v>
      </c>
      <c r="V105" s="199">
        <f t="shared" si="16"/>
        <v>1</v>
      </c>
      <c r="W105" s="184">
        <f t="shared" si="17"/>
        <v>5.9999999999999995E-4</v>
      </c>
      <c r="X105" s="32" t="s">
        <v>430</v>
      </c>
      <c r="Y105" s="186">
        <f t="shared" si="18"/>
        <v>5.9999999999999995E-4</v>
      </c>
      <c r="Z105" s="187">
        <f t="shared" si="19"/>
        <v>5.9999999999999995E-4</v>
      </c>
    </row>
    <row r="106" spans="3:26" ht="12" x14ac:dyDescent="0.2">
      <c r="C106" s="390"/>
      <c r="D106" s="399" t="s">
        <v>218</v>
      </c>
      <c r="E106" s="413"/>
      <c r="F106" s="413"/>
      <c r="G106" s="70" t="s">
        <v>163</v>
      </c>
      <c r="H106" s="62"/>
      <c r="I106" s="62"/>
      <c r="J106" s="62"/>
      <c r="K106" s="63"/>
      <c r="L106" s="205">
        <v>8.0000000000000004E-4</v>
      </c>
      <c r="M106" s="35"/>
      <c r="N106" s="35"/>
      <c r="O106" s="35"/>
      <c r="P106" s="63"/>
      <c r="Q106" s="270"/>
      <c r="R106" s="270"/>
      <c r="S106" s="63"/>
      <c r="T106" s="40">
        <v>0</v>
      </c>
      <c r="U106" s="4" t="s">
        <v>409</v>
      </c>
      <c r="V106" s="33">
        <f t="shared" si="16"/>
        <v>1</v>
      </c>
      <c r="W106" s="211">
        <f t="shared" si="17"/>
        <v>8.0000000000000004E-4</v>
      </c>
      <c r="X106" s="162" t="s">
        <v>430</v>
      </c>
      <c r="Y106" s="213">
        <f t="shared" si="18"/>
        <v>8.0000000000000004E-4</v>
      </c>
      <c r="Z106" s="204">
        <f t="shared" si="19"/>
        <v>8.0000000000000004E-4</v>
      </c>
    </row>
    <row r="107" spans="3:26" ht="12" x14ac:dyDescent="0.2">
      <c r="C107" s="390"/>
      <c r="D107" s="378" t="s">
        <v>219</v>
      </c>
      <c r="E107" s="380"/>
      <c r="F107" s="380"/>
      <c r="G107" s="70" t="s">
        <v>163</v>
      </c>
      <c r="H107" s="62"/>
      <c r="I107" s="62"/>
      <c r="J107" s="62"/>
      <c r="K107" s="63"/>
      <c r="L107" s="188">
        <v>2E-3</v>
      </c>
      <c r="M107" s="35"/>
      <c r="N107" s="35"/>
      <c r="O107" s="35"/>
      <c r="P107" s="63"/>
      <c r="Q107" s="270"/>
      <c r="R107" s="270"/>
      <c r="S107" s="63"/>
      <c r="T107" s="40">
        <v>0</v>
      </c>
      <c r="U107" s="4" t="s">
        <v>409</v>
      </c>
      <c r="V107" s="33">
        <f t="shared" si="16"/>
        <v>1</v>
      </c>
      <c r="W107" s="184">
        <f t="shared" si="17"/>
        <v>2E-3</v>
      </c>
      <c r="X107" s="32" t="s">
        <v>430</v>
      </c>
      <c r="Y107" s="186">
        <f t="shared" si="18"/>
        <v>2E-3</v>
      </c>
      <c r="Z107" s="187">
        <f t="shared" si="19"/>
        <v>2E-3</v>
      </c>
    </row>
    <row r="108" spans="3:26" ht="12" x14ac:dyDescent="0.2">
      <c r="C108" s="390"/>
      <c r="D108" s="378" t="s">
        <v>220</v>
      </c>
      <c r="E108" s="380"/>
      <c r="F108" s="380"/>
      <c r="G108" s="70" t="s">
        <v>163</v>
      </c>
      <c r="H108" s="62"/>
      <c r="I108" s="62"/>
      <c r="J108" s="62"/>
      <c r="K108" s="63"/>
      <c r="L108" s="205">
        <v>8.0000000000000004E-4</v>
      </c>
      <c r="M108" s="35"/>
      <c r="N108" s="35"/>
      <c r="O108" s="35"/>
      <c r="P108" s="63"/>
      <c r="Q108" s="270"/>
      <c r="R108" s="270"/>
      <c r="S108" s="63"/>
      <c r="T108" s="40">
        <v>0</v>
      </c>
      <c r="U108" s="4" t="s">
        <v>409</v>
      </c>
      <c r="V108" s="33">
        <f t="shared" si="16"/>
        <v>1</v>
      </c>
      <c r="W108" s="184">
        <f t="shared" si="17"/>
        <v>8.0000000000000004E-4</v>
      </c>
      <c r="X108" s="32" t="s">
        <v>430</v>
      </c>
      <c r="Y108" s="186">
        <f t="shared" si="18"/>
        <v>8.0000000000000004E-4</v>
      </c>
      <c r="Z108" s="187">
        <f t="shared" si="19"/>
        <v>8.0000000000000004E-4</v>
      </c>
    </row>
    <row r="109" spans="3:26" ht="12" x14ac:dyDescent="0.2">
      <c r="C109" s="390"/>
      <c r="D109" s="378" t="s">
        <v>221</v>
      </c>
      <c r="E109" s="380"/>
      <c r="F109" s="380"/>
      <c r="G109" s="113" t="s">
        <v>163</v>
      </c>
      <c r="H109" s="114"/>
      <c r="I109" s="114"/>
      <c r="J109" s="114"/>
      <c r="K109" s="117"/>
      <c r="L109" s="208">
        <v>1E-4</v>
      </c>
      <c r="M109" s="122"/>
      <c r="N109" s="122"/>
      <c r="O109" s="122"/>
      <c r="P109" s="117"/>
      <c r="Q109" s="274"/>
      <c r="R109" s="274"/>
      <c r="S109" s="117"/>
      <c r="T109" s="197">
        <v>0</v>
      </c>
      <c r="U109" s="198" t="s">
        <v>409</v>
      </c>
      <c r="V109" s="199">
        <f t="shared" si="16"/>
        <v>1</v>
      </c>
      <c r="W109" s="200">
        <f t="shared" si="17"/>
        <v>1E-4</v>
      </c>
      <c r="X109" s="120" t="s">
        <v>430</v>
      </c>
      <c r="Y109" s="202">
        <f t="shared" si="18"/>
        <v>1E-4</v>
      </c>
      <c r="Z109" s="203">
        <f t="shared" si="19"/>
        <v>1E-4</v>
      </c>
    </row>
    <row r="110" spans="3:26" ht="12" x14ac:dyDescent="0.2">
      <c r="C110" s="390"/>
      <c r="D110" s="399" t="s">
        <v>222</v>
      </c>
      <c r="E110" s="413"/>
      <c r="F110" s="413"/>
      <c r="G110" s="70" t="s">
        <v>163</v>
      </c>
      <c r="H110" s="62"/>
      <c r="I110" s="62"/>
      <c r="J110" s="62"/>
      <c r="K110" s="63"/>
      <c r="L110" s="257">
        <v>0.06</v>
      </c>
      <c r="M110" s="35"/>
      <c r="N110" s="35"/>
      <c r="O110" s="35"/>
      <c r="P110" s="63"/>
      <c r="Q110" s="270"/>
      <c r="R110" s="270"/>
      <c r="S110" s="63"/>
      <c r="T110" s="40">
        <v>0</v>
      </c>
      <c r="U110" s="4" t="s">
        <v>409</v>
      </c>
      <c r="V110" s="33">
        <f t="shared" si="16"/>
        <v>1</v>
      </c>
      <c r="W110" s="184">
        <f t="shared" si="17"/>
        <v>0.06</v>
      </c>
      <c r="X110" s="32" t="s">
        <v>430</v>
      </c>
      <c r="Y110" s="186">
        <f t="shared" si="18"/>
        <v>0.06</v>
      </c>
      <c r="Z110" s="187">
        <f t="shared" si="19"/>
        <v>0.06</v>
      </c>
    </row>
    <row r="111" spans="3:26" ht="12" x14ac:dyDescent="0.2">
      <c r="C111" s="390"/>
      <c r="D111" s="378" t="s">
        <v>223</v>
      </c>
      <c r="E111" s="380"/>
      <c r="F111" s="380"/>
      <c r="G111" s="70" t="s">
        <v>163</v>
      </c>
      <c r="H111" s="62"/>
      <c r="I111" s="62"/>
      <c r="J111" s="62"/>
      <c r="K111" s="63"/>
      <c r="L111" s="257">
        <v>0.04</v>
      </c>
      <c r="M111" s="35"/>
      <c r="N111" s="35"/>
      <c r="O111" s="35"/>
      <c r="P111" s="63"/>
      <c r="Q111" s="270"/>
      <c r="R111" s="270"/>
      <c r="S111" s="63"/>
      <c r="T111" s="40">
        <v>0</v>
      </c>
      <c r="U111" s="4" t="s">
        <v>409</v>
      </c>
      <c r="V111" s="33">
        <f t="shared" si="16"/>
        <v>1</v>
      </c>
      <c r="W111" s="184">
        <f t="shared" si="17"/>
        <v>0.04</v>
      </c>
      <c r="X111" s="32" t="s">
        <v>430</v>
      </c>
      <c r="Y111" s="186">
        <f t="shared" si="18"/>
        <v>0.04</v>
      </c>
      <c r="Z111" s="187">
        <f t="shared" si="19"/>
        <v>0.04</v>
      </c>
    </row>
    <row r="112" spans="3:26" ht="12" x14ac:dyDescent="0.2">
      <c r="C112" s="390"/>
      <c r="D112" s="378" t="s">
        <v>224</v>
      </c>
      <c r="E112" s="380"/>
      <c r="F112" s="380"/>
      <c r="G112" s="70" t="s">
        <v>163</v>
      </c>
      <c r="H112" s="62"/>
      <c r="I112" s="62"/>
      <c r="J112" s="62"/>
      <c r="K112" s="63"/>
      <c r="L112" s="188">
        <v>6.0000000000000001E-3</v>
      </c>
      <c r="M112" s="188"/>
      <c r="N112" s="188"/>
      <c r="O112" s="188"/>
      <c r="P112" s="63"/>
      <c r="Q112" s="270"/>
      <c r="R112" s="270"/>
      <c r="S112" s="63"/>
      <c r="T112" s="40">
        <v>0</v>
      </c>
      <c r="U112" s="4" t="s">
        <v>409</v>
      </c>
      <c r="V112" s="33">
        <f t="shared" si="16"/>
        <v>1</v>
      </c>
      <c r="W112" s="184">
        <f t="shared" si="17"/>
        <v>6.0000000000000001E-3</v>
      </c>
      <c r="X112" s="32" t="s">
        <v>430</v>
      </c>
      <c r="Y112" s="186">
        <f t="shared" si="18"/>
        <v>6.0000000000000001E-3</v>
      </c>
      <c r="Z112" s="187">
        <f t="shared" si="19"/>
        <v>6.0000000000000001E-3</v>
      </c>
    </row>
    <row r="113" spans="3:26" ht="12" x14ac:dyDescent="0.2">
      <c r="C113" s="390"/>
      <c r="D113" s="385" t="s">
        <v>225</v>
      </c>
      <c r="E113" s="386"/>
      <c r="F113" s="386"/>
      <c r="G113" s="113" t="s">
        <v>163</v>
      </c>
      <c r="H113" s="114"/>
      <c r="I113" s="114"/>
      <c r="J113" s="114"/>
      <c r="K113" s="117"/>
      <c r="L113" s="278">
        <v>1.4E-2</v>
      </c>
      <c r="M113" s="278"/>
      <c r="N113" s="278"/>
      <c r="O113" s="278"/>
      <c r="P113" s="117"/>
      <c r="Q113" s="274"/>
      <c r="R113" s="274"/>
      <c r="S113" s="117"/>
      <c r="T113" s="197">
        <v>0</v>
      </c>
      <c r="U113" s="198" t="s">
        <v>409</v>
      </c>
      <c r="V113" s="199">
        <f t="shared" si="16"/>
        <v>1</v>
      </c>
      <c r="W113" s="31">
        <f t="shared" si="17"/>
        <v>1.4E-2</v>
      </c>
      <c r="X113" s="32" t="s">
        <v>430</v>
      </c>
      <c r="Y113" s="34">
        <f t="shared" si="18"/>
        <v>1.4E-2</v>
      </c>
      <c r="Z113" s="35">
        <f t="shared" si="19"/>
        <v>1.4E-2</v>
      </c>
    </row>
    <row r="114" spans="3:26" ht="12" x14ac:dyDescent="0.2">
      <c r="C114" s="390"/>
      <c r="D114" s="378" t="s">
        <v>226</v>
      </c>
      <c r="E114" s="380"/>
      <c r="F114" s="380"/>
      <c r="G114" s="70" t="s">
        <v>163</v>
      </c>
      <c r="H114" s="62"/>
      <c r="I114" s="62"/>
      <c r="J114" s="62"/>
      <c r="K114" s="63"/>
      <c r="L114" s="188">
        <v>7.0000000000000001E-3</v>
      </c>
      <c r="M114" s="35"/>
      <c r="N114" s="35"/>
      <c r="O114" s="35"/>
      <c r="P114" s="63"/>
      <c r="Q114" s="270"/>
      <c r="R114" s="270"/>
      <c r="S114" s="63"/>
      <c r="T114" s="40">
        <v>0</v>
      </c>
      <c r="U114" s="4" t="s">
        <v>409</v>
      </c>
      <c r="V114" s="33">
        <f t="shared" si="16"/>
        <v>1</v>
      </c>
      <c r="W114" s="211">
        <f t="shared" si="17"/>
        <v>7.0000000000000001E-3</v>
      </c>
      <c r="X114" s="162" t="s">
        <v>430</v>
      </c>
      <c r="Y114" s="213">
        <f t="shared" si="18"/>
        <v>7.0000000000000001E-3</v>
      </c>
      <c r="Z114" s="204">
        <f t="shared" si="19"/>
        <v>7.0000000000000001E-3</v>
      </c>
    </row>
    <row r="115" spans="3:26" ht="12" x14ac:dyDescent="0.2">
      <c r="C115" s="390"/>
      <c r="D115" s="378" t="s">
        <v>227</v>
      </c>
      <c r="E115" s="379"/>
      <c r="F115" s="379"/>
      <c r="G115" s="70" t="s">
        <v>163</v>
      </c>
      <c r="H115" s="62"/>
      <c r="I115" s="62"/>
      <c r="J115" s="62"/>
      <c r="K115" s="63"/>
      <c r="L115" s="35">
        <v>6.9999999999999999E-4</v>
      </c>
      <c r="M115" s="35"/>
      <c r="N115" s="35"/>
      <c r="O115" s="35"/>
      <c r="P115" s="63"/>
      <c r="Q115" s="270"/>
      <c r="R115" s="270"/>
      <c r="S115" s="63"/>
      <c r="T115" s="40">
        <v>0</v>
      </c>
      <c r="U115" s="4" t="s">
        <v>409</v>
      </c>
      <c r="V115" s="33">
        <f t="shared" si="16"/>
        <v>1</v>
      </c>
      <c r="W115" s="31">
        <f t="shared" si="17"/>
        <v>6.9999999999999999E-4</v>
      </c>
      <c r="X115" s="32" t="s">
        <v>430</v>
      </c>
      <c r="Y115" s="34">
        <f t="shared" si="18"/>
        <v>6.9999999999999999E-4</v>
      </c>
      <c r="Z115" s="35">
        <f t="shared" si="19"/>
        <v>6.9999999999999999E-4</v>
      </c>
    </row>
    <row r="116" spans="3:26" ht="12" x14ac:dyDescent="0.2">
      <c r="C116" s="390"/>
      <c r="D116" s="378" t="s">
        <v>102</v>
      </c>
      <c r="E116" s="379"/>
      <c r="F116" s="379"/>
      <c r="G116" s="70" t="s">
        <v>163</v>
      </c>
      <c r="H116" s="62"/>
      <c r="I116" s="62"/>
      <c r="J116" s="62"/>
      <c r="K116" s="63"/>
      <c r="L116" s="205">
        <v>2.0000000000000001E-4</v>
      </c>
      <c r="M116" s="35"/>
      <c r="N116" s="35"/>
      <c r="O116" s="35"/>
      <c r="P116" s="63"/>
      <c r="Q116" s="270"/>
      <c r="R116" s="270"/>
      <c r="S116" s="63"/>
      <c r="T116" s="40">
        <v>0</v>
      </c>
      <c r="U116" s="4" t="s">
        <v>409</v>
      </c>
      <c r="V116" s="33">
        <f t="shared" si="16"/>
        <v>1</v>
      </c>
      <c r="W116" s="184">
        <f t="shared" si="17"/>
        <v>2.0000000000000001E-4</v>
      </c>
      <c r="X116" s="32" t="s">
        <v>430</v>
      </c>
      <c r="Y116" s="186">
        <f t="shared" si="18"/>
        <v>2.0000000000000001E-4</v>
      </c>
      <c r="Z116" s="187">
        <f t="shared" si="19"/>
        <v>2.0000000000000001E-4</v>
      </c>
    </row>
    <row r="117" spans="3:26" ht="12" x14ac:dyDescent="0.2">
      <c r="C117" s="390"/>
      <c r="D117" s="392" t="s">
        <v>228</v>
      </c>
      <c r="E117" s="393"/>
      <c r="F117" s="393"/>
      <c r="G117" s="113" t="s">
        <v>163</v>
      </c>
      <c r="H117" s="114"/>
      <c r="I117" s="114"/>
      <c r="J117" s="114"/>
      <c r="K117" s="117"/>
      <c r="L117" s="279">
        <v>3.0000000000000001E-5</v>
      </c>
      <c r="M117" s="122"/>
      <c r="N117" s="122"/>
      <c r="O117" s="122"/>
      <c r="P117" s="117"/>
      <c r="Q117" s="274"/>
      <c r="R117" s="274"/>
      <c r="S117" s="117"/>
      <c r="T117" s="197">
        <v>0</v>
      </c>
      <c r="U117" s="198" t="s">
        <v>409</v>
      </c>
      <c r="V117" s="199">
        <f t="shared" si="16"/>
        <v>1</v>
      </c>
      <c r="W117" s="200">
        <f t="shared" si="17"/>
        <v>3.0000000000000001E-5</v>
      </c>
      <c r="X117" s="120" t="s">
        <v>430</v>
      </c>
      <c r="Y117" s="202">
        <f t="shared" si="18"/>
        <v>3.0000000000000001E-5</v>
      </c>
      <c r="Z117" s="203">
        <f t="shared" si="19"/>
        <v>3.0000000000000001E-5</v>
      </c>
    </row>
    <row r="118" spans="3:26" ht="12" x14ac:dyDescent="0.2">
      <c r="C118" s="390"/>
      <c r="D118" s="378" t="s">
        <v>229</v>
      </c>
      <c r="E118" s="379"/>
      <c r="F118" s="379"/>
      <c r="G118" s="70" t="s">
        <v>163</v>
      </c>
      <c r="H118" s="62"/>
      <c r="I118" s="62"/>
      <c r="J118" s="62"/>
      <c r="K118" s="63"/>
      <c r="L118" s="257">
        <v>0.02</v>
      </c>
      <c r="M118" s="230"/>
      <c r="N118" s="230"/>
      <c r="O118" s="230"/>
      <c r="P118" s="63"/>
      <c r="Q118" s="270"/>
      <c r="R118" s="270"/>
      <c r="S118" s="63"/>
      <c r="T118" s="40">
        <v>0</v>
      </c>
      <c r="U118" s="4" t="s">
        <v>409</v>
      </c>
      <c r="V118" s="33">
        <f t="shared" si="16"/>
        <v>1</v>
      </c>
      <c r="W118" s="184">
        <f t="shared" si="17"/>
        <v>0.02</v>
      </c>
      <c r="X118" s="32" t="s">
        <v>430</v>
      </c>
      <c r="Y118" s="186">
        <f t="shared" si="18"/>
        <v>0.02</v>
      </c>
      <c r="Z118" s="187">
        <f t="shared" si="19"/>
        <v>0.02</v>
      </c>
    </row>
    <row r="119" spans="3:26" ht="12" x14ac:dyDescent="0.2">
      <c r="C119" s="390"/>
      <c r="D119" s="378" t="s">
        <v>230</v>
      </c>
      <c r="E119" s="380"/>
      <c r="F119" s="380"/>
      <c r="G119" s="70" t="s">
        <v>163</v>
      </c>
      <c r="H119" s="62"/>
      <c r="I119" s="62"/>
      <c r="J119" s="62"/>
      <c r="K119" s="63"/>
      <c r="L119" s="205">
        <v>2.0000000000000001E-4</v>
      </c>
      <c r="M119" s="205"/>
      <c r="N119" s="205"/>
      <c r="O119" s="205"/>
      <c r="P119" s="63"/>
      <c r="Q119" s="270"/>
      <c r="R119" s="270"/>
      <c r="S119" s="63"/>
      <c r="T119" s="40">
        <v>0</v>
      </c>
      <c r="U119" s="4" t="s">
        <v>409</v>
      </c>
      <c r="V119" s="33">
        <f t="shared" si="16"/>
        <v>1</v>
      </c>
      <c r="W119" s="184">
        <f t="shared" si="17"/>
        <v>2.0000000000000001E-4</v>
      </c>
      <c r="X119" s="32" t="s">
        <v>430</v>
      </c>
      <c r="Y119" s="186">
        <f t="shared" si="18"/>
        <v>2.0000000000000001E-4</v>
      </c>
      <c r="Z119" s="187">
        <f t="shared" si="19"/>
        <v>2.0000000000000001E-4</v>
      </c>
    </row>
    <row r="120" spans="3:26" ht="12" x14ac:dyDescent="0.2">
      <c r="C120" s="390"/>
      <c r="D120" s="378" t="s">
        <v>396</v>
      </c>
      <c r="E120" s="379"/>
      <c r="F120" s="379"/>
      <c r="G120" s="70" t="s">
        <v>21</v>
      </c>
      <c r="H120" s="62"/>
      <c r="I120" s="62"/>
      <c r="J120" s="62"/>
      <c r="K120" s="63"/>
      <c r="L120" s="280">
        <v>2.8E-5</v>
      </c>
      <c r="M120" s="280"/>
      <c r="N120" s="280"/>
      <c r="O120" s="280"/>
      <c r="P120" s="63"/>
      <c r="Q120" s="270"/>
      <c r="R120" s="270"/>
      <c r="S120" s="63"/>
      <c r="T120" s="40">
        <v>0</v>
      </c>
      <c r="U120" s="4" t="s">
        <v>409</v>
      </c>
      <c r="V120" s="33">
        <f t="shared" si="16"/>
        <v>1</v>
      </c>
      <c r="W120" s="31">
        <f t="shared" si="17"/>
        <v>2.8E-5</v>
      </c>
      <c r="X120" s="32" t="s">
        <v>430</v>
      </c>
      <c r="Y120" s="34">
        <f t="shared" si="18"/>
        <v>2.8E-5</v>
      </c>
      <c r="Z120" s="35">
        <f t="shared" si="19"/>
        <v>2.8E-5</v>
      </c>
    </row>
    <row r="121" spans="3:26" ht="12" x14ac:dyDescent="0.2">
      <c r="C121" s="390"/>
      <c r="D121" s="378" t="s">
        <v>397</v>
      </c>
      <c r="E121" s="379"/>
      <c r="F121" s="379"/>
      <c r="G121" s="70" t="s">
        <v>21</v>
      </c>
      <c r="H121" s="62"/>
      <c r="I121" s="62"/>
      <c r="J121" s="62"/>
      <c r="K121" s="63"/>
      <c r="L121" s="280">
        <v>6.9999999999999999E-6</v>
      </c>
      <c r="M121" s="280"/>
      <c r="N121" s="280"/>
      <c r="O121" s="280"/>
      <c r="P121" s="63"/>
      <c r="Q121" s="270"/>
      <c r="R121" s="270"/>
      <c r="S121" s="63"/>
      <c r="T121" s="31" t="s">
        <v>390</v>
      </c>
      <c r="U121" s="32" t="s">
        <v>409</v>
      </c>
      <c r="V121" s="33">
        <f t="shared" si="16"/>
        <v>1</v>
      </c>
      <c r="W121" s="31">
        <f t="shared" si="17"/>
        <v>6.9999999999999999E-6</v>
      </c>
      <c r="X121" s="32" t="s">
        <v>430</v>
      </c>
      <c r="Y121" s="34">
        <f t="shared" si="18"/>
        <v>6.9999999999999999E-6</v>
      </c>
      <c r="Z121" s="35">
        <f t="shared" si="19"/>
        <v>6.9999999999999999E-6</v>
      </c>
    </row>
    <row r="122" spans="3:26" ht="12" x14ac:dyDescent="0.2">
      <c r="C122" s="390"/>
      <c r="D122" s="378" t="s">
        <v>398</v>
      </c>
      <c r="E122" s="379"/>
      <c r="F122" s="379"/>
      <c r="G122" s="70" t="s">
        <v>21</v>
      </c>
      <c r="H122" s="62"/>
      <c r="I122" s="62"/>
      <c r="J122" s="62"/>
      <c r="K122" s="63"/>
      <c r="L122" s="280">
        <v>5.0000000000000004E-6</v>
      </c>
      <c r="M122" s="280"/>
      <c r="N122" s="280"/>
      <c r="O122" s="280"/>
      <c r="P122" s="63"/>
      <c r="Q122" s="270"/>
      <c r="R122" s="270"/>
      <c r="S122" s="63"/>
      <c r="T122" s="31" t="s">
        <v>390</v>
      </c>
      <c r="U122" s="32" t="s">
        <v>409</v>
      </c>
      <c r="V122" s="33">
        <f t="shared" si="16"/>
        <v>1</v>
      </c>
      <c r="W122" s="31">
        <f t="shared" si="17"/>
        <v>5.0000000000000004E-6</v>
      </c>
      <c r="X122" s="32" t="s">
        <v>430</v>
      </c>
      <c r="Y122" s="34">
        <f t="shared" si="18"/>
        <v>5.0000000000000004E-6</v>
      </c>
      <c r="Z122" s="35">
        <f t="shared" si="19"/>
        <v>5.0000000000000004E-6</v>
      </c>
    </row>
    <row r="123" spans="3:26" ht="12" x14ac:dyDescent="0.2">
      <c r="C123" s="390"/>
      <c r="D123" s="378" t="s">
        <v>399</v>
      </c>
      <c r="E123" s="379"/>
      <c r="F123" s="379"/>
      <c r="G123" s="70" t="s">
        <v>21</v>
      </c>
      <c r="H123" s="62"/>
      <c r="I123" s="62"/>
      <c r="J123" s="62"/>
      <c r="K123" s="63"/>
      <c r="L123" s="280">
        <v>2.0999999999999999E-5</v>
      </c>
      <c r="M123" s="280"/>
      <c r="N123" s="280"/>
      <c r="O123" s="280"/>
      <c r="P123" s="63"/>
      <c r="Q123" s="270"/>
      <c r="R123" s="270"/>
      <c r="S123" s="63"/>
      <c r="T123" s="31" t="s">
        <v>390</v>
      </c>
      <c r="U123" s="32" t="s">
        <v>409</v>
      </c>
      <c r="V123" s="33">
        <f t="shared" si="16"/>
        <v>1</v>
      </c>
      <c r="W123" s="31">
        <f t="shared" si="17"/>
        <v>2.0999999999999999E-5</v>
      </c>
      <c r="X123" s="32" t="s">
        <v>430</v>
      </c>
      <c r="Y123" s="34">
        <f t="shared" si="18"/>
        <v>2.0999999999999999E-5</v>
      </c>
      <c r="Z123" s="35">
        <f t="shared" si="19"/>
        <v>2.0999999999999999E-5</v>
      </c>
    </row>
    <row r="124" spans="3:26" ht="12" x14ac:dyDescent="0.2">
      <c r="C124" s="390"/>
      <c r="D124" s="378" t="s">
        <v>400</v>
      </c>
      <c r="E124" s="379"/>
      <c r="F124" s="379"/>
      <c r="G124" s="70" t="s">
        <v>21</v>
      </c>
      <c r="H124" s="62"/>
      <c r="I124" s="62"/>
      <c r="J124" s="62"/>
      <c r="K124" s="63"/>
      <c r="L124" s="280">
        <v>2.0000000000000002E-5</v>
      </c>
      <c r="M124" s="280"/>
      <c r="N124" s="280"/>
      <c r="O124" s="280"/>
      <c r="P124" s="63"/>
      <c r="Q124" s="270"/>
      <c r="R124" s="270"/>
      <c r="S124" s="63"/>
      <c r="T124" s="31" t="s">
        <v>390</v>
      </c>
      <c r="U124" s="32" t="s">
        <v>409</v>
      </c>
      <c r="V124" s="33">
        <f t="shared" si="16"/>
        <v>1</v>
      </c>
      <c r="W124" s="31">
        <f t="shared" si="17"/>
        <v>2.0000000000000002E-5</v>
      </c>
      <c r="X124" s="32" t="s">
        <v>430</v>
      </c>
      <c r="Y124" s="34">
        <f t="shared" si="18"/>
        <v>2.0000000000000002E-5</v>
      </c>
      <c r="Z124" s="35">
        <f t="shared" si="19"/>
        <v>2.0000000000000002E-5</v>
      </c>
    </row>
    <row r="125" spans="3:26" ht="12" x14ac:dyDescent="0.2">
      <c r="C125" s="390"/>
      <c r="D125" s="378" t="s">
        <v>124</v>
      </c>
      <c r="E125" s="379"/>
      <c r="F125" s="379"/>
      <c r="G125" s="70" t="s">
        <v>163</v>
      </c>
      <c r="H125" s="62"/>
      <c r="I125" s="62"/>
      <c r="J125" s="62"/>
      <c r="K125" s="63"/>
      <c r="L125" s="63"/>
      <c r="M125" s="63"/>
      <c r="N125" s="63"/>
      <c r="O125" s="63"/>
      <c r="P125" s="63"/>
      <c r="Q125" s="270"/>
      <c r="R125" s="270"/>
      <c r="S125" s="63"/>
      <c r="T125" s="281"/>
      <c r="U125" s="323"/>
      <c r="V125" s="283"/>
      <c r="W125" s="281"/>
      <c r="X125" s="282"/>
      <c r="Y125" s="284"/>
      <c r="Z125" s="63"/>
    </row>
    <row r="126" spans="3:26" ht="12" x14ac:dyDescent="0.2">
      <c r="C126" s="390"/>
      <c r="D126" s="378" t="s">
        <v>231</v>
      </c>
      <c r="E126" s="379"/>
      <c r="F126" s="379"/>
      <c r="G126" s="70" t="s">
        <v>163</v>
      </c>
      <c r="H126" s="62"/>
      <c r="I126" s="62"/>
      <c r="J126" s="62"/>
      <c r="K126" s="63"/>
      <c r="L126" s="63"/>
      <c r="M126" s="63"/>
      <c r="N126" s="63"/>
      <c r="O126" s="63"/>
      <c r="P126" s="63"/>
      <c r="Q126" s="270"/>
      <c r="R126" s="270"/>
      <c r="S126" s="63"/>
      <c r="T126" s="281"/>
      <c r="U126" s="323"/>
      <c r="V126" s="283"/>
      <c r="W126" s="281"/>
      <c r="X126" s="282"/>
      <c r="Y126" s="284"/>
      <c r="Z126" s="63"/>
    </row>
    <row r="127" spans="3:26" ht="12" x14ac:dyDescent="0.2">
      <c r="C127" s="391"/>
      <c r="D127" s="383" t="s">
        <v>122</v>
      </c>
      <c r="E127" s="384"/>
      <c r="F127" s="384"/>
      <c r="G127" s="78" t="s">
        <v>163</v>
      </c>
      <c r="H127" s="102"/>
      <c r="I127" s="102"/>
      <c r="J127" s="102"/>
      <c r="K127" s="105"/>
      <c r="L127" s="105"/>
      <c r="M127" s="105"/>
      <c r="N127" s="105"/>
      <c r="O127" s="105"/>
      <c r="P127" s="105"/>
      <c r="Q127" s="271"/>
      <c r="R127" s="271"/>
      <c r="S127" s="105"/>
      <c r="T127" s="285"/>
      <c r="U127" s="324"/>
      <c r="V127" s="287"/>
      <c r="W127" s="285"/>
      <c r="X127" s="286"/>
      <c r="Y127" s="288"/>
      <c r="Z127" s="105"/>
    </row>
    <row r="128" spans="3:26" ht="12" x14ac:dyDescent="0.2">
      <c r="C128" s="389" t="s">
        <v>107</v>
      </c>
      <c r="D128" s="411" t="s">
        <v>108</v>
      </c>
      <c r="E128" s="382"/>
      <c r="F128" s="382"/>
      <c r="G128" s="70" t="s">
        <v>163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182"/>
      <c r="R128" s="182"/>
      <c r="S128" s="35"/>
      <c r="T128" s="31"/>
      <c r="U128" s="325"/>
      <c r="V128" s="33"/>
      <c r="W128" s="326"/>
      <c r="X128" s="325"/>
      <c r="Y128" s="327"/>
      <c r="Z128" s="328"/>
    </row>
    <row r="129" spans="3:26" ht="16.5" customHeight="1" x14ac:dyDescent="0.2">
      <c r="C129" s="390"/>
      <c r="D129" s="387" t="s">
        <v>110</v>
      </c>
      <c r="E129" s="380"/>
      <c r="F129" s="379" t="s">
        <v>111</v>
      </c>
      <c r="G129" s="397"/>
      <c r="H129" s="35"/>
      <c r="I129" s="35"/>
      <c r="J129" s="35"/>
      <c r="K129" s="35"/>
      <c r="L129" s="35"/>
      <c r="M129" s="35"/>
      <c r="N129" s="35"/>
      <c r="O129" s="35"/>
      <c r="P129" s="35"/>
      <c r="Q129" s="182"/>
      <c r="R129" s="182"/>
      <c r="S129" s="35"/>
      <c r="T129" s="31"/>
      <c r="U129" s="325"/>
      <c r="V129" s="33"/>
      <c r="W129" s="326"/>
      <c r="X129" s="325"/>
      <c r="Y129" s="327"/>
      <c r="Z129" s="328"/>
    </row>
    <row r="130" spans="3:26" ht="16.5" customHeight="1" x14ac:dyDescent="0.2">
      <c r="C130" s="390"/>
      <c r="D130" s="387" t="s">
        <v>143</v>
      </c>
      <c r="E130" s="380"/>
      <c r="F130" s="379" t="s">
        <v>111</v>
      </c>
      <c r="G130" s="397"/>
      <c r="H130" s="35"/>
      <c r="I130" s="35"/>
      <c r="J130" s="35"/>
      <c r="K130" s="35"/>
      <c r="L130" s="35"/>
      <c r="M130" s="35"/>
      <c r="N130" s="35"/>
      <c r="O130" s="35"/>
      <c r="P130" s="35"/>
      <c r="Q130" s="182"/>
      <c r="R130" s="182"/>
      <c r="S130" s="35"/>
      <c r="T130" s="31"/>
      <c r="U130" s="325"/>
      <c r="V130" s="33"/>
      <c r="W130" s="326"/>
      <c r="X130" s="325"/>
      <c r="Y130" s="327"/>
      <c r="Z130" s="328"/>
    </row>
    <row r="131" spans="3:26" ht="12" x14ac:dyDescent="0.2">
      <c r="C131" s="390"/>
      <c r="D131" s="387" t="s">
        <v>112</v>
      </c>
      <c r="E131" s="380"/>
      <c r="F131" s="380"/>
      <c r="G131" s="70" t="s">
        <v>163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182"/>
      <c r="R131" s="182"/>
      <c r="S131" s="35"/>
      <c r="T131" s="31"/>
      <c r="U131" s="325"/>
      <c r="V131" s="33"/>
      <c r="W131" s="326"/>
      <c r="X131" s="325"/>
      <c r="Y131" s="327"/>
      <c r="Z131" s="328"/>
    </row>
    <row r="132" spans="3:26" ht="12" x14ac:dyDescent="0.2">
      <c r="C132" s="390"/>
      <c r="D132" s="401" t="s">
        <v>113</v>
      </c>
      <c r="E132" s="386"/>
      <c r="F132" s="386"/>
      <c r="G132" s="113"/>
      <c r="H132" s="122"/>
      <c r="I132" s="122"/>
      <c r="J132" s="122"/>
      <c r="K132" s="122"/>
      <c r="L132" s="122"/>
      <c r="M132" s="122"/>
      <c r="N132" s="122"/>
      <c r="O132" s="122"/>
      <c r="P132" s="122"/>
      <c r="Q132" s="195"/>
      <c r="R132" s="195"/>
      <c r="S132" s="122"/>
      <c r="T132" s="119"/>
      <c r="U132" s="329"/>
      <c r="V132" s="199"/>
      <c r="W132" s="330"/>
      <c r="X132" s="329"/>
      <c r="Y132" s="331"/>
      <c r="Z132" s="332"/>
    </row>
    <row r="133" spans="3:26" ht="12" x14ac:dyDescent="0.2">
      <c r="C133" s="390"/>
      <c r="D133" s="387" t="s">
        <v>114</v>
      </c>
      <c r="E133" s="380"/>
      <c r="F133" s="38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182"/>
      <c r="R133" s="182"/>
      <c r="S133" s="35"/>
      <c r="T133" s="31"/>
      <c r="U133" s="325"/>
      <c r="V133" s="33"/>
      <c r="W133" s="326"/>
      <c r="X133" s="325"/>
      <c r="Y133" s="327"/>
      <c r="Z133" s="328"/>
    </row>
    <row r="134" spans="3:26" ht="12" x14ac:dyDescent="0.2">
      <c r="C134" s="390"/>
      <c r="D134" s="387"/>
      <c r="E134" s="380"/>
      <c r="F134" s="380"/>
      <c r="G134" s="70" t="s">
        <v>232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182"/>
      <c r="R134" s="182"/>
      <c r="S134" s="35"/>
      <c r="T134" s="31"/>
      <c r="U134" s="325"/>
      <c r="V134" s="33"/>
      <c r="W134" s="326"/>
      <c r="X134" s="325"/>
      <c r="Y134" s="327"/>
      <c r="Z134" s="328"/>
    </row>
    <row r="135" spans="3:26" ht="12" x14ac:dyDescent="0.2">
      <c r="C135" s="390"/>
      <c r="D135" s="387"/>
      <c r="E135" s="380"/>
      <c r="F135" s="38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182"/>
      <c r="R135" s="182"/>
      <c r="S135" s="35"/>
      <c r="T135" s="31"/>
      <c r="U135" s="325"/>
      <c r="V135" s="33"/>
      <c r="W135" s="326"/>
      <c r="X135" s="325"/>
      <c r="Y135" s="327"/>
      <c r="Z135" s="328"/>
    </row>
    <row r="136" spans="3:26" ht="12" x14ac:dyDescent="0.2">
      <c r="C136" s="391"/>
      <c r="D136" s="412"/>
      <c r="E136" s="384"/>
      <c r="F136" s="384"/>
      <c r="G136" s="78"/>
      <c r="H136" s="51"/>
      <c r="I136" s="51"/>
      <c r="J136" s="51"/>
      <c r="K136" s="51"/>
      <c r="L136" s="51"/>
      <c r="M136" s="51"/>
      <c r="N136" s="51"/>
      <c r="O136" s="51"/>
      <c r="P136" s="51"/>
      <c r="Q136" s="239"/>
      <c r="R136" s="239"/>
      <c r="S136" s="51"/>
      <c r="T136" s="48"/>
      <c r="U136" s="333"/>
      <c r="V136" s="47"/>
      <c r="W136" s="334"/>
      <c r="X136" s="333"/>
      <c r="Y136" s="335"/>
      <c r="Z136" s="336"/>
    </row>
    <row r="137" spans="3:26" ht="12" customHeight="1" x14ac:dyDescent="0.2">
      <c r="D137" s="5" t="s">
        <v>392</v>
      </c>
      <c r="E137" s="6" t="s">
        <v>116</v>
      </c>
      <c r="G137" s="7"/>
      <c r="H137" s="4" t="s">
        <v>163</v>
      </c>
      <c r="X137" s="8"/>
      <c r="Y137" s="9"/>
      <c r="Z137" s="10"/>
    </row>
  </sheetData>
  <dataConsolidate/>
  <mergeCells count="128">
    <mergeCell ref="D63:F63"/>
    <mergeCell ref="D60:F60"/>
    <mergeCell ref="D57:F57"/>
    <mergeCell ref="D62:F62"/>
    <mergeCell ref="D59:F59"/>
    <mergeCell ref="D75:F75"/>
    <mergeCell ref="D70:F70"/>
    <mergeCell ref="C128:C136"/>
    <mergeCell ref="D128:F128"/>
    <mergeCell ref="D129:E129"/>
    <mergeCell ref="F129:G129"/>
    <mergeCell ref="D130:E130"/>
    <mergeCell ref="F130:G130"/>
    <mergeCell ref="D133:F136"/>
    <mergeCell ref="D132:F132"/>
    <mergeCell ref="D131:F131"/>
    <mergeCell ref="D116:F116"/>
    <mergeCell ref="D127:F127"/>
    <mergeCell ref="D119:F119"/>
    <mergeCell ref="D126:F126"/>
    <mergeCell ref="D125:F125"/>
    <mergeCell ref="D118:F118"/>
    <mergeCell ref="D117:F117"/>
    <mergeCell ref="D86:F86"/>
    <mergeCell ref="D72:F72"/>
    <mergeCell ref="D73:F73"/>
    <mergeCell ref="D103:F103"/>
    <mergeCell ref="D104:F104"/>
    <mergeCell ref="D76:F76"/>
    <mergeCell ref="D96:F96"/>
    <mergeCell ref="D97:F97"/>
    <mergeCell ref="D93:F93"/>
    <mergeCell ref="D98:F98"/>
    <mergeCell ref="D81:F81"/>
    <mergeCell ref="D78:F78"/>
    <mergeCell ref="D88:F88"/>
    <mergeCell ref="D89:F89"/>
    <mergeCell ref="D82:F82"/>
    <mergeCell ref="D83:F83"/>
    <mergeCell ref="D84:F84"/>
    <mergeCell ref="D85:F85"/>
    <mergeCell ref="D91:F91"/>
    <mergeCell ref="D77:F77"/>
    <mergeCell ref="C78:C88"/>
    <mergeCell ref="C89:C93"/>
    <mergeCell ref="D99:F99"/>
    <mergeCell ref="D37:F40"/>
    <mergeCell ref="D41:F41"/>
    <mergeCell ref="C37:C50"/>
    <mergeCell ref="D46:F46"/>
    <mergeCell ref="D61:F61"/>
    <mergeCell ref="D56:F56"/>
    <mergeCell ref="D71:F71"/>
    <mergeCell ref="D87:F87"/>
    <mergeCell ref="D48:F48"/>
    <mergeCell ref="D65:F65"/>
    <mergeCell ref="D50:F50"/>
    <mergeCell ref="D43:F43"/>
    <mergeCell ref="D44:F44"/>
    <mergeCell ref="D45:E45"/>
    <mergeCell ref="D49:F49"/>
    <mergeCell ref="D64:F64"/>
    <mergeCell ref="D68:F68"/>
    <mergeCell ref="D79:F79"/>
    <mergeCell ref="D80:F80"/>
    <mergeCell ref="D90:F90"/>
    <mergeCell ref="D92:F92"/>
    <mergeCell ref="C94:C127"/>
    <mergeCell ref="D94:F94"/>
    <mergeCell ref="D101:F101"/>
    <mergeCell ref="D95:F95"/>
    <mergeCell ref="D115:F115"/>
    <mergeCell ref="D114:F114"/>
    <mergeCell ref="D113:F113"/>
    <mergeCell ref="D105:F105"/>
    <mergeCell ref="D106:F106"/>
    <mergeCell ref="D100:F100"/>
    <mergeCell ref="D108:F108"/>
    <mergeCell ref="D112:F112"/>
    <mergeCell ref="D109:F109"/>
    <mergeCell ref="D110:F110"/>
    <mergeCell ref="D111:F111"/>
    <mergeCell ref="D107:F107"/>
    <mergeCell ref="D102:F102"/>
    <mergeCell ref="D124:F124"/>
    <mergeCell ref="D123:F123"/>
    <mergeCell ref="D120:F120"/>
    <mergeCell ref="D121:F121"/>
    <mergeCell ref="D122:F122"/>
    <mergeCell ref="C29:F32"/>
    <mergeCell ref="C25:F28"/>
    <mergeCell ref="P2:Q2"/>
    <mergeCell ref="C2:D2"/>
    <mergeCell ref="E2:F2"/>
    <mergeCell ref="C9:G12"/>
    <mergeCell ref="G2:J2"/>
    <mergeCell ref="K2:M2"/>
    <mergeCell ref="D69:F69"/>
    <mergeCell ref="C17:F20"/>
    <mergeCell ref="D42:F42"/>
    <mergeCell ref="C33:F36"/>
    <mergeCell ref="F45:G45"/>
    <mergeCell ref="D47:F47"/>
    <mergeCell ref="D66:F66"/>
    <mergeCell ref="D67:F67"/>
    <mergeCell ref="C51:C77"/>
    <mergeCell ref="D51:F51"/>
    <mergeCell ref="D52:F52"/>
    <mergeCell ref="D53:F53"/>
    <mergeCell ref="D54:F54"/>
    <mergeCell ref="D74:F74"/>
    <mergeCell ref="D58:F58"/>
    <mergeCell ref="D55:F55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</mergeCells>
  <phoneticPr fontId="4"/>
  <conditionalFormatting sqref="I41">
    <cfRule type="cellIs" dxfId="420" priority="1" stopIfTrue="1" operator="greaterThan">
      <formula>10</formula>
    </cfRule>
  </conditionalFormatting>
  <conditionalFormatting sqref="L41">
    <cfRule type="cellIs" dxfId="419" priority="2" stopIfTrue="1" operator="greaterThan">
      <formula>10</formula>
    </cfRule>
  </conditionalFormatting>
  <conditionalFormatting sqref="O41">
    <cfRule type="cellIs" dxfId="418" priority="3" stopIfTrue="1" operator="greaterThan">
      <formula>10</formula>
    </cfRule>
  </conditionalFormatting>
  <conditionalFormatting sqref="R41">
    <cfRule type="cellIs" dxfId="417" priority="4" stopIfTrue="1" operator="greaterThan">
      <formula>10</formula>
    </cfRule>
  </conditionalFormatting>
  <conditionalFormatting sqref="I42">
    <cfRule type="cellIs" dxfId="416" priority="5" stopIfTrue="1" operator="greaterThan">
      <formula>2.3</formula>
    </cfRule>
  </conditionalFormatting>
  <conditionalFormatting sqref="L42">
    <cfRule type="cellIs" dxfId="415" priority="6" stopIfTrue="1" operator="greaterThan">
      <formula>2.3</formula>
    </cfRule>
  </conditionalFormatting>
  <conditionalFormatting sqref="O42">
    <cfRule type="cellIs" dxfId="414" priority="7" stopIfTrue="1" operator="greaterThan">
      <formula>2.3</formula>
    </cfRule>
  </conditionalFormatting>
  <conditionalFormatting sqref="R42">
    <cfRule type="cellIs" dxfId="413" priority="8" stopIfTrue="1" operator="greaterThan">
      <formula>2.3</formula>
    </cfRule>
  </conditionalFormatting>
  <conditionalFormatting sqref="I43">
    <cfRule type="cellIs" dxfId="412" priority="9" stopIfTrue="1" operator="greaterThan">
      <formula>8</formula>
    </cfRule>
  </conditionalFormatting>
  <conditionalFormatting sqref="L43">
    <cfRule type="cellIs" dxfId="411" priority="10" stopIfTrue="1" operator="greaterThan">
      <formula>8</formula>
    </cfRule>
  </conditionalFormatting>
  <conditionalFormatting sqref="O43">
    <cfRule type="cellIs" dxfId="410" priority="11" stopIfTrue="1" operator="greaterThan">
      <formula>8</formula>
    </cfRule>
  </conditionalFormatting>
  <conditionalFormatting sqref="R43">
    <cfRule type="cellIs" dxfId="409" priority="12" stopIfTrue="1" operator="greaterThan">
      <formula>8</formula>
    </cfRule>
  </conditionalFormatting>
  <conditionalFormatting sqref="I44">
    <cfRule type="cellIs" dxfId="408" priority="13" stopIfTrue="1" operator="greaterThan">
      <formula>11</formula>
    </cfRule>
  </conditionalFormatting>
  <conditionalFormatting sqref="L44">
    <cfRule type="cellIs" dxfId="407" priority="14" stopIfTrue="1" operator="greaterThan">
      <formula>11</formula>
    </cfRule>
  </conditionalFormatting>
  <conditionalFormatting sqref="O44">
    <cfRule type="cellIs" dxfId="406" priority="15" stopIfTrue="1" operator="greaterThan">
      <formula>11</formula>
    </cfRule>
  </conditionalFormatting>
  <conditionalFormatting sqref="R44">
    <cfRule type="cellIs" dxfId="405" priority="16" stopIfTrue="1" operator="greaterThan">
      <formula>11</formula>
    </cfRule>
  </conditionalFormatting>
  <conditionalFormatting sqref="I46">
    <cfRule type="cellIs" dxfId="404" priority="17" stopIfTrue="1" operator="greaterThan">
      <formula>7.5</formula>
    </cfRule>
  </conditionalFormatting>
  <conditionalFormatting sqref="L46">
    <cfRule type="cellIs" dxfId="403" priority="18" stopIfTrue="1" operator="greaterThan">
      <formula>7.5</formula>
    </cfRule>
  </conditionalFormatting>
  <conditionalFormatting sqref="O46">
    <cfRule type="cellIs" dxfId="402" priority="19" stopIfTrue="1" operator="greaterThan">
      <formula>7.5</formula>
    </cfRule>
  </conditionalFormatting>
  <conditionalFormatting sqref="R46">
    <cfRule type="cellIs" dxfId="401" priority="20" stopIfTrue="1" operator="greaterThan">
      <formula>7.5</formula>
    </cfRule>
  </conditionalFormatting>
  <conditionalFormatting sqref="I47">
    <cfRule type="cellIs" dxfId="400" priority="21" stopIfTrue="1" operator="greaterThan">
      <formula>0.63</formula>
    </cfRule>
  </conditionalFormatting>
  <conditionalFormatting sqref="L47">
    <cfRule type="cellIs" dxfId="399" priority="22" stopIfTrue="1" operator="greaterThan">
      <formula>0.63</formula>
    </cfRule>
  </conditionalFormatting>
  <conditionalFormatting sqref="O47">
    <cfRule type="cellIs" dxfId="398" priority="23" stopIfTrue="1" operator="greaterThan">
      <formula>0.63</formula>
    </cfRule>
  </conditionalFormatting>
  <conditionalFormatting sqref="R47">
    <cfRule type="cellIs" dxfId="397" priority="24" stopIfTrue="1" operator="greaterThan">
      <formula>0.63</formula>
    </cfRule>
  </conditionalFormatting>
  <conditionalFormatting sqref="L48">
    <cfRule type="cellIs" dxfId="396" priority="25" stopIfTrue="1" operator="greaterThan">
      <formula>0.045</formula>
    </cfRule>
  </conditionalFormatting>
  <conditionalFormatting sqref="R48">
    <cfRule type="cellIs" dxfId="395" priority="26" stopIfTrue="1" operator="greaterThan">
      <formula>0.045</formula>
    </cfRule>
  </conditionalFormatting>
  <conditionalFormatting sqref="L49">
    <cfRule type="cellIs" dxfId="394" priority="27" stopIfTrue="1" operator="greaterThan">
      <formula>0.00017</formula>
    </cfRule>
  </conditionalFormatting>
  <conditionalFormatting sqref="R49">
    <cfRule type="cellIs" dxfId="393" priority="28" stopIfTrue="1" operator="greaterThan">
      <formula>0.00017</formula>
    </cfRule>
  </conditionalFormatting>
  <conditionalFormatting sqref="L50">
    <cfRule type="cellIs" dxfId="392" priority="29" stopIfTrue="1" operator="greaterThan">
      <formula>0.0025</formula>
    </cfRule>
  </conditionalFormatting>
  <conditionalFormatting sqref="R50">
    <cfRule type="cellIs" dxfId="391" priority="30" stopIfTrue="1" operator="greaterThan">
      <formula>0.0025</formula>
    </cfRule>
  </conditionalFormatting>
  <conditionalFormatting sqref="I51">
    <cfRule type="cellIs" dxfId="390" priority="31" stopIfTrue="1" operator="greaterThan">
      <formula>0.0003</formula>
    </cfRule>
  </conditionalFormatting>
  <conditionalFormatting sqref="K51">
    <cfRule type="cellIs" dxfId="389" priority="32" stopIfTrue="1" operator="greaterThan">
      <formula>0.0003</formula>
    </cfRule>
  </conditionalFormatting>
  <conditionalFormatting sqref="L51">
    <cfRule type="cellIs" dxfId="388" priority="33" stopIfTrue="1" operator="greaterThan">
      <formula>0.0003</formula>
    </cfRule>
  </conditionalFormatting>
  <conditionalFormatting sqref="O51">
    <cfRule type="cellIs" dxfId="387" priority="34" stopIfTrue="1" operator="greaterThan">
      <formula>0.0003</formula>
    </cfRule>
  </conditionalFormatting>
  <conditionalFormatting sqref="Q51">
    <cfRule type="cellIs" dxfId="386" priority="35" stopIfTrue="1" operator="greaterThan">
      <formula>0.0003</formula>
    </cfRule>
  </conditionalFormatting>
  <conditionalFormatting sqref="R51">
    <cfRule type="cellIs" dxfId="385" priority="36" stopIfTrue="1" operator="greaterThan">
      <formula>0.0003</formula>
    </cfRule>
  </conditionalFormatting>
  <conditionalFormatting sqref="I52">
    <cfRule type="cellIs" dxfId="384" priority="37" stopIfTrue="1" operator="greaterThan">
      <formula>0.1</formula>
    </cfRule>
  </conditionalFormatting>
  <conditionalFormatting sqref="K52">
    <cfRule type="cellIs" dxfId="383" priority="38" stopIfTrue="1" operator="greaterThan">
      <formula>0.1</formula>
    </cfRule>
  </conditionalFormatting>
  <conditionalFormatting sqref="L52">
    <cfRule type="cellIs" dxfId="382" priority="39" stopIfTrue="1" operator="greaterThan">
      <formula>0.1</formula>
    </cfRule>
  </conditionalFormatting>
  <conditionalFormatting sqref="O52">
    <cfRule type="cellIs" dxfId="381" priority="40" stopIfTrue="1" operator="greaterThan">
      <formula>0.1</formula>
    </cfRule>
  </conditionalFormatting>
  <conditionalFormatting sqref="Q52">
    <cfRule type="cellIs" dxfId="380" priority="41" stopIfTrue="1" operator="greaterThan">
      <formula>0.1</formula>
    </cfRule>
  </conditionalFormatting>
  <conditionalFormatting sqref="R52">
    <cfRule type="cellIs" dxfId="379" priority="42" stopIfTrue="1" operator="greaterThan">
      <formula>0.1</formula>
    </cfRule>
  </conditionalFormatting>
  <conditionalFormatting sqref="I53">
    <cfRule type="cellIs" dxfId="378" priority="43" stopIfTrue="1" operator="greaterThan">
      <formula>0.005</formula>
    </cfRule>
  </conditionalFormatting>
  <conditionalFormatting sqref="K53">
    <cfRule type="cellIs" dxfId="377" priority="44" stopIfTrue="1" operator="greaterThan">
      <formula>0.005</formula>
    </cfRule>
  </conditionalFormatting>
  <conditionalFormatting sqref="L53">
    <cfRule type="cellIs" dxfId="376" priority="45" stopIfTrue="1" operator="greaterThan">
      <formula>0.005</formula>
    </cfRule>
  </conditionalFormatting>
  <conditionalFormatting sqref="O53">
    <cfRule type="cellIs" dxfId="375" priority="46" stopIfTrue="1" operator="greaterThan">
      <formula>0.005</formula>
    </cfRule>
  </conditionalFormatting>
  <conditionalFormatting sqref="Q53">
    <cfRule type="cellIs" dxfId="374" priority="47" stopIfTrue="1" operator="greaterThan">
      <formula>0.005</formula>
    </cfRule>
  </conditionalFormatting>
  <conditionalFormatting sqref="R53">
    <cfRule type="cellIs" dxfId="373" priority="48" stopIfTrue="1" operator="greaterThan">
      <formula>0.005</formula>
    </cfRule>
  </conditionalFormatting>
  <conditionalFormatting sqref="I54">
    <cfRule type="cellIs" dxfId="372" priority="49" stopIfTrue="1" operator="greaterThan">
      <formula>0.01</formula>
    </cfRule>
  </conditionalFormatting>
  <conditionalFormatting sqref="K54">
    <cfRule type="cellIs" dxfId="371" priority="50" stopIfTrue="1" operator="greaterThan">
      <formula>0.01</formula>
    </cfRule>
  </conditionalFormatting>
  <conditionalFormatting sqref="L54">
    <cfRule type="cellIs" dxfId="370" priority="51" stopIfTrue="1" operator="greaterThan">
      <formula>0.01</formula>
    </cfRule>
  </conditionalFormatting>
  <conditionalFormatting sqref="O54">
    <cfRule type="cellIs" dxfId="369" priority="52" stopIfTrue="1" operator="greaterThan">
      <formula>0.01</formula>
    </cfRule>
  </conditionalFormatting>
  <conditionalFormatting sqref="Q54">
    <cfRule type="cellIs" dxfId="368" priority="53" stopIfTrue="1" operator="greaterThan">
      <formula>0.01</formula>
    </cfRule>
  </conditionalFormatting>
  <conditionalFormatting sqref="R54">
    <cfRule type="cellIs" dxfId="367" priority="54" stopIfTrue="1" operator="greaterThan">
      <formula>0.01</formula>
    </cfRule>
  </conditionalFormatting>
  <conditionalFormatting sqref="I55">
    <cfRule type="cellIs" dxfId="366" priority="55" stopIfTrue="1" operator="greaterThan">
      <formula>0.005</formula>
    </cfRule>
  </conditionalFormatting>
  <conditionalFormatting sqref="K55">
    <cfRule type="cellIs" dxfId="365" priority="56" stopIfTrue="1" operator="greaterThan">
      <formula>0.005</formula>
    </cfRule>
  </conditionalFormatting>
  <conditionalFormatting sqref="L55">
    <cfRule type="cellIs" dxfId="364" priority="57" stopIfTrue="1" operator="greaterThan">
      <formula>0.005</formula>
    </cfRule>
  </conditionalFormatting>
  <conditionalFormatting sqref="O55">
    <cfRule type="cellIs" dxfId="363" priority="58" stopIfTrue="1" operator="greaterThan">
      <formula>0.005</formula>
    </cfRule>
  </conditionalFormatting>
  <conditionalFormatting sqref="Q55">
    <cfRule type="cellIs" dxfId="362" priority="59" stopIfTrue="1" operator="greaterThan">
      <formula>0.005</formula>
    </cfRule>
  </conditionalFormatting>
  <conditionalFormatting sqref="R55">
    <cfRule type="cellIs" dxfId="361" priority="60" stopIfTrue="1" operator="greaterThan">
      <formula>0.005</formula>
    </cfRule>
  </conditionalFormatting>
  <conditionalFormatting sqref="L56">
    <cfRule type="cellIs" dxfId="360" priority="61" stopIfTrue="1" operator="greaterThan">
      <formula>0.0005</formula>
    </cfRule>
  </conditionalFormatting>
  <conditionalFormatting sqref="R56">
    <cfRule type="cellIs" dxfId="359" priority="62" stopIfTrue="1" operator="greaterThan">
      <formula>0.0005</formula>
    </cfRule>
  </conditionalFormatting>
  <conditionalFormatting sqref="L58">
    <cfRule type="cellIs" dxfId="358" priority="63" stopIfTrue="1" operator="greaterThan">
      <formula>0.0005</formula>
    </cfRule>
  </conditionalFormatting>
  <conditionalFormatting sqref="I59">
    <cfRule type="cellIs" dxfId="357" priority="64" stopIfTrue="1" operator="greaterThan">
      <formula>0.002</formula>
    </cfRule>
  </conditionalFormatting>
  <conditionalFormatting sqref="K59">
    <cfRule type="cellIs" dxfId="356" priority="65" stopIfTrue="1" operator="greaterThan">
      <formula>0.002</formula>
    </cfRule>
  </conditionalFormatting>
  <conditionalFormatting sqref="L59">
    <cfRule type="cellIs" dxfId="355" priority="66" stopIfTrue="1" operator="greaterThan">
      <formula>0.002</formula>
    </cfRule>
  </conditionalFormatting>
  <conditionalFormatting sqref="O59">
    <cfRule type="cellIs" dxfId="354" priority="67" stopIfTrue="1" operator="greaterThan">
      <formula>0.002</formula>
    </cfRule>
  </conditionalFormatting>
  <conditionalFormatting sqref="Q59">
    <cfRule type="cellIs" dxfId="353" priority="68" stopIfTrue="1" operator="greaterThan">
      <formula>0.002</formula>
    </cfRule>
  </conditionalFormatting>
  <conditionalFormatting sqref="R59">
    <cfRule type="cellIs" dxfId="352" priority="69" stopIfTrue="1" operator="greaterThan">
      <formula>0.002</formula>
    </cfRule>
  </conditionalFormatting>
  <conditionalFormatting sqref="I60">
    <cfRule type="cellIs" dxfId="351" priority="70" stopIfTrue="1" operator="greaterThan">
      <formula>0.0002</formula>
    </cfRule>
  </conditionalFormatting>
  <conditionalFormatting sqref="K60">
    <cfRule type="cellIs" dxfId="350" priority="71" stopIfTrue="1" operator="greaterThan">
      <formula>0.0002</formula>
    </cfRule>
  </conditionalFormatting>
  <conditionalFormatting sqref="L60">
    <cfRule type="cellIs" dxfId="349" priority="72" stopIfTrue="1" operator="greaterThan">
      <formula>0.0002</formula>
    </cfRule>
  </conditionalFormatting>
  <conditionalFormatting sqref="O60">
    <cfRule type="cellIs" dxfId="348" priority="73" stopIfTrue="1" operator="greaterThan">
      <formula>0.0002</formula>
    </cfRule>
  </conditionalFormatting>
  <conditionalFormatting sqref="Q60">
    <cfRule type="cellIs" dxfId="347" priority="74" stopIfTrue="1" operator="greaterThan">
      <formula>0.0002</formula>
    </cfRule>
  </conditionalFormatting>
  <conditionalFormatting sqref="R60">
    <cfRule type="cellIs" dxfId="346" priority="75" stopIfTrue="1" operator="greaterThan">
      <formula>0.0002</formula>
    </cfRule>
  </conditionalFormatting>
  <conditionalFormatting sqref="I61">
    <cfRule type="cellIs" dxfId="345" priority="76" stopIfTrue="1" operator="greaterThan">
      <formula>0.0004</formula>
    </cfRule>
  </conditionalFormatting>
  <conditionalFormatting sqref="K61">
    <cfRule type="cellIs" dxfId="344" priority="77" stopIfTrue="1" operator="greaterThan">
      <formula>0.0004</formula>
    </cfRule>
  </conditionalFormatting>
  <conditionalFormatting sqref="L61">
    <cfRule type="cellIs" dxfId="343" priority="78" stopIfTrue="1" operator="greaterThan">
      <formula>0.0004</formula>
    </cfRule>
  </conditionalFormatting>
  <conditionalFormatting sqref="O61">
    <cfRule type="cellIs" dxfId="342" priority="79" stopIfTrue="1" operator="greaterThan">
      <formula>0.0004</formula>
    </cfRule>
  </conditionalFormatting>
  <conditionalFormatting sqref="Q61">
    <cfRule type="cellIs" dxfId="341" priority="80" stopIfTrue="1" operator="greaterThan">
      <formula>0.0004</formula>
    </cfRule>
  </conditionalFormatting>
  <conditionalFormatting sqref="R61">
    <cfRule type="cellIs" dxfId="340" priority="81" stopIfTrue="1" operator="greaterThan">
      <formula>0.0004</formula>
    </cfRule>
  </conditionalFormatting>
  <conditionalFormatting sqref="I62">
    <cfRule type="cellIs" dxfId="339" priority="82" stopIfTrue="1" operator="greaterThan">
      <formula>0.002</formula>
    </cfRule>
  </conditionalFormatting>
  <conditionalFormatting sqref="K62">
    <cfRule type="cellIs" dxfId="338" priority="83" stopIfTrue="1" operator="greaterThan">
      <formula>0.002</formula>
    </cfRule>
  </conditionalFormatting>
  <conditionalFormatting sqref="L62">
    <cfRule type="cellIs" dxfId="337" priority="84" stopIfTrue="1" operator="greaterThan">
      <formula>0.002</formula>
    </cfRule>
  </conditionalFormatting>
  <conditionalFormatting sqref="O62">
    <cfRule type="cellIs" dxfId="336" priority="85" stopIfTrue="1" operator="greaterThan">
      <formula>0.002</formula>
    </cfRule>
  </conditionalFormatting>
  <conditionalFormatting sqref="Q62">
    <cfRule type="cellIs" dxfId="335" priority="86" stopIfTrue="1" operator="greaterThan">
      <formula>0.002</formula>
    </cfRule>
  </conditionalFormatting>
  <conditionalFormatting sqref="R62">
    <cfRule type="cellIs" dxfId="334" priority="87" stopIfTrue="1" operator="greaterThan">
      <formula>0.002</formula>
    </cfRule>
  </conditionalFormatting>
  <conditionalFormatting sqref="I63">
    <cfRule type="cellIs" dxfId="333" priority="88" stopIfTrue="1" operator="greaterThan">
      <formula>0.004</formula>
    </cfRule>
  </conditionalFormatting>
  <conditionalFormatting sqref="K63">
    <cfRule type="cellIs" dxfId="332" priority="89" stopIfTrue="1" operator="greaterThan">
      <formula>0.004</formula>
    </cfRule>
  </conditionalFormatting>
  <conditionalFormatting sqref="L63">
    <cfRule type="cellIs" dxfId="331" priority="90" stopIfTrue="1" operator="greaterThan">
      <formula>0.004</formula>
    </cfRule>
  </conditionalFormatting>
  <conditionalFormatting sqref="O63">
    <cfRule type="cellIs" dxfId="330" priority="91" stopIfTrue="1" operator="greaterThan">
      <formula>0.004</formula>
    </cfRule>
  </conditionalFormatting>
  <conditionalFormatting sqref="Q63">
    <cfRule type="cellIs" dxfId="329" priority="92" stopIfTrue="1" operator="greaterThan">
      <formula>0.004</formula>
    </cfRule>
  </conditionalFormatting>
  <conditionalFormatting sqref="R63">
    <cfRule type="cellIs" dxfId="328" priority="93" stopIfTrue="1" operator="greaterThan">
      <formula>0.004</formula>
    </cfRule>
  </conditionalFormatting>
  <conditionalFormatting sqref="I64">
    <cfRule type="cellIs" dxfId="327" priority="94" stopIfTrue="1" operator="greaterThan">
      <formula>0.0005</formula>
    </cfRule>
  </conditionalFormatting>
  <conditionalFormatting sqref="K64">
    <cfRule type="cellIs" dxfId="326" priority="95" stopIfTrue="1" operator="greaterThan">
      <formula>0.0005</formula>
    </cfRule>
  </conditionalFormatting>
  <conditionalFormatting sqref="L64">
    <cfRule type="cellIs" dxfId="325" priority="96" stopIfTrue="1" operator="greaterThan">
      <formula>0.0005</formula>
    </cfRule>
  </conditionalFormatting>
  <conditionalFormatting sqref="O64">
    <cfRule type="cellIs" dxfId="324" priority="97" stopIfTrue="1" operator="greaterThan">
      <formula>0.0005</formula>
    </cfRule>
  </conditionalFormatting>
  <conditionalFormatting sqref="Q64">
    <cfRule type="cellIs" dxfId="323" priority="98" stopIfTrue="1" operator="greaterThan">
      <formula>0.0005</formula>
    </cfRule>
  </conditionalFormatting>
  <conditionalFormatting sqref="R64">
    <cfRule type="cellIs" dxfId="322" priority="99" stopIfTrue="1" operator="greaterThan">
      <formula>0.0005</formula>
    </cfRule>
  </conditionalFormatting>
  <conditionalFormatting sqref="I65">
    <cfRule type="cellIs" dxfId="321" priority="100" stopIfTrue="1" operator="greaterThan">
      <formula>0.0006</formula>
    </cfRule>
  </conditionalFormatting>
  <conditionalFormatting sqref="K65">
    <cfRule type="cellIs" dxfId="320" priority="101" stopIfTrue="1" operator="greaterThan">
      <formula>0.0006</formula>
    </cfRule>
  </conditionalFormatting>
  <conditionalFormatting sqref="L65">
    <cfRule type="cellIs" dxfId="319" priority="102" stopIfTrue="1" operator="greaterThan">
      <formula>0.0006</formula>
    </cfRule>
  </conditionalFormatting>
  <conditionalFormatting sqref="O65">
    <cfRule type="cellIs" dxfId="318" priority="103" stopIfTrue="1" operator="greaterThan">
      <formula>0.0006</formula>
    </cfRule>
  </conditionalFormatting>
  <conditionalFormatting sqref="Q65">
    <cfRule type="cellIs" dxfId="317" priority="104" stopIfTrue="1" operator="greaterThan">
      <formula>0.0006</formula>
    </cfRule>
  </conditionalFormatting>
  <conditionalFormatting sqref="R65">
    <cfRule type="cellIs" dxfId="316" priority="105" stopIfTrue="1" operator="greaterThan">
      <formula>0.0006</formula>
    </cfRule>
  </conditionalFormatting>
  <conditionalFormatting sqref="I66">
    <cfRule type="cellIs" dxfId="315" priority="106" stopIfTrue="1" operator="greaterThan">
      <formula>0.001</formula>
    </cfRule>
  </conditionalFormatting>
  <conditionalFormatting sqref="K66">
    <cfRule type="cellIs" dxfId="314" priority="107" stopIfTrue="1" operator="greaterThan">
      <formula>0.001</formula>
    </cfRule>
  </conditionalFormatting>
  <conditionalFormatting sqref="L66">
    <cfRule type="cellIs" dxfId="313" priority="108" stopIfTrue="1" operator="greaterThan">
      <formula>0.001</formula>
    </cfRule>
  </conditionalFormatting>
  <conditionalFormatting sqref="O66">
    <cfRule type="cellIs" dxfId="312" priority="109" stopIfTrue="1" operator="greaterThan">
      <formula>0.001</formula>
    </cfRule>
  </conditionalFormatting>
  <conditionalFormatting sqref="Q66">
    <cfRule type="cellIs" dxfId="311" priority="110" stopIfTrue="1" operator="greaterThan">
      <formula>0.001</formula>
    </cfRule>
  </conditionalFormatting>
  <conditionalFormatting sqref="R66">
    <cfRule type="cellIs" dxfId="310" priority="111" stopIfTrue="1" operator="greaterThan">
      <formula>0.001</formula>
    </cfRule>
  </conditionalFormatting>
  <conditionalFormatting sqref="I67">
    <cfRule type="cellIs" dxfId="309" priority="112" stopIfTrue="1" operator="greaterThan">
      <formula>0.0005</formula>
    </cfRule>
  </conditionalFormatting>
  <conditionalFormatting sqref="K67">
    <cfRule type="cellIs" dxfId="308" priority="113" stopIfTrue="1" operator="greaterThan">
      <formula>0.0005</formula>
    </cfRule>
  </conditionalFormatting>
  <conditionalFormatting sqref="L67">
    <cfRule type="cellIs" dxfId="307" priority="114" stopIfTrue="1" operator="greaterThan">
      <formula>0.0005</formula>
    </cfRule>
  </conditionalFormatting>
  <conditionalFormatting sqref="O67">
    <cfRule type="cellIs" dxfId="306" priority="115" stopIfTrue="1" operator="greaterThan">
      <formula>0.0005</formula>
    </cfRule>
  </conditionalFormatting>
  <conditionalFormatting sqref="Q67">
    <cfRule type="cellIs" dxfId="305" priority="116" stopIfTrue="1" operator="greaterThan">
      <formula>0.0005</formula>
    </cfRule>
  </conditionalFormatting>
  <conditionalFormatting sqref="R67">
    <cfRule type="cellIs" dxfId="304" priority="117" stopIfTrue="1" operator="greaterThan">
      <formula>0.0005</formula>
    </cfRule>
  </conditionalFormatting>
  <conditionalFormatting sqref="L68">
    <cfRule type="cellIs" dxfId="303" priority="118" stopIfTrue="1" operator="greaterThan">
      <formula>0.0002</formula>
    </cfRule>
  </conditionalFormatting>
  <conditionalFormatting sqref="L69">
    <cfRule type="cellIs" dxfId="302" priority="119" stopIfTrue="1" operator="greaterThan">
      <formula>0.0006</formula>
    </cfRule>
  </conditionalFormatting>
  <conditionalFormatting sqref="L70">
    <cfRule type="cellIs" dxfId="301" priority="120" stopIfTrue="1" operator="greaterThan">
      <formula>0.0003</formula>
    </cfRule>
  </conditionalFormatting>
  <conditionalFormatting sqref="L71">
    <cfRule type="cellIs" dxfId="300" priority="121" stopIfTrue="1" operator="greaterThan">
      <formula>0.002</formula>
    </cfRule>
  </conditionalFormatting>
  <conditionalFormatting sqref="I72">
    <cfRule type="cellIs" dxfId="299" priority="122" stopIfTrue="1" operator="greaterThan">
      <formula>0.001</formula>
    </cfRule>
  </conditionalFormatting>
  <conditionalFormatting sqref="K72">
    <cfRule type="cellIs" dxfId="298" priority="123" stopIfTrue="1" operator="greaterThan">
      <formula>0.001</formula>
    </cfRule>
  </conditionalFormatting>
  <conditionalFormatting sqref="L72">
    <cfRule type="cellIs" dxfId="297" priority="124" stopIfTrue="1" operator="greaterThan">
      <formula>0.001</formula>
    </cfRule>
  </conditionalFormatting>
  <conditionalFormatting sqref="O72">
    <cfRule type="cellIs" dxfId="296" priority="125" stopIfTrue="1" operator="greaterThan">
      <formula>0.001</formula>
    </cfRule>
  </conditionalFormatting>
  <conditionalFormatting sqref="Q72">
    <cfRule type="cellIs" dxfId="295" priority="126" stopIfTrue="1" operator="greaterThan">
      <formula>0.001</formula>
    </cfRule>
  </conditionalFormatting>
  <conditionalFormatting sqref="R72">
    <cfRule type="cellIs" dxfId="294" priority="127" stopIfTrue="1" operator="greaterThan">
      <formula>0.001</formula>
    </cfRule>
  </conditionalFormatting>
  <conditionalFormatting sqref="I73">
    <cfRule type="cellIs" dxfId="293" priority="128" stopIfTrue="1" operator="greaterThan">
      <formula>0.002</formula>
    </cfRule>
  </conditionalFormatting>
  <conditionalFormatting sqref="L73">
    <cfRule type="cellIs" dxfId="292" priority="129" stopIfTrue="1" operator="greaterThan">
      <formula>0.002</formula>
    </cfRule>
  </conditionalFormatting>
  <conditionalFormatting sqref="O73">
    <cfRule type="cellIs" dxfId="291" priority="130" stopIfTrue="1" operator="greaterThan">
      <formula>0.002</formula>
    </cfRule>
  </conditionalFormatting>
  <conditionalFormatting sqref="R73">
    <cfRule type="cellIs" dxfId="290" priority="131" stopIfTrue="1" operator="greaterThan">
      <formula>0.002</formula>
    </cfRule>
  </conditionalFormatting>
  <conditionalFormatting sqref="I74">
    <cfRule type="cellIs" dxfId="289" priority="132" stopIfTrue="1" operator="greaterThan">
      <formula>6.6</formula>
    </cfRule>
  </conditionalFormatting>
  <conditionalFormatting sqref="K74">
    <cfRule type="cellIs" dxfId="288" priority="133" stopIfTrue="1" operator="greaterThan">
      <formula>6.6</formula>
    </cfRule>
  </conditionalFormatting>
  <conditionalFormatting sqref="L74">
    <cfRule type="cellIs" dxfId="287" priority="134" stopIfTrue="1" operator="greaterThan">
      <formula>6.6</formula>
    </cfRule>
  </conditionalFormatting>
  <conditionalFormatting sqref="O74">
    <cfRule type="cellIs" dxfId="286" priority="135" stopIfTrue="1" operator="greaterThan">
      <formula>6.6</formula>
    </cfRule>
  </conditionalFormatting>
  <conditionalFormatting sqref="Q74">
    <cfRule type="cellIs" dxfId="285" priority="136" stopIfTrue="1" operator="greaterThan">
      <formula>6.6</formula>
    </cfRule>
  </conditionalFormatting>
  <conditionalFormatting sqref="R74">
    <cfRule type="cellIs" dxfId="284" priority="137" stopIfTrue="1" operator="greaterThan">
      <formula>6.6</formula>
    </cfRule>
  </conditionalFormatting>
  <conditionalFormatting sqref="I75">
    <cfRule type="cellIs" dxfId="283" priority="138" stopIfTrue="1" operator="greaterThan">
      <formula>0.15</formula>
    </cfRule>
  </conditionalFormatting>
  <conditionalFormatting sqref="K75">
    <cfRule type="cellIs" dxfId="282" priority="139" stopIfTrue="1" operator="greaterThan">
      <formula>0.15</formula>
    </cfRule>
  </conditionalFormatting>
  <conditionalFormatting sqref="L75">
    <cfRule type="cellIs" dxfId="281" priority="140" stopIfTrue="1" operator="greaterThan">
      <formula>0.15</formula>
    </cfRule>
  </conditionalFormatting>
  <conditionalFormatting sqref="O75">
    <cfRule type="cellIs" dxfId="280" priority="141" stopIfTrue="1" operator="greaterThan">
      <formula>0.15</formula>
    </cfRule>
  </conditionalFormatting>
  <conditionalFormatting sqref="Q75">
    <cfRule type="cellIs" dxfId="279" priority="142" stopIfTrue="1" operator="greaterThan">
      <formula>0.15</formula>
    </cfRule>
  </conditionalFormatting>
  <conditionalFormatting sqref="R75">
    <cfRule type="cellIs" dxfId="278" priority="143" stopIfTrue="1" operator="greaterThan">
      <formula>0.15</formula>
    </cfRule>
  </conditionalFormatting>
  <conditionalFormatting sqref="I76">
    <cfRule type="cellIs" dxfId="277" priority="144" stopIfTrue="1" operator="greaterThan">
      <formula>0.06</formula>
    </cfRule>
  </conditionalFormatting>
  <conditionalFormatting sqref="K76">
    <cfRule type="cellIs" dxfId="276" priority="145" stopIfTrue="1" operator="greaterThan">
      <formula>0.06</formula>
    </cfRule>
  </conditionalFormatting>
  <conditionalFormatting sqref="L76">
    <cfRule type="cellIs" dxfId="275" priority="146" stopIfTrue="1" operator="greaterThan">
      <formula>0.06</formula>
    </cfRule>
  </conditionalFormatting>
  <conditionalFormatting sqref="O76">
    <cfRule type="cellIs" dxfId="274" priority="147" stopIfTrue="1" operator="greaterThan">
      <formula>0.06</formula>
    </cfRule>
  </conditionalFormatting>
  <conditionalFormatting sqref="Q76">
    <cfRule type="cellIs" dxfId="273" priority="148" stopIfTrue="1" operator="greaterThan">
      <formula>0.06</formula>
    </cfRule>
  </conditionalFormatting>
  <conditionalFormatting sqref="R76">
    <cfRule type="cellIs" dxfId="272" priority="149" stopIfTrue="1" operator="greaterThan">
      <formula>0.06</formula>
    </cfRule>
  </conditionalFormatting>
  <conditionalFormatting sqref="L77">
    <cfRule type="cellIs" dxfId="271" priority="150" stopIfTrue="1" operator="greaterThan">
      <formula>0.005</formula>
    </cfRule>
  </conditionalFormatting>
  <conditionalFormatting sqref="R77">
    <cfRule type="cellIs" dxfId="270" priority="151" stopIfTrue="1" operator="greaterThan">
      <formula>0.005</formula>
    </cfRule>
  </conditionalFormatting>
  <conditionalFormatting sqref="I78">
    <cfRule type="cellIs" dxfId="269" priority="152" stopIfTrue="1" operator="greaterThan">
      <formula>0.5</formula>
    </cfRule>
  </conditionalFormatting>
  <conditionalFormatting sqref="K78">
    <cfRule type="cellIs" dxfId="268" priority="153" stopIfTrue="1" operator="greaterThan">
      <formula>0.5</formula>
    </cfRule>
  </conditionalFormatting>
  <conditionalFormatting sqref="L78">
    <cfRule type="cellIs" dxfId="267" priority="154" stopIfTrue="1" operator="greaterThan">
      <formula>0.5</formula>
    </cfRule>
  </conditionalFormatting>
  <conditionalFormatting sqref="O78">
    <cfRule type="cellIs" dxfId="266" priority="155" stopIfTrue="1" operator="greaterThan">
      <formula>0.5</formula>
    </cfRule>
  </conditionalFormatting>
  <conditionalFormatting sqref="Q78">
    <cfRule type="cellIs" dxfId="265" priority="156" stopIfTrue="1" operator="greaterThan">
      <formula>0.5</formula>
    </cfRule>
  </conditionalFormatting>
  <conditionalFormatting sqref="R78">
    <cfRule type="cellIs" dxfId="264" priority="157" stopIfTrue="1" operator="greaterThan">
      <formula>0.5</formula>
    </cfRule>
  </conditionalFormatting>
  <conditionalFormatting sqref="L79">
    <cfRule type="cellIs" dxfId="263" priority="158" stopIfTrue="1" operator="greaterThan">
      <formula>0.005</formula>
    </cfRule>
  </conditionalFormatting>
  <conditionalFormatting sqref="L80">
    <cfRule type="cellIs" dxfId="262" priority="159" stopIfTrue="1" operator="greaterThan">
      <formula>0.012</formula>
    </cfRule>
  </conditionalFormatting>
  <conditionalFormatting sqref="L81">
    <cfRule type="cellIs" dxfId="261" priority="160" stopIfTrue="1" operator="greaterThan">
      <formula>0.08</formula>
    </cfRule>
  </conditionalFormatting>
  <conditionalFormatting sqref="L82">
    <cfRule type="cellIs" dxfId="260" priority="161" stopIfTrue="1" operator="greaterThan">
      <formula>0.01</formula>
    </cfRule>
  </conditionalFormatting>
  <conditionalFormatting sqref="L83">
    <cfRule type="cellIs" dxfId="259" priority="162" stopIfTrue="1" operator="greaterThan">
      <formula>0.03</formula>
    </cfRule>
  </conditionalFormatting>
  <conditionalFormatting sqref="L84">
    <cfRule type="cellIs" dxfId="258" priority="163" stopIfTrue="1" operator="greaterThan">
      <formula>0.06</formula>
    </cfRule>
  </conditionalFormatting>
  <conditionalFormatting sqref="I85">
    <cfRule type="cellIs" dxfId="257" priority="164" stopIfTrue="1" operator="greaterThan">
      <formula>0.52</formula>
    </cfRule>
  </conditionalFormatting>
  <conditionalFormatting sqref="K85">
    <cfRule type="cellIs" dxfId="256" priority="165" stopIfTrue="1" operator="greaterThan">
      <formula>0.52</formula>
    </cfRule>
  </conditionalFormatting>
  <conditionalFormatting sqref="L85">
    <cfRule type="cellIs" dxfId="255" priority="166" stopIfTrue="1" operator="greaterThan">
      <formula>0.52</formula>
    </cfRule>
  </conditionalFormatting>
  <conditionalFormatting sqref="O85">
    <cfRule type="cellIs" dxfId="254" priority="167" stopIfTrue="1" operator="greaterThan">
      <formula>0.52</formula>
    </cfRule>
  </conditionalFormatting>
  <conditionalFormatting sqref="Q85">
    <cfRule type="cellIs" dxfId="253" priority="168" stopIfTrue="1" operator="greaterThan">
      <formula>0.52</formula>
    </cfRule>
  </conditionalFormatting>
  <conditionalFormatting sqref="R85">
    <cfRule type="cellIs" dxfId="252" priority="169" stopIfTrue="1" operator="greaterThan">
      <formula>0.52</formula>
    </cfRule>
  </conditionalFormatting>
  <conditionalFormatting sqref="I86">
    <cfRule type="cellIs" dxfId="251" priority="170" stopIfTrue="1" operator="greaterThan">
      <formula>6.6</formula>
    </cfRule>
  </conditionalFormatting>
  <conditionalFormatting sqref="K86">
    <cfRule type="cellIs" dxfId="250" priority="171" stopIfTrue="1" operator="greaterThan">
      <formula>6.6</formula>
    </cfRule>
  </conditionalFormatting>
  <conditionalFormatting sqref="L86">
    <cfRule type="cellIs" dxfId="249" priority="172" stopIfTrue="1" operator="greaterThan">
      <formula>6.6</formula>
    </cfRule>
  </conditionalFormatting>
  <conditionalFormatting sqref="O86">
    <cfRule type="cellIs" dxfId="248" priority="173" stopIfTrue="1" operator="greaterThan">
      <formula>6.6</formula>
    </cfRule>
  </conditionalFormatting>
  <conditionalFormatting sqref="Q86">
    <cfRule type="cellIs" dxfId="247" priority="174" stopIfTrue="1" operator="greaterThan">
      <formula>6.6</formula>
    </cfRule>
  </conditionalFormatting>
  <conditionalFormatting sqref="R86">
    <cfRule type="cellIs" dxfId="246" priority="175" stopIfTrue="1" operator="greaterThan">
      <formula>6.6</formula>
    </cfRule>
  </conditionalFormatting>
  <conditionalFormatting sqref="I87">
    <cfRule type="cellIs" dxfId="245" priority="176" stopIfTrue="1" operator="greaterThan">
      <formula>0.05</formula>
    </cfRule>
  </conditionalFormatting>
  <conditionalFormatting sqref="K87">
    <cfRule type="cellIs" dxfId="244" priority="177" stopIfTrue="1" operator="greaterThan">
      <formula>0.05</formula>
    </cfRule>
  </conditionalFormatting>
  <conditionalFormatting sqref="L87">
    <cfRule type="cellIs" dxfId="243" priority="178" stopIfTrue="1" operator="greaterThan">
      <formula>0.05</formula>
    </cfRule>
  </conditionalFormatting>
  <conditionalFormatting sqref="O87">
    <cfRule type="cellIs" dxfId="242" priority="179" stopIfTrue="1" operator="greaterThan">
      <formula>0.05</formula>
    </cfRule>
  </conditionalFormatting>
  <conditionalFormatting sqref="Q87">
    <cfRule type="cellIs" dxfId="241" priority="180" stopIfTrue="1" operator="greaterThan">
      <formula>0.05</formula>
    </cfRule>
  </conditionalFormatting>
  <conditionalFormatting sqref="R87">
    <cfRule type="cellIs" dxfId="240" priority="181" stopIfTrue="1" operator="greaterThan">
      <formula>0.05</formula>
    </cfRule>
  </conditionalFormatting>
  <conditionalFormatting sqref="L88">
    <cfRule type="cellIs" dxfId="239" priority="182" stopIfTrue="1" operator="greaterThan">
      <formula>0.3</formula>
    </cfRule>
  </conditionalFormatting>
  <conditionalFormatting sqref="L94">
    <cfRule type="cellIs" dxfId="238" priority="183" stopIfTrue="1" operator="greaterThan">
      <formula>0.006</formula>
    </cfRule>
  </conditionalFormatting>
  <conditionalFormatting sqref="L95">
    <cfRule type="cellIs" dxfId="237" priority="184" stopIfTrue="1" operator="greaterThan">
      <formula>0.004</formula>
    </cfRule>
  </conditionalFormatting>
  <conditionalFormatting sqref="L96">
    <cfRule type="cellIs" dxfId="236" priority="185" stopIfTrue="1" operator="greaterThan">
      <formula>0.006</formula>
    </cfRule>
  </conditionalFormatting>
  <conditionalFormatting sqref="L97">
    <cfRule type="cellIs" dxfId="235" priority="186" stopIfTrue="1" operator="greaterThan">
      <formula>0.03</formula>
    </cfRule>
  </conditionalFormatting>
  <conditionalFormatting sqref="L98">
    <cfRule type="cellIs" dxfId="234" priority="187" stopIfTrue="1" operator="greaterThan">
      <formula>0.0008</formula>
    </cfRule>
  </conditionalFormatting>
  <conditionalFormatting sqref="L99">
    <cfRule type="cellIs" dxfId="233" priority="188" stopIfTrue="1" operator="greaterThan">
      <formula>0.0005</formula>
    </cfRule>
  </conditionalFormatting>
  <conditionalFormatting sqref="L100">
    <cfRule type="cellIs" dxfId="232" priority="189" stopIfTrue="1" operator="greaterThan">
      <formula>0.0003</formula>
    </cfRule>
  </conditionalFormatting>
  <conditionalFormatting sqref="L101">
    <cfRule type="cellIs" dxfId="231" priority="190" stopIfTrue="1" operator="greaterThan">
      <formula>0.004</formula>
    </cfRule>
  </conditionalFormatting>
  <conditionalFormatting sqref="L102">
    <cfRule type="cellIs" dxfId="230" priority="191" stopIfTrue="1" operator="greaterThan">
      <formula>0.004</formula>
    </cfRule>
  </conditionalFormatting>
  <conditionalFormatting sqref="L103">
    <cfRule type="cellIs" dxfId="229" priority="192" stopIfTrue="1" operator="greaterThan">
      <formula>0.004</formula>
    </cfRule>
  </conditionalFormatting>
  <conditionalFormatting sqref="L104">
    <cfRule type="cellIs" dxfId="228" priority="193" stopIfTrue="1" operator="greaterThan">
      <formula>0.0008</formula>
    </cfRule>
  </conditionalFormatting>
  <conditionalFormatting sqref="L105">
    <cfRule type="cellIs" dxfId="227" priority="194" stopIfTrue="1" operator="greaterThan">
      <formula>0.0006</formula>
    </cfRule>
  </conditionalFormatting>
  <conditionalFormatting sqref="L106">
    <cfRule type="cellIs" dxfId="226" priority="195" stopIfTrue="1" operator="greaterThan">
      <formula>0.0008</formula>
    </cfRule>
  </conditionalFormatting>
  <conditionalFormatting sqref="L107">
    <cfRule type="cellIs" dxfId="225" priority="196" stopIfTrue="1" operator="greaterThan">
      <formula>0.002</formula>
    </cfRule>
  </conditionalFormatting>
  <conditionalFormatting sqref="L108">
    <cfRule type="cellIs" dxfId="224" priority="197" stopIfTrue="1" operator="greaterThan">
      <formula>0.0008</formula>
    </cfRule>
  </conditionalFormatting>
  <conditionalFormatting sqref="L109">
    <cfRule type="cellIs" dxfId="223" priority="198" stopIfTrue="1" operator="greaterThan">
      <formula>0.0001</formula>
    </cfRule>
  </conditionalFormatting>
  <conditionalFormatting sqref="L110">
    <cfRule type="cellIs" dxfId="222" priority="199" stopIfTrue="1" operator="greaterThan">
      <formula>0.06</formula>
    </cfRule>
  </conditionalFormatting>
  <conditionalFormatting sqref="L111">
    <cfRule type="cellIs" dxfId="221" priority="200" stopIfTrue="1" operator="greaterThan">
      <formula>0.04</formula>
    </cfRule>
  </conditionalFormatting>
  <conditionalFormatting sqref="L112">
    <cfRule type="cellIs" dxfId="220" priority="201" stopIfTrue="1" operator="greaterThan">
      <formula>0.006</formula>
    </cfRule>
  </conditionalFormatting>
  <conditionalFormatting sqref="L113">
    <cfRule type="cellIs" dxfId="219" priority="202" stopIfTrue="1" operator="greaterThan">
      <formula>0.014</formula>
    </cfRule>
  </conditionalFormatting>
  <conditionalFormatting sqref="L114">
    <cfRule type="cellIs" dxfId="218" priority="203" stopIfTrue="1" operator="greaterThan">
      <formula>0.007</formula>
    </cfRule>
  </conditionalFormatting>
  <conditionalFormatting sqref="L115">
    <cfRule type="cellIs" dxfId="217" priority="204" stopIfTrue="1" operator="greaterThan">
      <formula>0.0007</formula>
    </cfRule>
  </conditionalFormatting>
  <conditionalFormatting sqref="L116">
    <cfRule type="cellIs" dxfId="216" priority="205" stopIfTrue="1" operator="greaterThan">
      <formula>0.0002</formula>
    </cfRule>
  </conditionalFormatting>
  <conditionalFormatting sqref="L117">
    <cfRule type="cellIs" dxfId="215" priority="206" stopIfTrue="1" operator="greaterThan">
      <formula>0.00003</formula>
    </cfRule>
  </conditionalFormatting>
  <conditionalFormatting sqref="L118">
    <cfRule type="cellIs" dxfId="214" priority="207" stopIfTrue="1" operator="greaterThan">
      <formula>0.02</formula>
    </cfRule>
  </conditionalFormatting>
  <conditionalFormatting sqref="L119">
    <cfRule type="cellIs" dxfId="213" priority="208" stopIfTrue="1" operator="greaterThan">
      <formula>0.0002</formula>
    </cfRule>
  </conditionalFormatting>
  <conditionalFormatting sqref="L120">
    <cfRule type="cellIs" dxfId="212" priority="209" stopIfTrue="1" operator="greaterThan">
      <formula>0.000028</formula>
    </cfRule>
  </conditionalFormatting>
  <conditionalFormatting sqref="L121">
    <cfRule type="cellIs" dxfId="211" priority="210" stopIfTrue="1" operator="greaterThan">
      <formula>0.000007</formula>
    </cfRule>
  </conditionalFormatting>
  <conditionalFormatting sqref="L122">
    <cfRule type="cellIs" dxfId="210" priority="211" stopIfTrue="1" operator="greaterThan">
      <formula>0.000005</formula>
    </cfRule>
  </conditionalFormatting>
  <conditionalFormatting sqref="L123">
    <cfRule type="cellIs" dxfId="209" priority="212" stopIfTrue="1" operator="greaterThan">
      <formula>0.000021</formula>
    </cfRule>
  </conditionalFormatting>
  <conditionalFormatting sqref="L124">
    <cfRule type="cellIs" dxfId="208" priority="213" stopIfTrue="1" operator="greaterThan">
      <formula>0.00002</formula>
    </cfRule>
  </conditionalFormatting>
  <printOptions horizontalCentered="1"/>
  <pageMargins left="0.39370078740157483" right="0.39370078740157483" top="0.39370078740157483" bottom="0.39370078740157483" header="0.27559055118110237" footer="0.51181102362204722"/>
  <pageSetup paperSize="8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Z137"/>
  <sheetViews>
    <sheetView showGridLines="0" topLeftCell="C1" zoomScale="90" zoomScaleNormal="90" workbookViewId="0">
      <pane xSplit="5" ySplit="4" topLeftCell="H5" activePane="bottomRight" state="frozen"/>
      <selection activeCell="AA94" sqref="AA94"/>
      <selection pane="topRight" activeCell="AA94" sqref="AA94"/>
      <selection pane="bottomLeft" activeCell="AA94" sqref="AA94"/>
      <selection pane="bottomRight" activeCell="C1" sqref="C1:D1"/>
    </sheetView>
  </sheetViews>
  <sheetFormatPr defaultColWidth="9" defaultRowHeight="9.5" x14ac:dyDescent="0.2"/>
  <cols>
    <col min="1" max="1" width="5.1796875" style="2" customWidth="1"/>
    <col min="2" max="2" width="3" style="2" customWidth="1"/>
    <col min="3" max="3" width="2.6328125" style="2" customWidth="1"/>
    <col min="4" max="4" width="9.1796875" style="2" customWidth="1"/>
    <col min="5" max="5" width="8.6328125" style="2" customWidth="1"/>
    <col min="6" max="6" width="4.1796875" style="2" customWidth="1"/>
    <col min="7" max="7" width="5.90625" style="2" customWidth="1"/>
    <col min="8" max="16" width="8.08984375" style="2" customWidth="1"/>
    <col min="17" max="18" width="8.08984375" style="12" customWidth="1"/>
    <col min="19" max="19" width="8.08984375" style="2" customWidth="1"/>
    <col min="20" max="20" width="3.1796875" style="2" customWidth="1"/>
    <col min="21" max="21" width="1.453125" style="2" customWidth="1"/>
    <col min="22" max="22" width="3.1796875" style="3" customWidth="1"/>
    <col min="23" max="23" width="6.1796875" style="1" customWidth="1"/>
    <col min="24" max="24" width="2.36328125" style="1" customWidth="1"/>
    <col min="25" max="26" width="6.1796875" style="1" customWidth="1"/>
    <col min="27" max="16384" width="9" style="2"/>
  </cols>
  <sheetData>
    <row r="1" spans="1:26" ht="16.5" customHeight="1" x14ac:dyDescent="0.2">
      <c r="A1" s="1"/>
      <c r="C1" s="394" t="s">
        <v>0</v>
      </c>
      <c r="D1" s="394"/>
      <c r="E1" s="394" t="s">
        <v>1</v>
      </c>
      <c r="F1" s="394"/>
      <c r="G1" s="394" t="s">
        <v>2</v>
      </c>
      <c r="H1" s="394"/>
      <c r="I1" s="394"/>
      <c r="J1" s="394"/>
      <c r="K1" s="420" t="s">
        <v>3</v>
      </c>
      <c r="L1" s="421"/>
      <c r="M1" s="422"/>
      <c r="N1" s="417" t="s">
        <v>4</v>
      </c>
      <c r="O1" s="394"/>
      <c r="P1" s="414" t="s">
        <v>125</v>
      </c>
      <c r="Q1" s="415"/>
      <c r="R1" s="419" t="s">
        <v>5</v>
      </c>
      <c r="S1" s="394"/>
      <c r="T1" s="394"/>
      <c r="U1" s="394"/>
      <c r="V1" s="394"/>
      <c r="W1" s="394"/>
      <c r="X1" s="394"/>
      <c r="Y1" s="418" t="s">
        <v>6</v>
      </c>
      <c r="Z1" s="418"/>
    </row>
    <row r="2" spans="1:26" ht="23.25" customHeight="1" x14ac:dyDescent="0.2">
      <c r="C2" s="408">
        <v>24201</v>
      </c>
      <c r="D2" s="408"/>
      <c r="E2" s="409">
        <v>51101</v>
      </c>
      <c r="F2" s="409"/>
      <c r="G2" s="409" t="s">
        <v>128</v>
      </c>
      <c r="H2" s="409"/>
      <c r="I2" s="409"/>
      <c r="J2" s="409"/>
      <c r="K2" s="402" t="s">
        <v>139</v>
      </c>
      <c r="L2" s="403"/>
      <c r="M2" s="404"/>
      <c r="N2" s="416" t="s">
        <v>126</v>
      </c>
      <c r="O2" s="409"/>
      <c r="P2" s="414" t="s">
        <v>140</v>
      </c>
      <c r="Q2" s="415"/>
      <c r="R2" s="416" t="s">
        <v>132</v>
      </c>
      <c r="S2" s="409"/>
      <c r="T2" s="409"/>
      <c r="U2" s="409"/>
      <c r="V2" s="409"/>
      <c r="W2" s="409"/>
      <c r="X2" s="409"/>
      <c r="Y2" s="408" t="s">
        <v>127</v>
      </c>
      <c r="Z2" s="408"/>
    </row>
    <row r="3" spans="1:26" ht="2.25" customHeight="1" x14ac:dyDescent="0.2">
      <c r="H3" s="13"/>
      <c r="I3" s="13"/>
      <c r="J3" s="13"/>
      <c r="K3" s="13"/>
      <c r="L3" s="13"/>
      <c r="M3" s="13"/>
      <c r="N3" s="13"/>
      <c r="O3" s="13"/>
      <c r="P3" s="13"/>
      <c r="Q3" s="14"/>
      <c r="R3" s="14"/>
      <c r="S3" s="13"/>
    </row>
    <row r="4" spans="1:26" ht="14.25" customHeight="1" x14ac:dyDescent="0.2">
      <c r="A4" s="15"/>
      <c r="C4" s="405" t="s">
        <v>147</v>
      </c>
      <c r="D4" s="406"/>
      <c r="E4" s="406"/>
      <c r="F4" s="406"/>
      <c r="G4" s="407"/>
      <c r="H4" s="52"/>
      <c r="I4" s="18">
        <v>45427</v>
      </c>
      <c r="J4" s="17"/>
      <c r="K4" s="18">
        <v>45483</v>
      </c>
      <c r="L4" s="18">
        <v>45511</v>
      </c>
      <c r="M4" s="19"/>
      <c r="N4" s="19"/>
      <c r="O4" s="18">
        <v>45602</v>
      </c>
      <c r="P4" s="19"/>
      <c r="Q4" s="20">
        <v>45665</v>
      </c>
      <c r="R4" s="289">
        <v>45692</v>
      </c>
      <c r="S4" s="290"/>
      <c r="T4" s="21" t="s">
        <v>402</v>
      </c>
      <c r="U4" s="22" t="s">
        <v>403</v>
      </c>
      <c r="V4" s="23" t="s">
        <v>414</v>
      </c>
      <c r="W4" s="24" t="s">
        <v>405</v>
      </c>
      <c r="X4" s="25" t="s">
        <v>406</v>
      </c>
      <c r="Y4" s="26" t="s">
        <v>407</v>
      </c>
      <c r="Z4" s="26" t="s">
        <v>408</v>
      </c>
    </row>
    <row r="5" spans="1:26" ht="14.25" customHeight="1" x14ac:dyDescent="0.2">
      <c r="C5" s="381" t="s">
        <v>148</v>
      </c>
      <c r="D5" s="395"/>
      <c r="E5" s="395"/>
      <c r="F5" s="395"/>
      <c r="G5" s="396"/>
      <c r="H5" s="27"/>
      <c r="I5" s="28">
        <v>0.46180555555555558</v>
      </c>
      <c r="J5" s="27"/>
      <c r="K5" s="28">
        <v>0.40972222222222221</v>
      </c>
      <c r="L5" s="28">
        <v>0.4548611111111111</v>
      </c>
      <c r="M5" s="29"/>
      <c r="N5" s="29"/>
      <c r="O5" s="28">
        <v>0.4375</v>
      </c>
      <c r="P5" s="29"/>
      <c r="Q5" s="291">
        <v>0.41805555555555557</v>
      </c>
      <c r="R5" s="30">
        <v>0.44097222222222221</v>
      </c>
      <c r="S5" s="29"/>
      <c r="T5" s="31"/>
      <c r="U5" s="32"/>
      <c r="V5" s="33"/>
      <c r="W5" s="31"/>
      <c r="X5" s="32"/>
      <c r="Y5" s="34"/>
      <c r="Z5" s="35"/>
    </row>
    <row r="6" spans="1:26" ht="12" x14ac:dyDescent="0.2">
      <c r="C6" s="378"/>
      <c r="D6" s="379"/>
      <c r="E6" s="379"/>
      <c r="F6" s="379"/>
      <c r="G6" s="397"/>
      <c r="H6" s="36"/>
      <c r="I6" s="37">
        <v>0.71180555555555558</v>
      </c>
      <c r="J6" s="36"/>
      <c r="K6" s="37">
        <v>0.65972222222222221</v>
      </c>
      <c r="L6" s="37">
        <v>0.71527777777777779</v>
      </c>
      <c r="M6" s="38"/>
      <c r="N6" s="38"/>
      <c r="O6" s="37">
        <v>0.70833333333333337</v>
      </c>
      <c r="P6" s="38"/>
      <c r="Q6" s="292">
        <v>0.66805555555555551</v>
      </c>
      <c r="R6" s="39">
        <v>0.69791666666666663</v>
      </c>
      <c r="S6" s="38"/>
      <c r="T6" s="40"/>
      <c r="U6" s="4"/>
      <c r="V6" s="33"/>
      <c r="W6" s="31"/>
      <c r="X6" s="32"/>
      <c r="Y6" s="34"/>
      <c r="Z6" s="35"/>
    </row>
    <row r="7" spans="1:26" ht="12" x14ac:dyDescent="0.2">
      <c r="C7" s="378"/>
      <c r="D7" s="379"/>
      <c r="E7" s="379"/>
      <c r="F7" s="379"/>
      <c r="G7" s="397"/>
      <c r="H7" s="36"/>
      <c r="I7" s="37">
        <v>0.96180555555555558</v>
      </c>
      <c r="J7" s="36"/>
      <c r="K7" s="37">
        <v>0.90972222222222221</v>
      </c>
      <c r="L7" s="37">
        <v>0.96527777777777779</v>
      </c>
      <c r="M7" s="38"/>
      <c r="N7" s="38"/>
      <c r="O7" s="37">
        <v>0.9375</v>
      </c>
      <c r="P7" s="38"/>
      <c r="Q7" s="292">
        <v>0.92013888888888884</v>
      </c>
      <c r="R7" s="39">
        <v>0.95</v>
      </c>
      <c r="S7" s="38"/>
      <c r="T7" s="40"/>
      <c r="U7" s="4"/>
      <c r="V7" s="33"/>
      <c r="W7" s="31"/>
      <c r="X7" s="32"/>
      <c r="Y7" s="34"/>
      <c r="Z7" s="35"/>
    </row>
    <row r="8" spans="1:26" ht="12" x14ac:dyDescent="0.2">
      <c r="C8" s="383"/>
      <c r="D8" s="388"/>
      <c r="E8" s="388"/>
      <c r="F8" s="388"/>
      <c r="G8" s="398"/>
      <c r="H8" s="36"/>
      <c r="I8" s="42">
        <v>0.21180555555555555</v>
      </c>
      <c r="J8" s="41"/>
      <c r="K8" s="42">
        <v>0.15972222222222221</v>
      </c>
      <c r="L8" s="42">
        <v>0.21527777777777779</v>
      </c>
      <c r="M8" s="43"/>
      <c r="N8" s="43"/>
      <c r="O8" s="42">
        <v>0.20833333333333334</v>
      </c>
      <c r="P8" s="43"/>
      <c r="Q8" s="293">
        <v>0.1701388888888889</v>
      </c>
      <c r="R8" s="44">
        <v>0.2013888888888889</v>
      </c>
      <c r="S8" s="43"/>
      <c r="T8" s="45"/>
      <c r="U8" s="46"/>
      <c r="V8" s="47"/>
      <c r="W8" s="48"/>
      <c r="X8" s="49"/>
      <c r="Y8" s="50"/>
      <c r="Z8" s="51"/>
    </row>
    <row r="9" spans="1:26" ht="13.5" customHeight="1" x14ac:dyDescent="0.2">
      <c r="C9" s="381" t="s">
        <v>234</v>
      </c>
      <c r="D9" s="395"/>
      <c r="E9" s="395"/>
      <c r="F9" s="395"/>
      <c r="G9" s="396"/>
      <c r="H9" s="52"/>
      <c r="I9" s="53" t="s">
        <v>415</v>
      </c>
      <c r="J9" s="52"/>
      <c r="K9" s="53" t="s">
        <v>415</v>
      </c>
      <c r="L9" s="53" t="s">
        <v>429</v>
      </c>
      <c r="M9" s="54"/>
      <c r="N9" s="54"/>
      <c r="O9" s="53" t="s">
        <v>415</v>
      </c>
      <c r="P9" s="54"/>
      <c r="Q9" s="174" t="s">
        <v>429</v>
      </c>
      <c r="R9" s="55" t="s">
        <v>415</v>
      </c>
      <c r="S9" s="54"/>
      <c r="T9" s="56"/>
      <c r="U9" s="57"/>
      <c r="V9" s="58"/>
      <c r="W9" s="59"/>
      <c r="X9" s="60"/>
      <c r="Y9" s="61"/>
      <c r="Z9" s="53"/>
    </row>
    <row r="10" spans="1:26" ht="12" x14ac:dyDescent="0.2">
      <c r="C10" s="378"/>
      <c r="D10" s="379"/>
      <c r="E10" s="379"/>
      <c r="F10" s="379"/>
      <c r="G10" s="397"/>
      <c r="H10" s="62"/>
      <c r="I10" s="35" t="s">
        <v>416</v>
      </c>
      <c r="J10" s="62"/>
      <c r="K10" s="35" t="s">
        <v>415</v>
      </c>
      <c r="L10" s="35" t="s">
        <v>429</v>
      </c>
      <c r="M10" s="63"/>
      <c r="N10" s="63"/>
      <c r="O10" s="35" t="s">
        <v>416</v>
      </c>
      <c r="P10" s="63"/>
      <c r="Q10" s="182" t="s">
        <v>429</v>
      </c>
      <c r="R10" s="64" t="s">
        <v>415</v>
      </c>
      <c r="S10" s="63"/>
      <c r="T10" s="40"/>
      <c r="U10" s="4"/>
      <c r="V10" s="33"/>
      <c r="W10" s="31"/>
      <c r="X10" s="32"/>
      <c r="Y10" s="34"/>
      <c r="Z10" s="35"/>
    </row>
    <row r="11" spans="1:26" ht="12" x14ac:dyDescent="0.2">
      <c r="C11" s="378"/>
      <c r="D11" s="379"/>
      <c r="E11" s="379"/>
      <c r="F11" s="379"/>
      <c r="G11" s="397"/>
      <c r="H11" s="62"/>
      <c r="I11" s="35" t="s">
        <v>416</v>
      </c>
      <c r="J11" s="62"/>
      <c r="K11" s="35" t="s">
        <v>416</v>
      </c>
      <c r="L11" s="35" t="s">
        <v>429</v>
      </c>
      <c r="M11" s="63"/>
      <c r="N11" s="63"/>
      <c r="O11" s="35" t="s">
        <v>415</v>
      </c>
      <c r="P11" s="63"/>
      <c r="Q11" s="182" t="s">
        <v>429</v>
      </c>
      <c r="R11" s="64" t="s">
        <v>415</v>
      </c>
      <c r="S11" s="63"/>
      <c r="T11" s="40"/>
      <c r="U11" s="4"/>
      <c r="V11" s="33"/>
      <c r="W11" s="31"/>
      <c r="X11" s="32"/>
      <c r="Y11" s="34"/>
      <c r="Z11" s="35"/>
    </row>
    <row r="12" spans="1:26" ht="12" x14ac:dyDescent="0.2">
      <c r="C12" s="383"/>
      <c r="D12" s="388"/>
      <c r="E12" s="388"/>
      <c r="F12" s="388"/>
      <c r="G12" s="398"/>
      <c r="H12" s="62"/>
      <c r="I12" s="35" t="s">
        <v>416</v>
      </c>
      <c r="J12" s="62"/>
      <c r="K12" s="35" t="s">
        <v>416</v>
      </c>
      <c r="L12" s="35" t="s">
        <v>429</v>
      </c>
      <c r="M12" s="63"/>
      <c r="N12" s="63"/>
      <c r="O12" s="35" t="s">
        <v>415</v>
      </c>
      <c r="P12" s="63"/>
      <c r="Q12" s="182" t="s">
        <v>429</v>
      </c>
      <c r="R12" s="64" t="s">
        <v>415</v>
      </c>
      <c r="S12" s="63"/>
      <c r="T12" s="45"/>
      <c r="U12" s="46"/>
      <c r="V12" s="47"/>
      <c r="W12" s="48"/>
      <c r="X12" s="49"/>
      <c r="Y12" s="50"/>
      <c r="Z12" s="51"/>
    </row>
    <row r="13" spans="1:26" ht="13.5" customHeight="1" x14ac:dyDescent="0.2">
      <c r="C13" s="381" t="s">
        <v>235</v>
      </c>
      <c r="D13" s="395"/>
      <c r="E13" s="395"/>
      <c r="F13" s="395"/>
      <c r="H13" s="52"/>
      <c r="I13" s="66">
        <v>22.5</v>
      </c>
      <c r="J13" s="66"/>
      <c r="K13" s="67">
        <v>31.7</v>
      </c>
      <c r="L13" s="67">
        <v>32.6</v>
      </c>
      <c r="M13" s="68"/>
      <c r="N13" s="68"/>
      <c r="O13" s="66">
        <v>21.2</v>
      </c>
      <c r="P13" s="68"/>
      <c r="Q13" s="69">
        <v>4.4000000000000004</v>
      </c>
      <c r="R13" s="294">
        <v>3</v>
      </c>
      <c r="S13" s="54"/>
      <c r="T13" s="56"/>
      <c r="U13" s="57"/>
      <c r="V13" s="58"/>
      <c r="W13" s="59"/>
      <c r="X13" s="60"/>
      <c r="Y13" s="61"/>
      <c r="Z13" s="53"/>
    </row>
    <row r="14" spans="1:26" ht="12" x14ac:dyDescent="0.2">
      <c r="C14" s="378"/>
      <c r="D14" s="379"/>
      <c r="E14" s="379"/>
      <c r="F14" s="379"/>
      <c r="G14" s="70" t="s">
        <v>236</v>
      </c>
      <c r="H14" s="62"/>
      <c r="I14" s="72">
        <v>20.7</v>
      </c>
      <c r="J14" s="72"/>
      <c r="K14" s="73">
        <v>31.3</v>
      </c>
      <c r="L14" s="73">
        <v>34.5</v>
      </c>
      <c r="M14" s="74"/>
      <c r="N14" s="74"/>
      <c r="O14" s="72">
        <v>17.5</v>
      </c>
      <c r="P14" s="74"/>
      <c r="Q14" s="75">
        <v>5.8</v>
      </c>
      <c r="R14" s="295">
        <v>2.8</v>
      </c>
      <c r="S14" s="63"/>
      <c r="T14" s="296" t="s">
        <v>390</v>
      </c>
      <c r="U14" s="4" t="s">
        <v>410</v>
      </c>
      <c r="V14" s="33">
        <f>COUNT(I13:R16)</f>
        <v>24</v>
      </c>
      <c r="W14" s="76">
        <f>MIN(I13:R16)</f>
        <v>1</v>
      </c>
      <c r="X14" s="32" t="s">
        <v>411</v>
      </c>
      <c r="Y14" s="77">
        <f>MAX(I13:R16)</f>
        <v>34.5</v>
      </c>
      <c r="Z14" s="73">
        <f>AVERAGE(I13:R16)</f>
        <v>17.570833333333336</v>
      </c>
    </row>
    <row r="15" spans="1:26" ht="12" x14ac:dyDescent="0.2">
      <c r="C15" s="378"/>
      <c r="D15" s="379"/>
      <c r="E15" s="379"/>
      <c r="F15" s="379"/>
      <c r="G15" s="70"/>
      <c r="H15" s="62"/>
      <c r="I15" s="72">
        <v>21</v>
      </c>
      <c r="J15" s="72"/>
      <c r="K15" s="73">
        <v>30</v>
      </c>
      <c r="L15" s="73">
        <v>29</v>
      </c>
      <c r="M15" s="74"/>
      <c r="N15" s="74"/>
      <c r="O15" s="72">
        <v>16.5</v>
      </c>
      <c r="P15" s="74"/>
      <c r="Q15" s="75">
        <v>4.5</v>
      </c>
      <c r="R15" s="295">
        <v>1.8</v>
      </c>
      <c r="S15" s="63"/>
      <c r="T15" s="40"/>
      <c r="U15" s="4"/>
      <c r="V15" s="33"/>
      <c r="W15" s="31"/>
      <c r="X15" s="32"/>
      <c r="Y15" s="34"/>
      <c r="Z15" s="35"/>
    </row>
    <row r="16" spans="1:26" ht="12" x14ac:dyDescent="0.2">
      <c r="C16" s="383"/>
      <c r="D16" s="388"/>
      <c r="E16" s="388"/>
      <c r="F16" s="388"/>
      <c r="G16" s="78"/>
      <c r="H16" s="62"/>
      <c r="I16" s="72">
        <v>19</v>
      </c>
      <c r="J16" s="72"/>
      <c r="K16" s="73">
        <v>26</v>
      </c>
      <c r="L16" s="73">
        <v>26.2</v>
      </c>
      <c r="M16" s="74"/>
      <c r="N16" s="74"/>
      <c r="O16" s="72">
        <v>15.7</v>
      </c>
      <c r="P16" s="74"/>
      <c r="Q16" s="75">
        <v>3</v>
      </c>
      <c r="R16" s="295">
        <v>1</v>
      </c>
      <c r="S16" s="63"/>
      <c r="T16" s="45"/>
      <c r="U16" s="46"/>
      <c r="V16" s="47"/>
      <c r="W16" s="48"/>
      <c r="X16" s="49"/>
      <c r="Y16" s="50"/>
      <c r="Z16" s="51"/>
    </row>
    <row r="17" spans="3:26" ht="13.5" customHeight="1" x14ac:dyDescent="0.2">
      <c r="C17" s="381" t="s">
        <v>354</v>
      </c>
      <c r="D17" s="395"/>
      <c r="E17" s="395"/>
      <c r="F17" s="395"/>
      <c r="H17" s="52"/>
      <c r="I17" s="66">
        <v>20.9</v>
      </c>
      <c r="J17" s="79"/>
      <c r="K17" s="67">
        <v>28</v>
      </c>
      <c r="L17" s="67">
        <v>28.1</v>
      </c>
      <c r="M17" s="80"/>
      <c r="N17" s="80"/>
      <c r="O17" s="66">
        <v>17.2</v>
      </c>
      <c r="P17" s="80"/>
      <c r="Q17" s="69">
        <v>5.2</v>
      </c>
      <c r="R17" s="294">
        <v>5</v>
      </c>
      <c r="S17" s="54"/>
      <c r="T17" s="56"/>
      <c r="U17" s="57"/>
      <c r="V17" s="58"/>
      <c r="W17" s="59"/>
      <c r="X17" s="32"/>
      <c r="Y17" s="61"/>
      <c r="Z17" s="53"/>
    </row>
    <row r="18" spans="3:26" ht="12" x14ac:dyDescent="0.2">
      <c r="C18" s="378"/>
      <c r="D18" s="379"/>
      <c r="E18" s="379"/>
      <c r="F18" s="379"/>
      <c r="G18" s="70" t="s">
        <v>151</v>
      </c>
      <c r="H18" s="62"/>
      <c r="I18" s="72">
        <v>21.2</v>
      </c>
      <c r="J18" s="81"/>
      <c r="K18" s="73">
        <v>28.2</v>
      </c>
      <c r="L18" s="73">
        <v>31.8</v>
      </c>
      <c r="M18" s="82"/>
      <c r="N18" s="82"/>
      <c r="O18" s="72">
        <v>17.8</v>
      </c>
      <c r="P18" s="82"/>
      <c r="Q18" s="75">
        <v>7.2</v>
      </c>
      <c r="R18" s="295">
        <v>6.3</v>
      </c>
      <c r="S18" s="63"/>
      <c r="T18" s="296" t="s">
        <v>390</v>
      </c>
      <c r="U18" s="4" t="s">
        <v>410</v>
      </c>
      <c r="V18" s="33">
        <f>COUNT(I17:R20)</f>
        <v>24</v>
      </c>
      <c r="W18" s="83">
        <f>MIN(I17:R20)</f>
        <v>2.5</v>
      </c>
      <c r="X18" s="32" t="s">
        <v>411</v>
      </c>
      <c r="Y18" s="77">
        <f>MAX(I17:R20)</f>
        <v>31.8</v>
      </c>
      <c r="Z18" s="84">
        <f>AVERAGE(I17:R20)</f>
        <v>17.225000000000005</v>
      </c>
    </row>
    <row r="19" spans="3:26" ht="12" x14ac:dyDescent="0.2">
      <c r="C19" s="378"/>
      <c r="D19" s="379"/>
      <c r="E19" s="379"/>
      <c r="F19" s="379"/>
      <c r="G19" s="70"/>
      <c r="H19" s="62"/>
      <c r="I19" s="72">
        <v>20.2</v>
      </c>
      <c r="J19" s="81"/>
      <c r="K19" s="73">
        <v>27</v>
      </c>
      <c r="L19" s="73">
        <v>28.5</v>
      </c>
      <c r="M19" s="82"/>
      <c r="N19" s="82"/>
      <c r="O19" s="72">
        <v>16.8</v>
      </c>
      <c r="P19" s="82"/>
      <c r="Q19" s="75">
        <v>6</v>
      </c>
      <c r="R19" s="295">
        <v>4.5</v>
      </c>
      <c r="S19" s="63"/>
      <c r="T19" s="40"/>
      <c r="U19" s="4"/>
      <c r="V19" s="33"/>
      <c r="W19" s="31"/>
      <c r="X19" s="32"/>
      <c r="Y19" s="34"/>
      <c r="Z19" s="35"/>
    </row>
    <row r="20" spans="3:26" ht="12" x14ac:dyDescent="0.2">
      <c r="C20" s="383"/>
      <c r="D20" s="388"/>
      <c r="E20" s="388"/>
      <c r="F20" s="388"/>
      <c r="G20" s="78"/>
      <c r="H20" s="62"/>
      <c r="I20" s="72">
        <v>19.100000000000001</v>
      </c>
      <c r="J20" s="81"/>
      <c r="K20" s="73">
        <v>24.8</v>
      </c>
      <c r="L20" s="73">
        <v>27.2</v>
      </c>
      <c r="M20" s="82"/>
      <c r="N20" s="82"/>
      <c r="O20" s="72">
        <v>14.8</v>
      </c>
      <c r="P20" s="82"/>
      <c r="Q20" s="75">
        <v>5.0999999999999996</v>
      </c>
      <c r="R20" s="295">
        <v>2.5</v>
      </c>
      <c r="S20" s="63"/>
      <c r="T20" s="45"/>
      <c r="U20" s="46"/>
      <c r="V20" s="47"/>
      <c r="W20" s="48"/>
      <c r="X20" s="49"/>
      <c r="Y20" s="50"/>
      <c r="Z20" s="51"/>
    </row>
    <row r="21" spans="3:26" ht="13.5" customHeight="1" x14ac:dyDescent="0.2">
      <c r="C21" s="381" t="s">
        <v>153</v>
      </c>
      <c r="D21" s="395"/>
      <c r="E21" s="395"/>
      <c r="F21" s="395"/>
      <c r="H21" s="52"/>
      <c r="I21" s="85">
        <v>0.18</v>
      </c>
      <c r="J21" s="52"/>
      <c r="K21" s="86">
        <v>0.51</v>
      </c>
      <c r="L21" s="86">
        <v>0.31</v>
      </c>
      <c r="M21" s="54"/>
      <c r="N21" s="54"/>
      <c r="O21" s="85">
        <v>0.13</v>
      </c>
      <c r="P21" s="54"/>
      <c r="Q21" s="297">
        <v>9.9000000000000005E-2</v>
      </c>
      <c r="R21" s="298">
        <v>9.2999999999999999E-2</v>
      </c>
      <c r="S21" s="54"/>
      <c r="T21" s="56"/>
      <c r="U21" s="57"/>
      <c r="V21" s="58"/>
      <c r="W21" s="59"/>
      <c r="X21" s="60"/>
      <c r="Y21" s="61"/>
      <c r="Z21" s="53"/>
    </row>
    <row r="22" spans="3:26" ht="12" x14ac:dyDescent="0.2">
      <c r="C22" s="378"/>
      <c r="D22" s="379"/>
      <c r="E22" s="379"/>
      <c r="F22" s="379"/>
      <c r="G22" s="70" t="s">
        <v>154</v>
      </c>
      <c r="H22" s="62"/>
      <c r="I22" s="88">
        <v>0.16</v>
      </c>
      <c r="J22" s="62"/>
      <c r="K22" s="89">
        <v>0.83</v>
      </c>
      <c r="L22" s="89">
        <v>0.35</v>
      </c>
      <c r="M22" s="63"/>
      <c r="N22" s="63"/>
      <c r="O22" s="88">
        <v>0.34</v>
      </c>
      <c r="P22" s="63"/>
      <c r="Q22" s="90">
        <v>0.14000000000000001</v>
      </c>
      <c r="R22" s="299">
        <v>0.33</v>
      </c>
      <c r="S22" s="63"/>
      <c r="T22" s="296" t="s">
        <v>390</v>
      </c>
      <c r="U22" s="4" t="s">
        <v>410</v>
      </c>
      <c r="V22" s="33">
        <f>COUNT(I21:R24)</f>
        <v>24</v>
      </c>
      <c r="W22" s="91">
        <f>MIN(I21:R24)</f>
        <v>9.2999999999999999E-2</v>
      </c>
      <c r="X22" s="32" t="s">
        <v>411</v>
      </c>
      <c r="Y22" s="300">
        <f>MAX(I21:R24)</f>
        <v>0.83</v>
      </c>
      <c r="Z22" s="89">
        <f>AVERAGE(I21:R24)</f>
        <v>0.28133333333333338</v>
      </c>
    </row>
    <row r="23" spans="3:26" ht="12" x14ac:dyDescent="0.2">
      <c r="C23" s="378"/>
      <c r="D23" s="379"/>
      <c r="E23" s="379"/>
      <c r="F23" s="379"/>
      <c r="G23" s="70"/>
      <c r="H23" s="62"/>
      <c r="I23" s="88">
        <v>0.14000000000000001</v>
      </c>
      <c r="J23" s="62"/>
      <c r="K23" s="89">
        <v>0.57999999999999996</v>
      </c>
      <c r="L23" s="89">
        <v>0.24</v>
      </c>
      <c r="M23" s="63"/>
      <c r="N23" s="63"/>
      <c r="O23" s="88">
        <v>0.28999999999999998</v>
      </c>
      <c r="P23" s="63"/>
      <c r="Q23" s="90">
        <v>0.12</v>
      </c>
      <c r="R23" s="299">
        <v>0.16</v>
      </c>
      <c r="S23" s="63"/>
      <c r="T23" s="40"/>
      <c r="U23" s="4"/>
      <c r="V23" s="33"/>
      <c r="W23" s="31"/>
      <c r="X23" s="32"/>
      <c r="Y23" s="34"/>
      <c r="Z23" s="35"/>
    </row>
    <row r="24" spans="3:26" ht="12" x14ac:dyDescent="0.2">
      <c r="C24" s="383"/>
      <c r="D24" s="388"/>
      <c r="E24" s="388"/>
      <c r="F24" s="388"/>
      <c r="G24" s="78"/>
      <c r="H24" s="62"/>
      <c r="I24" s="88">
        <v>0.13</v>
      </c>
      <c r="J24" s="62"/>
      <c r="K24" s="89">
        <v>0.77</v>
      </c>
      <c r="L24" s="89">
        <v>0.31</v>
      </c>
      <c r="M24" s="63"/>
      <c r="N24" s="63"/>
      <c r="O24" s="88">
        <v>0.28000000000000003</v>
      </c>
      <c r="P24" s="63"/>
      <c r="Q24" s="90">
        <v>0.12</v>
      </c>
      <c r="R24" s="299">
        <v>0.14000000000000001</v>
      </c>
      <c r="S24" s="63"/>
      <c r="T24" s="45"/>
      <c r="U24" s="46"/>
      <c r="V24" s="47"/>
      <c r="W24" s="48"/>
      <c r="X24" s="49"/>
      <c r="Y24" s="50"/>
      <c r="Z24" s="51"/>
    </row>
    <row r="25" spans="3:26" ht="13.5" customHeight="1" x14ac:dyDescent="0.2">
      <c r="C25" s="381" t="s">
        <v>14</v>
      </c>
      <c r="D25" s="395"/>
      <c r="E25" s="395"/>
      <c r="F25" s="395"/>
      <c r="G25" s="93"/>
      <c r="H25" s="52"/>
      <c r="I25" s="94">
        <v>30</v>
      </c>
      <c r="J25" s="52"/>
      <c r="K25" s="301">
        <v>30</v>
      </c>
      <c r="L25" s="301">
        <v>30</v>
      </c>
      <c r="M25" s="54"/>
      <c r="N25" s="54"/>
      <c r="O25" s="94">
        <v>30</v>
      </c>
      <c r="P25" s="54"/>
      <c r="Q25" s="95">
        <v>30</v>
      </c>
      <c r="R25" s="95">
        <v>30</v>
      </c>
      <c r="S25" s="54"/>
      <c r="T25" s="56"/>
      <c r="U25" s="57"/>
      <c r="V25" s="58"/>
      <c r="W25" s="59"/>
      <c r="X25" s="60"/>
      <c r="Y25" s="61"/>
      <c r="Z25" s="53"/>
    </row>
    <row r="26" spans="3:26" ht="13.5" customHeight="1" x14ac:dyDescent="0.2">
      <c r="C26" s="378"/>
      <c r="D26" s="379"/>
      <c r="E26" s="379"/>
      <c r="F26" s="379"/>
      <c r="G26" s="70" t="s">
        <v>145</v>
      </c>
      <c r="H26" s="62"/>
      <c r="I26" s="96">
        <v>30</v>
      </c>
      <c r="J26" s="62"/>
      <c r="K26" s="302">
        <v>30</v>
      </c>
      <c r="L26" s="302">
        <v>30</v>
      </c>
      <c r="M26" s="63"/>
      <c r="N26" s="63"/>
      <c r="O26" s="96">
        <v>30</v>
      </c>
      <c r="P26" s="63"/>
      <c r="Q26" s="97">
        <v>30</v>
      </c>
      <c r="R26" s="97">
        <v>30</v>
      </c>
      <c r="S26" s="63"/>
      <c r="T26" s="296" t="s">
        <v>390</v>
      </c>
      <c r="U26" s="4" t="s">
        <v>410</v>
      </c>
      <c r="V26" s="33">
        <f>COUNT(I25:R28)</f>
        <v>24</v>
      </c>
      <c r="W26" s="98">
        <f>MIN(I25:R28)</f>
        <v>15</v>
      </c>
      <c r="X26" s="32" t="s">
        <v>411</v>
      </c>
      <c r="Y26" s="99">
        <f>MAX(I25:R28)</f>
        <v>30</v>
      </c>
      <c r="Z26" s="100">
        <f>AVERAGE(I25:R28)</f>
        <v>29.375</v>
      </c>
    </row>
    <row r="27" spans="3:26" ht="13.5" customHeight="1" x14ac:dyDescent="0.2">
      <c r="C27" s="378"/>
      <c r="D27" s="379"/>
      <c r="E27" s="379"/>
      <c r="F27" s="379"/>
      <c r="G27" s="70"/>
      <c r="H27" s="62"/>
      <c r="I27" s="96">
        <v>30</v>
      </c>
      <c r="J27" s="62"/>
      <c r="K27" s="302">
        <v>30</v>
      </c>
      <c r="L27" s="302">
        <v>30</v>
      </c>
      <c r="M27" s="63"/>
      <c r="N27" s="63"/>
      <c r="O27" s="96">
        <v>30</v>
      </c>
      <c r="P27" s="63"/>
      <c r="Q27" s="97">
        <v>30</v>
      </c>
      <c r="R27" s="97">
        <v>30</v>
      </c>
      <c r="S27" s="63"/>
      <c r="T27" s="40"/>
      <c r="U27" s="4"/>
      <c r="V27" s="33"/>
      <c r="W27" s="31"/>
      <c r="X27" s="32"/>
      <c r="Y27" s="34"/>
      <c r="Z27" s="35"/>
    </row>
    <row r="28" spans="3:26" ht="13.5" customHeight="1" x14ac:dyDescent="0.2">
      <c r="C28" s="383"/>
      <c r="D28" s="388"/>
      <c r="E28" s="388"/>
      <c r="F28" s="388"/>
      <c r="G28" s="78"/>
      <c r="H28" s="102"/>
      <c r="I28" s="103">
        <v>30</v>
      </c>
      <c r="J28" s="102"/>
      <c r="K28" s="303">
        <v>15</v>
      </c>
      <c r="L28" s="304">
        <v>30</v>
      </c>
      <c r="M28" s="105"/>
      <c r="N28" s="105"/>
      <c r="O28" s="103">
        <v>30</v>
      </c>
      <c r="P28" s="105"/>
      <c r="Q28" s="106">
        <v>30</v>
      </c>
      <c r="R28" s="106">
        <v>30</v>
      </c>
      <c r="S28" s="105"/>
      <c r="T28" s="45"/>
      <c r="U28" s="46"/>
      <c r="V28" s="47"/>
      <c r="W28" s="48"/>
      <c r="X28" s="49"/>
      <c r="Y28" s="50"/>
      <c r="Z28" s="51"/>
    </row>
    <row r="29" spans="3:26" ht="13.5" customHeight="1" x14ac:dyDescent="0.2">
      <c r="C29" s="381" t="s">
        <v>15</v>
      </c>
      <c r="D29" s="395"/>
      <c r="E29" s="395"/>
      <c r="F29" s="395"/>
      <c r="G29" s="93"/>
      <c r="H29" s="52"/>
      <c r="I29" s="52" t="s">
        <v>417</v>
      </c>
      <c r="J29" s="52"/>
      <c r="K29" s="53" t="s">
        <v>417</v>
      </c>
      <c r="L29" s="53" t="s">
        <v>425</v>
      </c>
      <c r="M29" s="54"/>
      <c r="N29" s="54"/>
      <c r="O29" s="52" t="s">
        <v>417</v>
      </c>
      <c r="P29" s="54"/>
      <c r="Q29" s="55" t="s">
        <v>417</v>
      </c>
      <c r="R29" s="55" t="s">
        <v>417</v>
      </c>
      <c r="S29" s="54"/>
      <c r="T29" s="56"/>
      <c r="U29" s="57"/>
      <c r="V29" s="58"/>
      <c r="W29" s="59"/>
      <c r="X29" s="60"/>
      <c r="Y29" s="61"/>
      <c r="Z29" s="53"/>
    </row>
    <row r="30" spans="3:26" ht="13.5" customHeight="1" x14ac:dyDescent="0.2">
      <c r="C30" s="378"/>
      <c r="D30" s="379"/>
      <c r="E30" s="379"/>
      <c r="F30" s="379"/>
      <c r="G30" s="70"/>
      <c r="H30" s="62"/>
      <c r="I30" s="62" t="s">
        <v>418</v>
      </c>
      <c r="J30" s="62"/>
      <c r="K30" s="35" t="s">
        <v>425</v>
      </c>
      <c r="L30" s="35" t="s">
        <v>425</v>
      </c>
      <c r="M30" s="63"/>
      <c r="N30" s="63"/>
      <c r="O30" s="62" t="s">
        <v>418</v>
      </c>
      <c r="P30" s="63"/>
      <c r="Q30" s="64" t="s">
        <v>418</v>
      </c>
      <c r="R30" s="64" t="s">
        <v>418</v>
      </c>
      <c r="S30" s="63"/>
      <c r="T30" s="40"/>
      <c r="U30" s="4"/>
      <c r="V30" s="33"/>
      <c r="W30" s="31"/>
      <c r="X30" s="32"/>
      <c r="Y30" s="34"/>
      <c r="Z30" s="35"/>
    </row>
    <row r="31" spans="3:26" ht="13.5" customHeight="1" x14ac:dyDescent="0.2">
      <c r="C31" s="378"/>
      <c r="D31" s="379"/>
      <c r="E31" s="379"/>
      <c r="F31" s="379"/>
      <c r="G31" s="70"/>
      <c r="H31" s="62"/>
      <c r="I31" s="62" t="s">
        <v>418</v>
      </c>
      <c r="J31" s="62"/>
      <c r="K31" s="35" t="s">
        <v>425</v>
      </c>
      <c r="L31" s="35" t="s">
        <v>425</v>
      </c>
      <c r="M31" s="63"/>
      <c r="N31" s="63"/>
      <c r="O31" s="62" t="s">
        <v>418</v>
      </c>
      <c r="P31" s="63"/>
      <c r="Q31" s="64" t="s">
        <v>418</v>
      </c>
      <c r="R31" s="64" t="s">
        <v>418</v>
      </c>
      <c r="S31" s="63"/>
      <c r="T31" s="40"/>
      <c r="U31" s="4"/>
      <c r="V31" s="33"/>
      <c r="W31" s="31"/>
      <c r="X31" s="32"/>
      <c r="Y31" s="34"/>
      <c r="Z31" s="35"/>
    </row>
    <row r="32" spans="3:26" ht="13.5" customHeight="1" x14ac:dyDescent="0.2">
      <c r="C32" s="383"/>
      <c r="D32" s="388"/>
      <c r="E32" s="388"/>
      <c r="F32" s="388"/>
      <c r="G32" s="78"/>
      <c r="H32" s="102"/>
      <c r="I32" s="102" t="s">
        <v>418</v>
      </c>
      <c r="J32" s="102"/>
      <c r="K32" s="51" t="s">
        <v>425</v>
      </c>
      <c r="L32" s="51" t="s">
        <v>425</v>
      </c>
      <c r="M32" s="105"/>
      <c r="N32" s="105"/>
      <c r="O32" s="102" t="s">
        <v>418</v>
      </c>
      <c r="P32" s="105"/>
      <c r="Q32" s="107" t="s">
        <v>418</v>
      </c>
      <c r="R32" s="107" t="s">
        <v>418</v>
      </c>
      <c r="S32" s="105"/>
      <c r="T32" s="45"/>
      <c r="U32" s="46"/>
      <c r="V32" s="47"/>
      <c r="W32" s="48"/>
      <c r="X32" s="49"/>
      <c r="Y32" s="50"/>
      <c r="Z32" s="51"/>
    </row>
    <row r="33" spans="3:26" ht="13.5" customHeight="1" x14ac:dyDescent="0.2">
      <c r="C33" s="381" t="s">
        <v>16</v>
      </c>
      <c r="D33" s="395"/>
      <c r="E33" s="395"/>
      <c r="F33" s="395"/>
      <c r="G33" s="93"/>
      <c r="H33" s="52"/>
      <c r="I33" s="52" t="s">
        <v>421</v>
      </c>
      <c r="J33" s="52"/>
      <c r="K33" s="53" t="s">
        <v>421</v>
      </c>
      <c r="L33" s="53" t="s">
        <v>426</v>
      </c>
      <c r="M33" s="54"/>
      <c r="N33" s="54"/>
      <c r="O33" s="52" t="s">
        <v>421</v>
      </c>
      <c r="P33" s="54"/>
      <c r="Q33" s="55" t="s">
        <v>421</v>
      </c>
      <c r="R33" s="55" t="s">
        <v>421</v>
      </c>
      <c r="S33" s="54"/>
      <c r="T33" s="56"/>
      <c r="U33" s="57"/>
      <c r="V33" s="58"/>
      <c r="W33" s="59"/>
      <c r="X33" s="60"/>
      <c r="Y33" s="61"/>
      <c r="Z33" s="53"/>
    </row>
    <row r="34" spans="3:26" ht="13.5" customHeight="1" x14ac:dyDescent="0.2">
      <c r="C34" s="378"/>
      <c r="D34" s="379"/>
      <c r="E34" s="379"/>
      <c r="F34" s="379"/>
      <c r="G34" s="70"/>
      <c r="H34" s="62"/>
      <c r="I34" s="62" t="s">
        <v>422</v>
      </c>
      <c r="J34" s="62"/>
      <c r="K34" s="35" t="s">
        <v>426</v>
      </c>
      <c r="L34" s="35" t="s">
        <v>426</v>
      </c>
      <c r="M34" s="63"/>
      <c r="N34" s="63"/>
      <c r="O34" s="62" t="s">
        <v>422</v>
      </c>
      <c r="P34" s="63"/>
      <c r="Q34" s="64" t="s">
        <v>422</v>
      </c>
      <c r="R34" s="64" t="s">
        <v>422</v>
      </c>
      <c r="S34" s="63"/>
      <c r="T34" s="40"/>
      <c r="U34" s="4"/>
      <c r="V34" s="33"/>
      <c r="W34" s="31"/>
      <c r="X34" s="32"/>
      <c r="Y34" s="34"/>
      <c r="Z34" s="35"/>
    </row>
    <row r="35" spans="3:26" ht="13.5" customHeight="1" x14ac:dyDescent="0.2">
      <c r="C35" s="378"/>
      <c r="D35" s="379"/>
      <c r="E35" s="379"/>
      <c r="F35" s="379"/>
      <c r="G35" s="70"/>
      <c r="H35" s="62"/>
      <c r="I35" s="62" t="s">
        <v>422</v>
      </c>
      <c r="J35" s="62"/>
      <c r="K35" s="35" t="s">
        <v>426</v>
      </c>
      <c r="L35" s="35" t="s">
        <v>426</v>
      </c>
      <c r="M35" s="63"/>
      <c r="N35" s="63"/>
      <c r="O35" s="62" t="s">
        <v>422</v>
      </c>
      <c r="P35" s="63"/>
      <c r="Q35" s="64" t="s">
        <v>422</v>
      </c>
      <c r="R35" s="64" t="s">
        <v>422</v>
      </c>
      <c r="S35" s="63"/>
      <c r="T35" s="40"/>
      <c r="U35" s="4"/>
      <c r="V35" s="33"/>
      <c r="W35" s="31"/>
      <c r="X35" s="32"/>
      <c r="Y35" s="34"/>
      <c r="Z35" s="35"/>
    </row>
    <row r="36" spans="3:26" ht="13.5" customHeight="1" x14ac:dyDescent="0.2">
      <c r="C36" s="383"/>
      <c r="D36" s="388"/>
      <c r="E36" s="388"/>
      <c r="F36" s="388"/>
      <c r="G36" s="78"/>
      <c r="H36" s="102"/>
      <c r="I36" s="102" t="s">
        <v>422</v>
      </c>
      <c r="J36" s="102"/>
      <c r="K36" s="51" t="s">
        <v>427</v>
      </c>
      <c r="L36" s="51" t="s">
        <v>426</v>
      </c>
      <c r="M36" s="105"/>
      <c r="N36" s="105"/>
      <c r="O36" s="102" t="s">
        <v>422</v>
      </c>
      <c r="P36" s="105"/>
      <c r="Q36" s="107" t="s">
        <v>422</v>
      </c>
      <c r="R36" s="107" t="s">
        <v>422</v>
      </c>
      <c r="S36" s="105"/>
      <c r="T36" s="45"/>
      <c r="U36" s="46"/>
      <c r="V36" s="47"/>
      <c r="W36" s="48"/>
      <c r="X36" s="49"/>
      <c r="Y36" s="50"/>
      <c r="Z36" s="51"/>
    </row>
    <row r="37" spans="3:26" ht="12" customHeight="1" x14ac:dyDescent="0.2">
      <c r="C37" s="389" t="s">
        <v>17</v>
      </c>
      <c r="D37" s="381" t="s">
        <v>355</v>
      </c>
      <c r="E37" s="395"/>
      <c r="F37" s="395"/>
      <c r="H37" s="52"/>
      <c r="I37" s="65">
        <v>7.8</v>
      </c>
      <c r="J37" s="52"/>
      <c r="K37" s="108"/>
      <c r="L37" s="108">
        <v>6.9</v>
      </c>
      <c r="M37" s="54"/>
      <c r="N37" s="54"/>
      <c r="O37" s="65">
        <v>7.7</v>
      </c>
      <c r="P37" s="54"/>
      <c r="Q37" s="109"/>
      <c r="R37" s="305">
        <v>7.1</v>
      </c>
      <c r="S37" s="54"/>
      <c r="T37" s="56" t="s">
        <v>401</v>
      </c>
      <c r="U37" s="57" t="s">
        <v>401</v>
      </c>
      <c r="V37" s="58"/>
      <c r="W37" s="59"/>
      <c r="X37" s="60"/>
      <c r="Y37" s="61"/>
      <c r="Z37" s="53"/>
    </row>
    <row r="38" spans="3:26" ht="12" x14ac:dyDescent="0.2">
      <c r="C38" s="390"/>
      <c r="D38" s="378"/>
      <c r="E38" s="379"/>
      <c r="F38" s="379"/>
      <c r="G38" s="70" t="s">
        <v>356</v>
      </c>
      <c r="H38" s="62"/>
      <c r="I38" s="71">
        <v>7.3</v>
      </c>
      <c r="J38" s="62"/>
      <c r="K38" s="84"/>
      <c r="L38" s="84">
        <v>7.2</v>
      </c>
      <c r="M38" s="63"/>
      <c r="N38" s="63"/>
      <c r="O38" s="71">
        <v>7.2</v>
      </c>
      <c r="P38" s="63"/>
      <c r="Q38" s="110"/>
      <c r="R38" s="306">
        <v>7.1</v>
      </c>
      <c r="S38" s="63"/>
      <c r="T38" s="40">
        <f>COUNTIF(I37:R40,"&gt;8.5")</f>
        <v>0</v>
      </c>
      <c r="U38" s="4" t="s">
        <v>409</v>
      </c>
      <c r="V38" s="33">
        <f>COUNT(I37:R40)</f>
        <v>16</v>
      </c>
      <c r="W38" s="83">
        <f>MIN(I37:R40)</f>
        <v>6.9</v>
      </c>
      <c r="X38" s="32" t="s">
        <v>411</v>
      </c>
      <c r="Y38" s="77">
        <f>MAX(I37:R40)</f>
        <v>7.8</v>
      </c>
      <c r="Z38" s="112">
        <f>AVERAGE(I37:R40)</f>
        <v>7.2875000000000014</v>
      </c>
    </row>
    <row r="39" spans="3:26" ht="12" x14ac:dyDescent="0.2">
      <c r="C39" s="390"/>
      <c r="D39" s="378"/>
      <c r="E39" s="379"/>
      <c r="F39" s="379"/>
      <c r="G39" s="70"/>
      <c r="H39" s="62"/>
      <c r="I39" s="71">
        <v>7.2</v>
      </c>
      <c r="J39" s="62"/>
      <c r="K39" s="84"/>
      <c r="L39" s="84">
        <v>7.3</v>
      </c>
      <c r="M39" s="63"/>
      <c r="N39" s="63"/>
      <c r="O39" s="71">
        <v>7.4</v>
      </c>
      <c r="P39" s="63"/>
      <c r="Q39" s="110"/>
      <c r="R39" s="306">
        <v>7.2</v>
      </c>
      <c r="S39" s="63"/>
      <c r="T39" s="40"/>
      <c r="U39" s="4" t="s">
        <v>401</v>
      </c>
      <c r="V39" s="33"/>
      <c r="W39" s="31"/>
      <c r="X39" s="32"/>
      <c r="Y39" s="34"/>
      <c r="Z39" s="35"/>
    </row>
    <row r="40" spans="3:26" ht="12" x14ac:dyDescent="0.2">
      <c r="C40" s="390"/>
      <c r="D40" s="385"/>
      <c r="E40" s="410"/>
      <c r="F40" s="410"/>
      <c r="G40" s="113"/>
      <c r="H40" s="114"/>
      <c r="I40" s="115">
        <v>7.4</v>
      </c>
      <c r="J40" s="114"/>
      <c r="K40" s="116"/>
      <c r="L40" s="116">
        <v>7.2</v>
      </c>
      <c r="M40" s="117"/>
      <c r="N40" s="117"/>
      <c r="O40" s="115">
        <v>7.4</v>
      </c>
      <c r="P40" s="117"/>
      <c r="Q40" s="118"/>
      <c r="R40" s="307">
        <v>7.2</v>
      </c>
      <c r="S40" s="117"/>
      <c r="T40" s="40"/>
      <c r="U40" s="4" t="s">
        <v>401</v>
      </c>
      <c r="V40" s="33"/>
      <c r="W40" s="119"/>
      <c r="X40" s="120"/>
      <c r="Y40" s="121"/>
      <c r="Z40" s="122"/>
    </row>
    <row r="41" spans="3:26" ht="12" x14ac:dyDescent="0.2">
      <c r="C41" s="390"/>
      <c r="D41" s="378" t="s">
        <v>357</v>
      </c>
      <c r="E41" s="380"/>
      <c r="F41" s="380"/>
      <c r="G41" s="70" t="s">
        <v>161</v>
      </c>
      <c r="H41" s="62"/>
      <c r="I41" s="72">
        <v>7</v>
      </c>
      <c r="J41" s="62"/>
      <c r="K41" s="73"/>
      <c r="L41" s="73">
        <v>6.7</v>
      </c>
      <c r="M41" s="63"/>
      <c r="N41" s="63"/>
      <c r="O41" s="72">
        <v>6.1</v>
      </c>
      <c r="P41" s="63"/>
      <c r="Q41" s="75"/>
      <c r="R41" s="308">
        <v>10</v>
      </c>
      <c r="S41" s="63"/>
      <c r="T41" s="125">
        <f>COUNTIF(I41:R41,"&lt;2")</f>
        <v>0</v>
      </c>
      <c r="U41" s="126" t="s">
        <v>409</v>
      </c>
      <c r="V41" s="127">
        <f>COUNT(I41:R41)</f>
        <v>4</v>
      </c>
      <c r="W41" s="128">
        <f>MIN(I41:R41)</f>
        <v>6.1</v>
      </c>
      <c r="X41" s="126" t="s">
        <v>411</v>
      </c>
      <c r="Y41" s="129">
        <f>MAX(I41:R41)</f>
        <v>10</v>
      </c>
      <c r="Z41" s="71">
        <f>AVERAGE(I41:R41)</f>
        <v>7.4499999999999993</v>
      </c>
    </row>
    <row r="42" spans="3:26" ht="12" x14ac:dyDescent="0.2">
      <c r="C42" s="390"/>
      <c r="D42" s="378" t="s">
        <v>358</v>
      </c>
      <c r="E42" s="380"/>
      <c r="F42" s="380"/>
      <c r="G42" s="70" t="s">
        <v>161</v>
      </c>
      <c r="H42" s="62"/>
      <c r="I42" s="72">
        <v>8.6</v>
      </c>
      <c r="J42" s="62"/>
      <c r="K42" s="73"/>
      <c r="L42" s="73">
        <v>2.6</v>
      </c>
      <c r="M42" s="63"/>
      <c r="N42" s="63"/>
      <c r="O42" s="72">
        <v>6.9</v>
      </c>
      <c r="P42" s="63"/>
      <c r="Q42" s="75"/>
      <c r="R42" s="295">
        <v>6.3</v>
      </c>
      <c r="S42" s="63"/>
      <c r="T42" s="40">
        <f>COUNTIF(I42:R42,"&gt;8")</f>
        <v>1</v>
      </c>
      <c r="U42" s="4" t="s">
        <v>409</v>
      </c>
      <c r="V42" s="33">
        <f>COUNT(I42:R42)</f>
        <v>4</v>
      </c>
      <c r="W42" s="128">
        <f>MIN(I42:R42)</f>
        <v>2.6</v>
      </c>
      <c r="X42" s="32" t="s">
        <v>411</v>
      </c>
      <c r="Y42" s="131">
        <f>MAX(I42:R42)</f>
        <v>8.6</v>
      </c>
      <c r="Z42" s="71">
        <f>AVERAGE(I42:R42)</f>
        <v>6.1000000000000005</v>
      </c>
    </row>
    <row r="43" spans="3:26" ht="12" x14ac:dyDescent="0.2">
      <c r="C43" s="390"/>
      <c r="D43" s="378" t="s">
        <v>160</v>
      </c>
      <c r="E43" s="380"/>
      <c r="F43" s="380"/>
      <c r="G43" s="70" t="s">
        <v>161</v>
      </c>
      <c r="H43" s="62"/>
      <c r="I43" s="72">
        <v>9.6</v>
      </c>
      <c r="J43" s="62"/>
      <c r="K43" s="73"/>
      <c r="L43" s="73">
        <v>9.1</v>
      </c>
      <c r="M43" s="63"/>
      <c r="N43" s="63"/>
      <c r="O43" s="309">
        <v>10</v>
      </c>
      <c r="P43" s="63"/>
      <c r="Q43" s="75"/>
      <c r="R43" s="295">
        <v>9.1</v>
      </c>
      <c r="S43" s="63"/>
      <c r="T43" s="40" t="s">
        <v>140</v>
      </c>
      <c r="U43" s="4" t="s">
        <v>409</v>
      </c>
      <c r="V43" s="33">
        <f>COUNT(I43:R43)</f>
        <v>4</v>
      </c>
      <c r="W43" s="128">
        <f t="shared" ref="W43:W44" si="0">MIN(I43:R43)</f>
        <v>9.1</v>
      </c>
      <c r="X43" s="32" t="s">
        <v>411</v>
      </c>
      <c r="Y43" s="129">
        <f t="shared" ref="Y43:Y44" si="1">MAX(I43:R43)</f>
        <v>10</v>
      </c>
      <c r="Z43" s="71">
        <f t="shared" ref="Z43:Z44" si="2">AVERAGE(I43:R43)</f>
        <v>9.4499999999999993</v>
      </c>
    </row>
    <row r="44" spans="3:26" ht="12" x14ac:dyDescent="0.2">
      <c r="C44" s="390"/>
      <c r="D44" s="385" t="s">
        <v>359</v>
      </c>
      <c r="E44" s="386"/>
      <c r="F44" s="386"/>
      <c r="G44" s="113" t="s">
        <v>161</v>
      </c>
      <c r="H44" s="114"/>
      <c r="I44" s="132">
        <v>2</v>
      </c>
      <c r="J44" s="114"/>
      <c r="K44" s="217"/>
      <c r="L44" s="133">
        <v>14</v>
      </c>
      <c r="M44" s="117"/>
      <c r="N44" s="117"/>
      <c r="O44" s="132">
        <v>3</v>
      </c>
      <c r="P44" s="117"/>
      <c r="Q44" s="218"/>
      <c r="R44" s="310">
        <v>5</v>
      </c>
      <c r="S44" s="117"/>
      <c r="T44" s="40">
        <f>COUNTIF(I44:R44,"&gt;100")</f>
        <v>0</v>
      </c>
      <c r="U44" s="4" t="s">
        <v>409</v>
      </c>
      <c r="V44" s="33">
        <f>COUNT(I44:R44)</f>
        <v>4</v>
      </c>
      <c r="W44" s="197">
        <f t="shared" si="0"/>
        <v>2</v>
      </c>
      <c r="X44" s="120" t="s">
        <v>411</v>
      </c>
      <c r="Y44" s="136">
        <f t="shared" si="1"/>
        <v>14</v>
      </c>
      <c r="Z44" s="137">
        <f t="shared" si="2"/>
        <v>6</v>
      </c>
    </row>
    <row r="45" spans="3:26" ht="16.5" customHeight="1" x14ac:dyDescent="0.2">
      <c r="C45" s="390"/>
      <c r="D45" s="378" t="s">
        <v>360</v>
      </c>
      <c r="E45" s="380"/>
      <c r="F45" s="379" t="s">
        <v>315</v>
      </c>
      <c r="G45" s="397"/>
      <c r="H45" s="62"/>
      <c r="I45" s="72"/>
      <c r="J45" s="62"/>
      <c r="K45" s="73"/>
      <c r="L45" s="73"/>
      <c r="M45" s="63"/>
      <c r="N45" s="63"/>
      <c r="O45" s="72"/>
      <c r="P45" s="63"/>
      <c r="Q45" s="75"/>
      <c r="R45" s="295"/>
      <c r="S45" s="63"/>
      <c r="T45" s="125"/>
      <c r="U45" s="126" t="s">
        <v>401</v>
      </c>
      <c r="V45" s="127" t="s">
        <v>401</v>
      </c>
      <c r="W45" s="31"/>
      <c r="X45" s="32"/>
      <c r="Y45" s="34"/>
      <c r="Z45" s="35"/>
    </row>
    <row r="46" spans="3:26" ht="12.75" customHeight="1" x14ac:dyDescent="0.2">
      <c r="C46" s="390"/>
      <c r="D46" s="378" t="s">
        <v>361</v>
      </c>
      <c r="E46" s="380"/>
      <c r="F46" s="380"/>
      <c r="G46" s="70" t="s">
        <v>161</v>
      </c>
      <c r="H46" s="62"/>
      <c r="I46" s="72">
        <v>2.9</v>
      </c>
      <c r="J46" s="62"/>
      <c r="K46" s="73"/>
      <c r="L46" s="84">
        <v>2.8</v>
      </c>
      <c r="M46" s="63"/>
      <c r="N46" s="63"/>
      <c r="O46" s="72">
        <v>3.8</v>
      </c>
      <c r="P46" s="63"/>
      <c r="Q46" s="75"/>
      <c r="R46" s="295">
        <v>5.5</v>
      </c>
      <c r="S46" s="63"/>
      <c r="T46" s="40" t="s">
        <v>140</v>
      </c>
      <c r="U46" s="4" t="s">
        <v>409</v>
      </c>
      <c r="V46" s="33">
        <f t="shared" ref="V46:V56" si="3">COUNT(I46:R46)</f>
        <v>4</v>
      </c>
      <c r="W46" s="140">
        <f t="shared" ref="W46:W47" si="4">MIN(I46:R46)</f>
        <v>2.8</v>
      </c>
      <c r="X46" s="141" t="s">
        <v>411</v>
      </c>
      <c r="Y46" s="142">
        <f t="shared" ref="Y46:Y47" si="5">MAX(I46:R46)</f>
        <v>5.5</v>
      </c>
      <c r="Z46" s="72">
        <f t="shared" ref="Z46:Z47" si="6">AVERAGE(I46:R46)</f>
        <v>3.75</v>
      </c>
    </row>
    <row r="47" spans="3:26" ht="12.75" customHeight="1" x14ac:dyDescent="0.2">
      <c r="C47" s="390"/>
      <c r="D47" s="378" t="s">
        <v>316</v>
      </c>
      <c r="E47" s="380"/>
      <c r="F47" s="380"/>
      <c r="G47" s="70" t="s">
        <v>161</v>
      </c>
      <c r="H47" s="62"/>
      <c r="I47" s="88">
        <v>0.32</v>
      </c>
      <c r="J47" s="143"/>
      <c r="K47" s="89"/>
      <c r="L47" s="89">
        <v>0.4</v>
      </c>
      <c r="M47" s="63"/>
      <c r="N47" s="63"/>
      <c r="O47" s="88">
        <v>0.42</v>
      </c>
      <c r="P47" s="63"/>
      <c r="Q47" s="90"/>
      <c r="R47" s="299">
        <v>0.72</v>
      </c>
      <c r="S47" s="63"/>
      <c r="T47" s="40" t="s">
        <v>140</v>
      </c>
      <c r="U47" s="4" t="s">
        <v>409</v>
      </c>
      <c r="V47" s="33">
        <f t="shared" si="3"/>
        <v>4</v>
      </c>
      <c r="W47" s="145">
        <f t="shared" si="4"/>
        <v>0.32</v>
      </c>
      <c r="X47" s="32" t="s">
        <v>411</v>
      </c>
      <c r="Y47" s="146">
        <f t="shared" si="5"/>
        <v>0.72</v>
      </c>
      <c r="Z47" s="88">
        <f t="shared" si="6"/>
        <v>0.46499999999999997</v>
      </c>
    </row>
    <row r="48" spans="3:26" ht="12.75" customHeight="1" x14ac:dyDescent="0.2">
      <c r="C48" s="390"/>
      <c r="D48" s="378" t="s">
        <v>123</v>
      </c>
      <c r="E48" s="379"/>
      <c r="F48" s="379"/>
      <c r="G48" s="70" t="s">
        <v>117</v>
      </c>
      <c r="H48" s="62"/>
      <c r="I48" s="72"/>
      <c r="J48" s="62"/>
      <c r="K48" s="147"/>
      <c r="L48" s="148">
        <v>3.7999999999999999E-2</v>
      </c>
      <c r="M48" s="63"/>
      <c r="N48" s="63"/>
      <c r="O48" s="72"/>
      <c r="P48" s="63"/>
      <c r="Q48" s="149"/>
      <c r="R48" s="311"/>
      <c r="S48" s="63"/>
      <c r="T48" s="40" t="s">
        <v>140</v>
      </c>
      <c r="U48" s="4" t="s">
        <v>409</v>
      </c>
      <c r="V48" s="33">
        <f t="shared" si="3"/>
        <v>1</v>
      </c>
      <c r="W48" s="312">
        <f t="shared" ref="W48" si="7">MIN(I48:R48)</f>
        <v>3.7999999999999999E-2</v>
      </c>
      <c r="X48" s="313" t="s">
        <v>411</v>
      </c>
      <c r="Y48" s="314">
        <f t="shared" ref="Y48" si="8">MAX(I48:R48)</f>
        <v>3.7999999999999999E-2</v>
      </c>
      <c r="Z48" s="315">
        <f t="shared" ref="Z48" si="9">AVERAGE(I48:R48)</f>
        <v>3.7999999999999999E-2</v>
      </c>
    </row>
    <row r="49" spans="3:26" ht="12.75" customHeight="1" x14ac:dyDescent="0.2">
      <c r="C49" s="390"/>
      <c r="D49" s="399" t="s">
        <v>141</v>
      </c>
      <c r="E49" s="400"/>
      <c r="F49" s="400"/>
      <c r="G49" s="152" t="s">
        <v>161</v>
      </c>
      <c r="H49" s="153"/>
      <c r="I49" s="154"/>
      <c r="J49" s="153"/>
      <c r="K49" s="155"/>
      <c r="L49" s="316"/>
      <c r="M49" s="158"/>
      <c r="N49" s="158"/>
      <c r="O49" s="154"/>
      <c r="P49" s="158"/>
      <c r="Q49" s="159"/>
      <c r="R49" s="317"/>
      <c r="S49" s="158"/>
      <c r="T49" s="125"/>
      <c r="U49" s="126"/>
      <c r="V49" s="127"/>
      <c r="W49" s="161"/>
      <c r="X49" s="162"/>
      <c r="Y49" s="163"/>
      <c r="Z49" s="156"/>
    </row>
    <row r="50" spans="3:26" ht="12.75" customHeight="1" x14ac:dyDescent="0.2">
      <c r="C50" s="391"/>
      <c r="D50" s="383" t="s">
        <v>362</v>
      </c>
      <c r="E50" s="388"/>
      <c r="F50" s="388"/>
      <c r="G50" s="78" t="s">
        <v>161</v>
      </c>
      <c r="H50" s="102"/>
      <c r="I50" s="164"/>
      <c r="J50" s="102"/>
      <c r="K50" s="165"/>
      <c r="L50" s="166"/>
      <c r="M50" s="105"/>
      <c r="N50" s="105"/>
      <c r="O50" s="164"/>
      <c r="P50" s="105"/>
      <c r="Q50" s="168"/>
      <c r="R50" s="318"/>
      <c r="S50" s="105"/>
      <c r="T50" s="45"/>
      <c r="U50" s="46"/>
      <c r="V50" s="47"/>
      <c r="W50" s="48"/>
      <c r="X50" s="49"/>
      <c r="Y50" s="50"/>
      <c r="Z50" s="171"/>
    </row>
    <row r="51" spans="3:26" ht="12" customHeight="1" x14ac:dyDescent="0.2">
      <c r="C51" s="389" t="s">
        <v>29</v>
      </c>
      <c r="D51" s="381" t="s">
        <v>363</v>
      </c>
      <c r="E51" s="382"/>
      <c r="F51" s="382"/>
      <c r="G51" s="93" t="s">
        <v>161</v>
      </c>
      <c r="H51" s="52"/>
      <c r="I51" s="172">
        <v>2.9999999999999997E-4</v>
      </c>
      <c r="J51" s="52"/>
      <c r="K51" s="172">
        <v>2.9999999999999997E-4</v>
      </c>
      <c r="L51" s="172">
        <v>2.9999999999999997E-4</v>
      </c>
      <c r="M51" s="54"/>
      <c r="N51" s="54"/>
      <c r="O51" s="172">
        <v>2.9999999999999997E-4</v>
      </c>
      <c r="P51" s="54"/>
      <c r="Q51" s="175">
        <v>2.9999999999999997E-4</v>
      </c>
      <c r="R51" s="175">
        <v>2.9999999999999997E-4</v>
      </c>
      <c r="S51" s="54"/>
      <c r="T51" s="56">
        <v>0</v>
      </c>
      <c r="U51" s="57" t="s">
        <v>409</v>
      </c>
      <c r="V51" s="58">
        <f t="shared" si="3"/>
        <v>6</v>
      </c>
      <c r="W51" s="176">
        <f t="shared" ref="W51:W77" si="10">MIN(I51:R51)</f>
        <v>2.9999999999999997E-4</v>
      </c>
      <c r="X51" s="177" t="s">
        <v>430</v>
      </c>
      <c r="Y51" s="178">
        <f t="shared" ref="Y51:Y88" si="11">MAX(I51:R51)</f>
        <v>2.9999999999999997E-4</v>
      </c>
      <c r="Z51" s="179">
        <f t="shared" ref="Z51:Z88" si="12">AVERAGE(I51:R51)</f>
        <v>2.9999999999999997E-4</v>
      </c>
    </row>
    <row r="52" spans="3:26" ht="12" x14ac:dyDescent="0.2">
      <c r="C52" s="390"/>
      <c r="D52" s="378" t="s">
        <v>317</v>
      </c>
      <c r="E52" s="380"/>
      <c r="F52" s="380"/>
      <c r="G52" s="70" t="s">
        <v>161</v>
      </c>
      <c r="H52" s="62"/>
      <c r="I52" s="180">
        <v>0.1</v>
      </c>
      <c r="J52" s="62"/>
      <c r="K52" s="180">
        <v>0.1</v>
      </c>
      <c r="L52" s="180">
        <v>0.1</v>
      </c>
      <c r="M52" s="63"/>
      <c r="N52" s="63"/>
      <c r="O52" s="180">
        <v>0.1</v>
      </c>
      <c r="P52" s="63"/>
      <c r="Q52" s="183">
        <v>0.1</v>
      </c>
      <c r="R52" s="183">
        <v>0.1</v>
      </c>
      <c r="S52" s="63"/>
      <c r="T52" s="40">
        <v>0</v>
      </c>
      <c r="U52" s="4" t="s">
        <v>409</v>
      </c>
      <c r="V52" s="33">
        <f t="shared" si="3"/>
        <v>6</v>
      </c>
      <c r="W52" s="184">
        <f t="shared" si="10"/>
        <v>0.1</v>
      </c>
      <c r="X52" s="185" t="s">
        <v>430</v>
      </c>
      <c r="Y52" s="186">
        <f t="shared" si="11"/>
        <v>0.1</v>
      </c>
      <c r="Z52" s="187">
        <f t="shared" si="12"/>
        <v>9.9999999999999992E-2</v>
      </c>
    </row>
    <row r="53" spans="3:26" ht="12" x14ac:dyDescent="0.2">
      <c r="C53" s="390"/>
      <c r="D53" s="378" t="s">
        <v>318</v>
      </c>
      <c r="E53" s="380"/>
      <c r="F53" s="380"/>
      <c r="G53" s="70" t="s">
        <v>161</v>
      </c>
      <c r="H53" s="62"/>
      <c r="I53" s="188">
        <v>5.0000000000000001E-3</v>
      </c>
      <c r="J53" s="62"/>
      <c r="K53" s="188">
        <v>5.0000000000000001E-3</v>
      </c>
      <c r="L53" s="188">
        <v>5.0000000000000001E-3</v>
      </c>
      <c r="M53" s="63"/>
      <c r="N53" s="63"/>
      <c r="O53" s="188">
        <v>5.0000000000000001E-3</v>
      </c>
      <c r="P53" s="63"/>
      <c r="Q53" s="190">
        <v>5.0000000000000001E-3</v>
      </c>
      <c r="R53" s="190">
        <v>5.0000000000000001E-3</v>
      </c>
      <c r="S53" s="63"/>
      <c r="T53" s="40">
        <v>0</v>
      </c>
      <c r="U53" s="4" t="s">
        <v>409</v>
      </c>
      <c r="V53" s="33">
        <f t="shared" si="3"/>
        <v>6</v>
      </c>
      <c r="W53" s="184">
        <f t="shared" si="10"/>
        <v>5.0000000000000001E-3</v>
      </c>
      <c r="X53" s="185" t="s">
        <v>430</v>
      </c>
      <c r="Y53" s="186">
        <f t="shared" si="11"/>
        <v>5.0000000000000001E-3</v>
      </c>
      <c r="Z53" s="187">
        <f t="shared" si="12"/>
        <v>5.0000000000000001E-3</v>
      </c>
    </row>
    <row r="54" spans="3:26" ht="12" x14ac:dyDescent="0.2">
      <c r="C54" s="390"/>
      <c r="D54" s="385" t="s">
        <v>364</v>
      </c>
      <c r="E54" s="386"/>
      <c r="F54" s="386"/>
      <c r="G54" s="113" t="s">
        <v>161</v>
      </c>
      <c r="H54" s="114"/>
      <c r="I54" s="193">
        <v>0.01</v>
      </c>
      <c r="J54" s="114"/>
      <c r="K54" s="193">
        <v>0.01</v>
      </c>
      <c r="L54" s="193">
        <v>0.01</v>
      </c>
      <c r="M54" s="117"/>
      <c r="N54" s="117"/>
      <c r="O54" s="193">
        <v>0.01</v>
      </c>
      <c r="P54" s="117"/>
      <c r="Q54" s="196">
        <v>0.01</v>
      </c>
      <c r="R54" s="196">
        <v>0.01</v>
      </c>
      <c r="S54" s="117"/>
      <c r="T54" s="197">
        <v>0</v>
      </c>
      <c r="U54" s="198" t="s">
        <v>409</v>
      </c>
      <c r="V54" s="199">
        <f t="shared" si="3"/>
        <v>6</v>
      </c>
      <c r="W54" s="200">
        <f t="shared" si="10"/>
        <v>0.01</v>
      </c>
      <c r="X54" s="201" t="s">
        <v>430</v>
      </c>
      <c r="Y54" s="202">
        <f t="shared" si="11"/>
        <v>0.01</v>
      </c>
      <c r="Z54" s="203">
        <f t="shared" si="12"/>
        <v>0.01</v>
      </c>
    </row>
    <row r="55" spans="3:26" ht="12" x14ac:dyDescent="0.2">
      <c r="C55" s="390"/>
      <c r="D55" s="378" t="s">
        <v>365</v>
      </c>
      <c r="E55" s="380"/>
      <c r="F55" s="380"/>
      <c r="G55" s="70" t="s">
        <v>161</v>
      </c>
      <c r="H55" s="62"/>
      <c r="I55" s="188">
        <v>5.0000000000000001E-3</v>
      </c>
      <c r="J55" s="62"/>
      <c r="K55" s="188">
        <v>5.0000000000000001E-3</v>
      </c>
      <c r="L55" s="188">
        <v>5.0000000000000001E-3</v>
      </c>
      <c r="M55" s="63"/>
      <c r="N55" s="63"/>
      <c r="O55" s="188">
        <v>5.0000000000000001E-3</v>
      </c>
      <c r="P55" s="63"/>
      <c r="Q55" s="190">
        <v>5.0000000000000001E-3</v>
      </c>
      <c r="R55" s="190">
        <v>5.0000000000000001E-3</v>
      </c>
      <c r="S55" s="63"/>
      <c r="T55" s="40">
        <v>0</v>
      </c>
      <c r="U55" s="4" t="s">
        <v>409</v>
      </c>
      <c r="V55" s="33">
        <f t="shared" si="3"/>
        <v>6</v>
      </c>
      <c r="W55" s="184">
        <f t="shared" si="10"/>
        <v>5.0000000000000001E-3</v>
      </c>
      <c r="X55" s="185" t="s">
        <v>430</v>
      </c>
      <c r="Y55" s="186">
        <f t="shared" si="11"/>
        <v>5.0000000000000001E-3</v>
      </c>
      <c r="Z55" s="204">
        <f t="shared" si="12"/>
        <v>5.0000000000000001E-3</v>
      </c>
    </row>
    <row r="56" spans="3:26" ht="12" x14ac:dyDescent="0.2">
      <c r="C56" s="390"/>
      <c r="D56" s="378" t="s">
        <v>366</v>
      </c>
      <c r="E56" s="380"/>
      <c r="F56" s="380"/>
      <c r="G56" s="70" t="s">
        <v>161</v>
      </c>
      <c r="H56" s="62"/>
      <c r="I56" s="205"/>
      <c r="J56" s="62"/>
      <c r="K56" s="35"/>
      <c r="L56" s="205">
        <v>5.0000000000000001E-4</v>
      </c>
      <c r="M56" s="63"/>
      <c r="N56" s="63"/>
      <c r="O56" s="205"/>
      <c r="P56" s="63"/>
      <c r="Q56" s="182"/>
      <c r="R56" s="207">
        <v>5.0000000000000001E-4</v>
      </c>
      <c r="S56" s="63"/>
      <c r="T56" s="40">
        <v>0</v>
      </c>
      <c r="U56" s="4" t="s">
        <v>409</v>
      </c>
      <c r="V56" s="33">
        <f t="shared" si="3"/>
        <v>2</v>
      </c>
      <c r="W56" s="184">
        <f t="shared" si="10"/>
        <v>5.0000000000000001E-4</v>
      </c>
      <c r="X56" s="185" t="s">
        <v>430</v>
      </c>
      <c r="Y56" s="186">
        <f t="shared" si="11"/>
        <v>5.0000000000000001E-4</v>
      </c>
      <c r="Z56" s="187">
        <f t="shared" si="12"/>
        <v>5.0000000000000001E-4</v>
      </c>
    </row>
    <row r="57" spans="3:26" ht="12" x14ac:dyDescent="0.2">
      <c r="C57" s="390"/>
      <c r="D57" s="378" t="s">
        <v>367</v>
      </c>
      <c r="E57" s="380"/>
      <c r="F57" s="380"/>
      <c r="G57" s="70" t="s">
        <v>161</v>
      </c>
      <c r="H57" s="62"/>
      <c r="I57" s="35"/>
      <c r="J57" s="62"/>
      <c r="K57" s="35"/>
      <c r="L57" s="35" t="s">
        <v>140</v>
      </c>
      <c r="M57" s="63"/>
      <c r="N57" s="63"/>
      <c r="O57" s="35"/>
      <c r="P57" s="63"/>
      <c r="Q57" s="182"/>
      <c r="R57" s="182" t="s">
        <v>140</v>
      </c>
      <c r="S57" s="63"/>
      <c r="T57" s="40"/>
      <c r="U57" s="4" t="s">
        <v>401</v>
      </c>
      <c r="V57" s="33" t="s">
        <v>401</v>
      </c>
      <c r="W57" s="184"/>
      <c r="X57" s="185"/>
      <c r="Y57" s="186"/>
      <c r="Z57" s="187"/>
    </row>
    <row r="58" spans="3:26" ht="12" x14ac:dyDescent="0.2">
      <c r="C58" s="390"/>
      <c r="D58" s="385" t="s">
        <v>319</v>
      </c>
      <c r="E58" s="386"/>
      <c r="F58" s="386"/>
      <c r="G58" s="113" t="s">
        <v>161</v>
      </c>
      <c r="H58" s="114"/>
      <c r="I58" s="208"/>
      <c r="J58" s="114"/>
      <c r="K58" s="122"/>
      <c r="L58" s="208">
        <v>5.0000000000000001E-4</v>
      </c>
      <c r="M58" s="117"/>
      <c r="N58" s="117"/>
      <c r="O58" s="208"/>
      <c r="P58" s="117"/>
      <c r="Q58" s="195"/>
      <c r="R58" s="210"/>
      <c r="S58" s="117"/>
      <c r="T58" s="197">
        <v>0</v>
      </c>
      <c r="U58" s="198" t="s">
        <v>409</v>
      </c>
      <c r="V58" s="199">
        <f t="shared" ref="V58:V63" si="13">COUNT(I58:R58)</f>
        <v>1</v>
      </c>
      <c r="W58" s="184">
        <f t="shared" si="10"/>
        <v>5.0000000000000001E-4</v>
      </c>
      <c r="X58" s="185" t="s">
        <v>430</v>
      </c>
      <c r="Y58" s="186">
        <f t="shared" si="11"/>
        <v>5.0000000000000001E-4</v>
      </c>
      <c r="Z58" s="203">
        <f t="shared" si="12"/>
        <v>5.0000000000000001E-4</v>
      </c>
    </row>
    <row r="59" spans="3:26" ht="12" x14ac:dyDescent="0.2">
      <c r="C59" s="390"/>
      <c r="D59" s="378" t="s">
        <v>320</v>
      </c>
      <c r="E59" s="380"/>
      <c r="F59" s="380"/>
      <c r="G59" s="70" t="s">
        <v>161</v>
      </c>
      <c r="H59" s="62"/>
      <c r="I59" s="188">
        <v>2E-3</v>
      </c>
      <c r="J59" s="62"/>
      <c r="K59" s="188">
        <v>2E-3</v>
      </c>
      <c r="L59" s="188">
        <v>2E-3</v>
      </c>
      <c r="M59" s="63"/>
      <c r="N59" s="63"/>
      <c r="O59" s="188">
        <v>2E-3</v>
      </c>
      <c r="P59" s="63"/>
      <c r="Q59" s="319">
        <v>2E-3</v>
      </c>
      <c r="R59" s="190">
        <v>2E-3</v>
      </c>
      <c r="S59" s="63"/>
      <c r="T59" s="40">
        <v>0</v>
      </c>
      <c r="U59" s="4" t="s">
        <v>409</v>
      </c>
      <c r="V59" s="33">
        <f t="shared" si="13"/>
        <v>6</v>
      </c>
      <c r="W59" s="211">
        <f t="shared" si="10"/>
        <v>2E-3</v>
      </c>
      <c r="X59" s="212" t="s">
        <v>430</v>
      </c>
      <c r="Y59" s="213">
        <f t="shared" si="11"/>
        <v>2E-3</v>
      </c>
      <c r="Z59" s="204">
        <f t="shared" si="12"/>
        <v>2E-3</v>
      </c>
    </row>
    <row r="60" spans="3:26" ht="12" x14ac:dyDescent="0.2">
      <c r="C60" s="390"/>
      <c r="D60" s="378" t="s">
        <v>321</v>
      </c>
      <c r="E60" s="380"/>
      <c r="F60" s="380"/>
      <c r="G60" s="70" t="s">
        <v>161</v>
      </c>
      <c r="H60" s="62"/>
      <c r="I60" s="205">
        <v>2.0000000000000001E-4</v>
      </c>
      <c r="J60" s="62"/>
      <c r="K60" s="205">
        <v>2.0000000000000001E-4</v>
      </c>
      <c r="L60" s="205">
        <v>2.0000000000000001E-4</v>
      </c>
      <c r="M60" s="63"/>
      <c r="N60" s="63"/>
      <c r="O60" s="205">
        <v>2.0000000000000001E-4</v>
      </c>
      <c r="P60" s="63"/>
      <c r="Q60" s="207">
        <v>2.0000000000000001E-4</v>
      </c>
      <c r="R60" s="207">
        <v>2.0000000000000001E-4</v>
      </c>
      <c r="S60" s="63"/>
      <c r="T60" s="40">
        <v>0</v>
      </c>
      <c r="U60" s="4" t="s">
        <v>409</v>
      </c>
      <c r="V60" s="33">
        <f t="shared" si="13"/>
        <v>6</v>
      </c>
      <c r="W60" s="184">
        <f t="shared" si="10"/>
        <v>2.0000000000000001E-4</v>
      </c>
      <c r="X60" s="185" t="s">
        <v>430</v>
      </c>
      <c r="Y60" s="186">
        <f t="shared" si="11"/>
        <v>2.0000000000000001E-4</v>
      </c>
      <c r="Z60" s="187">
        <f t="shared" si="12"/>
        <v>2.0000000000000001E-4</v>
      </c>
    </row>
    <row r="61" spans="3:26" ht="12" x14ac:dyDescent="0.2">
      <c r="C61" s="390"/>
      <c r="D61" s="378" t="s">
        <v>368</v>
      </c>
      <c r="E61" s="380"/>
      <c r="F61" s="380"/>
      <c r="G61" s="70" t="s">
        <v>161</v>
      </c>
      <c r="H61" s="62"/>
      <c r="I61" s="205">
        <v>4.0000000000000002E-4</v>
      </c>
      <c r="J61" s="62"/>
      <c r="K61" s="205">
        <v>4.0000000000000002E-4</v>
      </c>
      <c r="L61" s="205">
        <v>4.0000000000000002E-4</v>
      </c>
      <c r="M61" s="63"/>
      <c r="N61" s="63"/>
      <c r="O61" s="205">
        <v>4.0000000000000002E-4</v>
      </c>
      <c r="P61" s="63"/>
      <c r="Q61" s="207">
        <v>4.0000000000000002E-4</v>
      </c>
      <c r="R61" s="207">
        <v>4.0000000000000002E-4</v>
      </c>
      <c r="S61" s="63"/>
      <c r="T61" s="40">
        <v>0</v>
      </c>
      <c r="U61" s="4" t="s">
        <v>409</v>
      </c>
      <c r="V61" s="33">
        <f t="shared" si="13"/>
        <v>6</v>
      </c>
      <c r="W61" s="184">
        <f t="shared" si="10"/>
        <v>4.0000000000000002E-4</v>
      </c>
      <c r="X61" s="185" t="s">
        <v>430</v>
      </c>
      <c r="Y61" s="186">
        <f t="shared" si="11"/>
        <v>4.0000000000000002E-4</v>
      </c>
      <c r="Z61" s="187">
        <f t="shared" si="12"/>
        <v>4.0000000000000002E-4</v>
      </c>
    </row>
    <row r="62" spans="3:26" ht="12" x14ac:dyDescent="0.2">
      <c r="C62" s="390"/>
      <c r="D62" s="385" t="s">
        <v>369</v>
      </c>
      <c r="E62" s="386"/>
      <c r="F62" s="386"/>
      <c r="G62" s="113" t="s">
        <v>161</v>
      </c>
      <c r="H62" s="114"/>
      <c r="I62" s="214">
        <v>2E-3</v>
      </c>
      <c r="J62" s="114"/>
      <c r="K62" s="214">
        <v>2E-3</v>
      </c>
      <c r="L62" s="214">
        <v>2E-3</v>
      </c>
      <c r="M62" s="117"/>
      <c r="N62" s="117"/>
      <c r="O62" s="214">
        <v>2E-3</v>
      </c>
      <c r="P62" s="117"/>
      <c r="Q62" s="216">
        <v>2E-3</v>
      </c>
      <c r="R62" s="216">
        <v>2E-3</v>
      </c>
      <c r="S62" s="117"/>
      <c r="T62" s="197">
        <v>0</v>
      </c>
      <c r="U62" s="198" t="s">
        <v>409</v>
      </c>
      <c r="V62" s="199">
        <f t="shared" si="13"/>
        <v>6</v>
      </c>
      <c r="W62" s="200">
        <f t="shared" si="10"/>
        <v>2E-3</v>
      </c>
      <c r="X62" s="201" t="s">
        <v>430</v>
      </c>
      <c r="Y62" s="202">
        <f t="shared" si="11"/>
        <v>2E-3</v>
      </c>
      <c r="Z62" s="203">
        <f t="shared" si="12"/>
        <v>2E-3</v>
      </c>
    </row>
    <row r="63" spans="3:26" ht="12" x14ac:dyDescent="0.2">
      <c r="C63" s="390"/>
      <c r="D63" s="378" t="s">
        <v>370</v>
      </c>
      <c r="E63" s="380"/>
      <c r="F63" s="380"/>
      <c r="G63" s="70" t="s">
        <v>161</v>
      </c>
      <c r="H63" s="62"/>
      <c r="I63" s="188">
        <v>4.0000000000000001E-3</v>
      </c>
      <c r="J63" s="62"/>
      <c r="K63" s="188">
        <v>4.0000000000000001E-3</v>
      </c>
      <c r="L63" s="188">
        <v>4.0000000000000001E-3</v>
      </c>
      <c r="M63" s="63"/>
      <c r="N63" s="63"/>
      <c r="O63" s="188">
        <v>4.0000000000000001E-3</v>
      </c>
      <c r="P63" s="63"/>
      <c r="Q63" s="190">
        <v>4.0000000000000001E-3</v>
      </c>
      <c r="R63" s="190">
        <v>4.0000000000000001E-3</v>
      </c>
      <c r="S63" s="63"/>
      <c r="T63" s="40">
        <v>0</v>
      </c>
      <c r="U63" s="4" t="s">
        <v>409</v>
      </c>
      <c r="V63" s="33">
        <f t="shared" si="13"/>
        <v>6</v>
      </c>
      <c r="W63" s="211">
        <f t="shared" si="10"/>
        <v>4.0000000000000001E-3</v>
      </c>
      <c r="X63" s="212" t="s">
        <v>430</v>
      </c>
      <c r="Y63" s="213">
        <f t="shared" si="11"/>
        <v>4.0000000000000001E-3</v>
      </c>
      <c r="Z63" s="204">
        <f t="shared" si="12"/>
        <v>4.0000000000000001E-3</v>
      </c>
    </row>
    <row r="64" spans="3:26" ht="12" x14ac:dyDescent="0.2">
      <c r="C64" s="390"/>
      <c r="D64" s="378" t="s">
        <v>371</v>
      </c>
      <c r="E64" s="380"/>
      <c r="F64" s="380"/>
      <c r="G64" s="70" t="s">
        <v>161</v>
      </c>
      <c r="H64" s="62"/>
      <c r="I64" s="205">
        <v>5.0000000000000001E-4</v>
      </c>
      <c r="J64" s="62"/>
      <c r="K64" s="205">
        <v>5.0000000000000001E-4</v>
      </c>
      <c r="L64" s="205">
        <v>5.0000000000000001E-4</v>
      </c>
      <c r="M64" s="63"/>
      <c r="N64" s="63"/>
      <c r="O64" s="205">
        <v>5.0000000000000001E-4</v>
      </c>
      <c r="P64" s="63"/>
      <c r="Q64" s="207">
        <v>5.0000000000000001E-4</v>
      </c>
      <c r="R64" s="207">
        <v>5.0000000000000001E-4</v>
      </c>
      <c r="S64" s="63"/>
      <c r="T64" s="40">
        <v>0</v>
      </c>
      <c r="U64" s="4" t="s">
        <v>409</v>
      </c>
      <c r="V64" s="33">
        <f t="shared" ref="V64:V88" si="14">COUNT(I64:R64)</f>
        <v>6</v>
      </c>
      <c r="W64" s="184">
        <f t="shared" si="10"/>
        <v>5.0000000000000001E-4</v>
      </c>
      <c r="X64" s="185" t="s">
        <v>430</v>
      </c>
      <c r="Y64" s="186">
        <f t="shared" si="11"/>
        <v>5.0000000000000001E-4</v>
      </c>
      <c r="Z64" s="187">
        <f t="shared" si="12"/>
        <v>5.0000000000000001E-4</v>
      </c>
    </row>
    <row r="65" spans="3:26" ht="12" x14ac:dyDescent="0.2">
      <c r="C65" s="390"/>
      <c r="D65" s="378" t="s">
        <v>372</v>
      </c>
      <c r="E65" s="380"/>
      <c r="F65" s="380"/>
      <c r="G65" s="70" t="s">
        <v>161</v>
      </c>
      <c r="H65" s="62"/>
      <c r="I65" s="205">
        <v>5.9999999999999995E-4</v>
      </c>
      <c r="J65" s="62"/>
      <c r="K65" s="205">
        <v>5.9999999999999995E-4</v>
      </c>
      <c r="L65" s="205">
        <v>5.9999999999999995E-4</v>
      </c>
      <c r="M65" s="63"/>
      <c r="N65" s="63"/>
      <c r="O65" s="205">
        <v>5.9999999999999995E-4</v>
      </c>
      <c r="P65" s="63"/>
      <c r="Q65" s="207">
        <v>5.9999999999999995E-4</v>
      </c>
      <c r="R65" s="207">
        <v>5.9999999999999995E-4</v>
      </c>
      <c r="S65" s="63"/>
      <c r="T65" s="40">
        <v>0</v>
      </c>
      <c r="U65" s="4" t="s">
        <v>409</v>
      </c>
      <c r="V65" s="33">
        <f t="shared" si="14"/>
        <v>6</v>
      </c>
      <c r="W65" s="184">
        <f t="shared" si="10"/>
        <v>5.9999999999999995E-4</v>
      </c>
      <c r="X65" s="185" t="s">
        <v>430</v>
      </c>
      <c r="Y65" s="186">
        <f t="shared" si="11"/>
        <v>5.9999999999999995E-4</v>
      </c>
      <c r="Z65" s="187">
        <f t="shared" si="12"/>
        <v>5.9999999999999995E-4</v>
      </c>
    </row>
    <row r="66" spans="3:26" ht="12" x14ac:dyDescent="0.2">
      <c r="C66" s="390"/>
      <c r="D66" s="385" t="s">
        <v>373</v>
      </c>
      <c r="E66" s="386"/>
      <c r="F66" s="386"/>
      <c r="G66" s="113" t="s">
        <v>161</v>
      </c>
      <c r="H66" s="114"/>
      <c r="I66" s="214">
        <v>1E-3</v>
      </c>
      <c r="J66" s="114"/>
      <c r="K66" s="214">
        <v>1E-3</v>
      </c>
      <c r="L66" s="214">
        <v>1E-3</v>
      </c>
      <c r="M66" s="117"/>
      <c r="N66" s="117"/>
      <c r="O66" s="214">
        <v>1E-3</v>
      </c>
      <c r="P66" s="117"/>
      <c r="Q66" s="216">
        <v>1E-3</v>
      </c>
      <c r="R66" s="216">
        <v>1E-3</v>
      </c>
      <c r="S66" s="117"/>
      <c r="T66" s="197">
        <v>0</v>
      </c>
      <c r="U66" s="198" t="s">
        <v>409</v>
      </c>
      <c r="V66" s="199">
        <f t="shared" si="14"/>
        <v>6</v>
      </c>
      <c r="W66" s="200">
        <f t="shared" si="10"/>
        <v>1E-3</v>
      </c>
      <c r="X66" s="201" t="s">
        <v>430</v>
      </c>
      <c r="Y66" s="202">
        <f t="shared" si="11"/>
        <v>1E-3</v>
      </c>
      <c r="Z66" s="203">
        <f t="shared" si="12"/>
        <v>1E-3</v>
      </c>
    </row>
    <row r="67" spans="3:26" ht="12" x14ac:dyDescent="0.2">
      <c r="C67" s="390"/>
      <c r="D67" s="378" t="s">
        <v>374</v>
      </c>
      <c r="E67" s="380"/>
      <c r="F67" s="380"/>
      <c r="G67" s="70" t="s">
        <v>161</v>
      </c>
      <c r="H67" s="62"/>
      <c r="I67" s="205">
        <v>5.0000000000000001E-4</v>
      </c>
      <c r="J67" s="62"/>
      <c r="K67" s="205">
        <v>5.0000000000000001E-4</v>
      </c>
      <c r="L67" s="205">
        <v>5.0000000000000001E-4</v>
      </c>
      <c r="M67" s="63"/>
      <c r="N67" s="63"/>
      <c r="O67" s="205">
        <v>5.0000000000000001E-4</v>
      </c>
      <c r="P67" s="63"/>
      <c r="Q67" s="207">
        <v>5.0000000000000001E-4</v>
      </c>
      <c r="R67" s="207">
        <v>5.0000000000000001E-4</v>
      </c>
      <c r="S67" s="63"/>
      <c r="T67" s="40">
        <v>0</v>
      </c>
      <c r="U67" s="4" t="s">
        <v>409</v>
      </c>
      <c r="V67" s="33">
        <f t="shared" si="14"/>
        <v>6</v>
      </c>
      <c r="W67" s="211">
        <f t="shared" si="10"/>
        <v>5.0000000000000001E-4</v>
      </c>
      <c r="X67" s="212" t="s">
        <v>430</v>
      </c>
      <c r="Y67" s="213">
        <f t="shared" si="11"/>
        <v>5.0000000000000001E-4</v>
      </c>
      <c r="Z67" s="204">
        <f t="shared" si="12"/>
        <v>5.0000000000000001E-4</v>
      </c>
    </row>
    <row r="68" spans="3:26" ht="12" x14ac:dyDescent="0.2">
      <c r="C68" s="390"/>
      <c r="D68" s="378" t="s">
        <v>375</v>
      </c>
      <c r="E68" s="380"/>
      <c r="F68" s="380"/>
      <c r="G68" s="70" t="s">
        <v>161</v>
      </c>
      <c r="H68" s="62"/>
      <c r="I68" s="205"/>
      <c r="J68" s="62"/>
      <c r="K68" s="35"/>
      <c r="L68" s="205">
        <v>2.0000000000000001E-4</v>
      </c>
      <c r="M68" s="63"/>
      <c r="N68" s="63"/>
      <c r="O68" s="205"/>
      <c r="P68" s="63"/>
      <c r="Q68" s="182"/>
      <c r="R68" s="207"/>
      <c r="S68" s="63"/>
      <c r="T68" s="40">
        <v>0</v>
      </c>
      <c r="U68" s="4" t="s">
        <v>409</v>
      </c>
      <c r="V68" s="33">
        <f t="shared" si="14"/>
        <v>1</v>
      </c>
      <c r="W68" s="184">
        <f t="shared" si="10"/>
        <v>2.0000000000000001E-4</v>
      </c>
      <c r="X68" s="185" t="s">
        <v>430</v>
      </c>
      <c r="Y68" s="186">
        <f t="shared" si="11"/>
        <v>2.0000000000000001E-4</v>
      </c>
      <c r="Z68" s="187">
        <f t="shared" si="12"/>
        <v>2.0000000000000001E-4</v>
      </c>
    </row>
    <row r="69" spans="3:26" ht="12" x14ac:dyDescent="0.2">
      <c r="C69" s="390"/>
      <c r="D69" s="378" t="s">
        <v>376</v>
      </c>
      <c r="E69" s="380"/>
      <c r="F69" s="380"/>
      <c r="G69" s="70" t="s">
        <v>161</v>
      </c>
      <c r="H69" s="62"/>
      <c r="I69" s="205"/>
      <c r="J69" s="62"/>
      <c r="K69" s="35"/>
      <c r="L69" s="205">
        <v>5.9999999999999995E-4</v>
      </c>
      <c r="M69" s="63"/>
      <c r="N69" s="63"/>
      <c r="O69" s="205"/>
      <c r="P69" s="63"/>
      <c r="Q69" s="182"/>
      <c r="R69" s="207"/>
      <c r="S69" s="63"/>
      <c r="T69" s="40">
        <v>0</v>
      </c>
      <c r="U69" s="4" t="s">
        <v>409</v>
      </c>
      <c r="V69" s="33">
        <f t="shared" si="14"/>
        <v>1</v>
      </c>
      <c r="W69" s="184">
        <f t="shared" si="10"/>
        <v>5.9999999999999995E-4</v>
      </c>
      <c r="X69" s="185" t="s">
        <v>430</v>
      </c>
      <c r="Y69" s="186">
        <f t="shared" si="11"/>
        <v>5.9999999999999995E-4</v>
      </c>
      <c r="Z69" s="187">
        <f t="shared" si="12"/>
        <v>5.9999999999999995E-4</v>
      </c>
    </row>
    <row r="70" spans="3:26" ht="12" x14ac:dyDescent="0.2">
      <c r="C70" s="390"/>
      <c r="D70" s="385" t="s">
        <v>377</v>
      </c>
      <c r="E70" s="386"/>
      <c r="F70" s="386"/>
      <c r="G70" s="113" t="s">
        <v>161</v>
      </c>
      <c r="H70" s="114"/>
      <c r="I70" s="208"/>
      <c r="J70" s="114"/>
      <c r="K70" s="122"/>
      <c r="L70" s="208">
        <v>2.9999999999999997E-4</v>
      </c>
      <c r="M70" s="117"/>
      <c r="N70" s="117"/>
      <c r="O70" s="208"/>
      <c r="P70" s="117"/>
      <c r="Q70" s="195"/>
      <c r="R70" s="210"/>
      <c r="S70" s="117"/>
      <c r="T70" s="197">
        <v>0</v>
      </c>
      <c r="U70" s="198" t="s">
        <v>409</v>
      </c>
      <c r="V70" s="199">
        <f t="shared" si="14"/>
        <v>1</v>
      </c>
      <c r="W70" s="200">
        <f t="shared" si="10"/>
        <v>2.9999999999999997E-4</v>
      </c>
      <c r="X70" s="201" t="s">
        <v>430</v>
      </c>
      <c r="Y70" s="202">
        <f t="shared" si="11"/>
        <v>2.9999999999999997E-4</v>
      </c>
      <c r="Z70" s="203">
        <f t="shared" si="12"/>
        <v>2.9999999999999997E-4</v>
      </c>
    </row>
    <row r="71" spans="3:26" ht="12" x14ac:dyDescent="0.2">
      <c r="C71" s="390"/>
      <c r="D71" s="378" t="s">
        <v>378</v>
      </c>
      <c r="E71" s="380"/>
      <c r="F71" s="380"/>
      <c r="G71" s="70" t="s">
        <v>161</v>
      </c>
      <c r="H71" s="62"/>
      <c r="I71" s="188"/>
      <c r="J71" s="62"/>
      <c r="K71" s="35"/>
      <c r="L71" s="188">
        <v>2E-3</v>
      </c>
      <c r="M71" s="63"/>
      <c r="N71" s="63"/>
      <c r="O71" s="188"/>
      <c r="P71" s="63"/>
      <c r="Q71" s="182"/>
      <c r="R71" s="190"/>
      <c r="S71" s="63"/>
      <c r="T71" s="40">
        <v>0</v>
      </c>
      <c r="U71" s="4" t="s">
        <v>409</v>
      </c>
      <c r="V71" s="33">
        <f t="shared" si="14"/>
        <v>1</v>
      </c>
      <c r="W71" s="211">
        <f t="shared" si="10"/>
        <v>2E-3</v>
      </c>
      <c r="X71" s="212" t="s">
        <v>430</v>
      </c>
      <c r="Y71" s="213">
        <f t="shared" si="11"/>
        <v>2E-3</v>
      </c>
      <c r="Z71" s="204">
        <f t="shared" si="12"/>
        <v>2E-3</v>
      </c>
    </row>
    <row r="72" spans="3:26" ht="12" x14ac:dyDescent="0.2">
      <c r="C72" s="390"/>
      <c r="D72" s="378" t="s">
        <v>379</v>
      </c>
      <c r="E72" s="380"/>
      <c r="F72" s="380"/>
      <c r="G72" s="70" t="s">
        <v>161</v>
      </c>
      <c r="H72" s="62"/>
      <c r="I72" s="188">
        <v>1E-3</v>
      </c>
      <c r="J72" s="62"/>
      <c r="K72" s="188">
        <v>1E-3</v>
      </c>
      <c r="L72" s="188">
        <v>1E-3</v>
      </c>
      <c r="M72" s="63"/>
      <c r="N72" s="63"/>
      <c r="O72" s="188">
        <v>1E-3</v>
      </c>
      <c r="P72" s="63"/>
      <c r="Q72" s="190">
        <v>1E-3</v>
      </c>
      <c r="R72" s="190">
        <v>1E-3</v>
      </c>
      <c r="S72" s="63"/>
      <c r="T72" s="40">
        <v>0</v>
      </c>
      <c r="U72" s="4" t="s">
        <v>409</v>
      </c>
      <c r="V72" s="33">
        <f t="shared" si="14"/>
        <v>6</v>
      </c>
      <c r="W72" s="184">
        <f t="shared" si="10"/>
        <v>1E-3</v>
      </c>
      <c r="X72" s="185" t="s">
        <v>430</v>
      </c>
      <c r="Y72" s="186">
        <f t="shared" si="11"/>
        <v>1E-3</v>
      </c>
      <c r="Z72" s="187">
        <f t="shared" si="12"/>
        <v>1E-3</v>
      </c>
    </row>
    <row r="73" spans="3:26" ht="12" x14ac:dyDescent="0.2">
      <c r="C73" s="390"/>
      <c r="D73" s="378" t="s">
        <v>380</v>
      </c>
      <c r="E73" s="380"/>
      <c r="F73" s="380"/>
      <c r="G73" s="70" t="s">
        <v>161</v>
      </c>
      <c r="H73" s="62"/>
      <c r="I73" s="188">
        <v>2E-3</v>
      </c>
      <c r="J73" s="62"/>
      <c r="K73" s="35"/>
      <c r="L73" s="188">
        <v>2E-3</v>
      </c>
      <c r="M73" s="63"/>
      <c r="N73" s="63"/>
      <c r="O73" s="188">
        <v>2E-3</v>
      </c>
      <c r="P73" s="63"/>
      <c r="Q73" s="182"/>
      <c r="R73" s="190">
        <v>2E-3</v>
      </c>
      <c r="S73" s="63"/>
      <c r="T73" s="40">
        <v>0</v>
      </c>
      <c r="U73" s="4" t="s">
        <v>409</v>
      </c>
      <c r="V73" s="33">
        <f t="shared" si="14"/>
        <v>4</v>
      </c>
      <c r="W73" s="184">
        <f t="shared" si="10"/>
        <v>2E-3</v>
      </c>
      <c r="X73" s="185" t="s">
        <v>430</v>
      </c>
      <c r="Y73" s="186">
        <f t="shared" si="11"/>
        <v>2E-3</v>
      </c>
      <c r="Z73" s="187">
        <f t="shared" si="12"/>
        <v>2E-3</v>
      </c>
    </row>
    <row r="74" spans="3:26" ht="12" x14ac:dyDescent="0.2">
      <c r="C74" s="390"/>
      <c r="D74" s="385" t="s">
        <v>381</v>
      </c>
      <c r="E74" s="386"/>
      <c r="F74" s="386"/>
      <c r="G74" s="113" t="s">
        <v>161</v>
      </c>
      <c r="H74" s="114"/>
      <c r="I74" s="217">
        <v>1.7</v>
      </c>
      <c r="J74" s="114"/>
      <c r="K74" s="217">
        <v>1.6</v>
      </c>
      <c r="L74" s="217">
        <v>1.8</v>
      </c>
      <c r="M74" s="117"/>
      <c r="N74" s="117"/>
      <c r="O74" s="217">
        <v>3</v>
      </c>
      <c r="P74" s="117"/>
      <c r="Q74" s="195">
        <v>4.4000000000000004</v>
      </c>
      <c r="R74" s="218">
        <v>4.0999999999999996</v>
      </c>
      <c r="S74" s="117"/>
      <c r="T74" s="197">
        <v>0</v>
      </c>
      <c r="U74" s="198" t="s">
        <v>409</v>
      </c>
      <c r="V74" s="199">
        <f t="shared" si="14"/>
        <v>6</v>
      </c>
      <c r="W74" s="219">
        <f t="shared" si="10"/>
        <v>1.6</v>
      </c>
      <c r="X74" s="120" t="s">
        <v>411</v>
      </c>
      <c r="Y74" s="220">
        <f t="shared" si="11"/>
        <v>4.4000000000000004</v>
      </c>
      <c r="Z74" s="115">
        <f t="shared" si="12"/>
        <v>2.7666666666666671</v>
      </c>
    </row>
    <row r="75" spans="3:26" ht="12" x14ac:dyDescent="0.2">
      <c r="C75" s="390"/>
      <c r="D75" s="378" t="s">
        <v>382</v>
      </c>
      <c r="E75" s="380"/>
      <c r="F75" s="380"/>
      <c r="G75" s="152" t="s">
        <v>161</v>
      </c>
      <c r="H75" s="153"/>
      <c r="I75" s="223">
        <v>0.18</v>
      </c>
      <c r="J75" s="153"/>
      <c r="K75" s="223">
        <v>0.26</v>
      </c>
      <c r="L75" s="223">
        <v>0.14000000000000001</v>
      </c>
      <c r="M75" s="158"/>
      <c r="N75" s="158"/>
      <c r="O75" s="223">
        <v>0.19</v>
      </c>
      <c r="P75" s="158"/>
      <c r="Q75" s="225">
        <v>0.13</v>
      </c>
      <c r="R75" s="226">
        <v>0.15</v>
      </c>
      <c r="S75" s="158"/>
      <c r="T75" s="125">
        <v>0</v>
      </c>
      <c r="U75" s="126" t="s">
        <v>409</v>
      </c>
      <c r="V75" s="127">
        <f t="shared" si="14"/>
        <v>6</v>
      </c>
      <c r="W75" s="227">
        <f t="shared" si="10"/>
        <v>0.13</v>
      </c>
      <c r="X75" s="162" t="s">
        <v>411</v>
      </c>
      <c r="Y75" s="228">
        <f t="shared" si="11"/>
        <v>0.26</v>
      </c>
      <c r="Z75" s="229">
        <f t="shared" si="12"/>
        <v>0.17500000000000002</v>
      </c>
    </row>
    <row r="76" spans="3:26" ht="12" x14ac:dyDescent="0.2">
      <c r="C76" s="390"/>
      <c r="D76" s="378" t="s">
        <v>383</v>
      </c>
      <c r="E76" s="380"/>
      <c r="F76" s="380"/>
      <c r="G76" s="70" t="s">
        <v>161</v>
      </c>
      <c r="H76" s="62"/>
      <c r="I76" s="230">
        <v>7.0000000000000007E-2</v>
      </c>
      <c r="J76" s="62"/>
      <c r="K76" s="230">
        <v>0.05</v>
      </c>
      <c r="L76" s="230">
        <v>0.04</v>
      </c>
      <c r="M76" s="63"/>
      <c r="N76" s="63"/>
      <c r="O76" s="230">
        <v>0.11</v>
      </c>
      <c r="P76" s="63"/>
      <c r="Q76" s="182">
        <v>0.05</v>
      </c>
      <c r="R76" s="232">
        <v>7.0000000000000007E-2</v>
      </c>
      <c r="S76" s="63"/>
      <c r="T76" s="40">
        <v>0</v>
      </c>
      <c r="U76" s="4" t="s">
        <v>409</v>
      </c>
      <c r="V76" s="33">
        <f t="shared" si="14"/>
        <v>6</v>
      </c>
      <c r="W76" s="233">
        <f t="shared" si="10"/>
        <v>0.04</v>
      </c>
      <c r="X76" s="32" t="s">
        <v>411</v>
      </c>
      <c r="Y76" s="234">
        <f t="shared" si="11"/>
        <v>0.11</v>
      </c>
      <c r="Z76" s="235">
        <f t="shared" si="12"/>
        <v>6.5000000000000002E-2</v>
      </c>
    </row>
    <row r="77" spans="3:26" ht="12" x14ac:dyDescent="0.2">
      <c r="C77" s="391"/>
      <c r="D77" s="383" t="s">
        <v>384</v>
      </c>
      <c r="E77" s="388"/>
      <c r="F77" s="388"/>
      <c r="G77" s="78" t="s">
        <v>161</v>
      </c>
      <c r="H77" s="102"/>
      <c r="I77" s="237"/>
      <c r="J77" s="102"/>
      <c r="K77" s="51"/>
      <c r="L77" s="237">
        <v>5.0000000000000001E-3</v>
      </c>
      <c r="M77" s="105"/>
      <c r="N77" s="105"/>
      <c r="O77" s="237"/>
      <c r="P77" s="105"/>
      <c r="Q77" s="239"/>
      <c r="R77" s="240">
        <v>5.0000000000000001E-3</v>
      </c>
      <c r="S77" s="105"/>
      <c r="T77" s="45">
        <v>0</v>
      </c>
      <c r="U77" s="46" t="s">
        <v>409</v>
      </c>
      <c r="V77" s="47">
        <f t="shared" si="14"/>
        <v>2</v>
      </c>
      <c r="W77" s="241">
        <f t="shared" si="10"/>
        <v>5.0000000000000001E-3</v>
      </c>
      <c r="X77" s="49" t="s">
        <v>411</v>
      </c>
      <c r="Y77" s="242">
        <f t="shared" si="11"/>
        <v>5.0000000000000001E-3</v>
      </c>
      <c r="Z77" s="243">
        <f t="shared" si="12"/>
        <v>5.0000000000000001E-3</v>
      </c>
    </row>
    <row r="78" spans="3:26" ht="12" customHeight="1" x14ac:dyDescent="0.2">
      <c r="C78" s="389" t="s">
        <v>57</v>
      </c>
      <c r="D78" s="381" t="s">
        <v>385</v>
      </c>
      <c r="E78" s="382"/>
      <c r="F78" s="382"/>
      <c r="G78" s="93" t="s">
        <v>161</v>
      </c>
      <c r="H78" s="52"/>
      <c r="I78" s="245">
        <v>0.5</v>
      </c>
      <c r="J78" s="52"/>
      <c r="K78" s="245">
        <v>0.5</v>
      </c>
      <c r="L78" s="245">
        <v>0.5</v>
      </c>
      <c r="M78" s="54"/>
      <c r="N78" s="54"/>
      <c r="O78" s="245">
        <v>0.5</v>
      </c>
      <c r="P78" s="54"/>
      <c r="Q78" s="247">
        <v>0.5</v>
      </c>
      <c r="R78" s="247">
        <v>0.5</v>
      </c>
      <c r="S78" s="54"/>
      <c r="T78" s="56" t="s">
        <v>390</v>
      </c>
      <c r="U78" s="57" t="s">
        <v>409</v>
      </c>
      <c r="V78" s="58">
        <f t="shared" si="14"/>
        <v>6</v>
      </c>
      <c r="W78" s="248">
        <f>MIN(I78:R78)</f>
        <v>0.5</v>
      </c>
      <c r="X78" s="60" t="s">
        <v>411</v>
      </c>
      <c r="Y78" s="249">
        <f t="shared" si="11"/>
        <v>0.5</v>
      </c>
      <c r="Z78" s="244">
        <f t="shared" si="12"/>
        <v>0.5</v>
      </c>
    </row>
    <row r="79" spans="3:26" ht="12" x14ac:dyDescent="0.2">
      <c r="C79" s="390"/>
      <c r="D79" s="378" t="s">
        <v>386</v>
      </c>
      <c r="E79" s="380"/>
      <c r="F79" s="380"/>
      <c r="G79" s="70" t="s">
        <v>161</v>
      </c>
      <c r="H79" s="62"/>
      <c r="I79" s="188"/>
      <c r="J79" s="62"/>
      <c r="K79" s="35"/>
      <c r="L79" s="188">
        <v>5.0000000000000001E-3</v>
      </c>
      <c r="M79" s="63"/>
      <c r="N79" s="63"/>
      <c r="O79" s="188"/>
      <c r="P79" s="63"/>
      <c r="Q79" s="182"/>
      <c r="R79" s="190"/>
      <c r="S79" s="63"/>
      <c r="T79" s="40" t="s">
        <v>140</v>
      </c>
      <c r="U79" s="4" t="s">
        <v>409</v>
      </c>
      <c r="V79" s="33">
        <f t="shared" si="14"/>
        <v>1</v>
      </c>
      <c r="W79" s="184">
        <f t="shared" ref="W79:W88" si="15">MIN(I79:R79)</f>
        <v>5.0000000000000001E-3</v>
      </c>
      <c r="X79" s="185" t="s">
        <v>430</v>
      </c>
      <c r="Y79" s="186">
        <f t="shared" si="11"/>
        <v>5.0000000000000001E-3</v>
      </c>
      <c r="Z79" s="187">
        <f t="shared" si="12"/>
        <v>5.0000000000000001E-3</v>
      </c>
    </row>
    <row r="80" spans="3:26" ht="12" x14ac:dyDescent="0.2">
      <c r="C80" s="390"/>
      <c r="D80" s="378" t="s">
        <v>387</v>
      </c>
      <c r="E80" s="380"/>
      <c r="F80" s="380"/>
      <c r="G80" s="70" t="s">
        <v>161</v>
      </c>
      <c r="H80" s="62"/>
      <c r="I80" s="148"/>
      <c r="J80" s="62"/>
      <c r="K80" s="35"/>
      <c r="L80" s="148">
        <v>1.2E-2</v>
      </c>
      <c r="M80" s="63"/>
      <c r="N80" s="63"/>
      <c r="O80" s="148"/>
      <c r="P80" s="63"/>
      <c r="Q80" s="182"/>
      <c r="R80" s="150"/>
      <c r="S80" s="63"/>
      <c r="T80" s="40" t="s">
        <v>140</v>
      </c>
      <c r="U80" s="4" t="s">
        <v>409</v>
      </c>
      <c r="V80" s="33">
        <f t="shared" si="14"/>
        <v>1</v>
      </c>
      <c r="W80" s="369">
        <f t="shared" si="15"/>
        <v>1.2E-2</v>
      </c>
      <c r="X80" s="370" t="s">
        <v>430</v>
      </c>
      <c r="Y80" s="371">
        <f t="shared" si="11"/>
        <v>1.2E-2</v>
      </c>
      <c r="Z80" s="372">
        <f t="shared" si="12"/>
        <v>1.2E-2</v>
      </c>
    </row>
    <row r="81" spans="3:26" ht="12" x14ac:dyDescent="0.2">
      <c r="C81" s="390"/>
      <c r="D81" s="385" t="s">
        <v>388</v>
      </c>
      <c r="E81" s="386"/>
      <c r="F81" s="386"/>
      <c r="G81" s="113" t="s">
        <v>161</v>
      </c>
      <c r="H81" s="114"/>
      <c r="I81" s="260"/>
      <c r="J81" s="114"/>
      <c r="K81" s="122"/>
      <c r="L81" s="193">
        <v>0.08</v>
      </c>
      <c r="M81" s="117"/>
      <c r="N81" s="117"/>
      <c r="O81" s="260"/>
      <c r="P81" s="117"/>
      <c r="Q81" s="195"/>
      <c r="R81" s="252"/>
      <c r="S81" s="117"/>
      <c r="T81" s="197" t="s">
        <v>140</v>
      </c>
      <c r="U81" s="198" t="s">
        <v>409</v>
      </c>
      <c r="V81" s="199">
        <f t="shared" si="14"/>
        <v>1</v>
      </c>
      <c r="W81" s="184">
        <f t="shared" si="15"/>
        <v>0.08</v>
      </c>
      <c r="X81" s="185" t="s">
        <v>430</v>
      </c>
      <c r="Y81" s="186">
        <f t="shared" si="11"/>
        <v>0.08</v>
      </c>
      <c r="Z81" s="187">
        <f t="shared" si="12"/>
        <v>0.08</v>
      </c>
    </row>
    <row r="82" spans="3:26" ht="12" x14ac:dyDescent="0.2">
      <c r="C82" s="390"/>
      <c r="D82" s="378" t="s">
        <v>389</v>
      </c>
      <c r="E82" s="380"/>
      <c r="F82" s="380"/>
      <c r="G82" s="70" t="s">
        <v>161</v>
      </c>
      <c r="H82" s="153"/>
      <c r="I82" s="254"/>
      <c r="J82" s="153"/>
      <c r="K82" s="320"/>
      <c r="L82" s="254">
        <v>0.01</v>
      </c>
      <c r="M82" s="158"/>
      <c r="N82" s="158"/>
      <c r="O82" s="254"/>
      <c r="P82" s="158"/>
      <c r="Q82" s="225"/>
      <c r="R82" s="256"/>
      <c r="S82" s="158"/>
      <c r="T82" s="125" t="s">
        <v>140</v>
      </c>
      <c r="U82" s="126" t="s">
        <v>409</v>
      </c>
      <c r="V82" s="127">
        <f t="shared" si="14"/>
        <v>1</v>
      </c>
      <c r="W82" s="211">
        <f t="shared" si="15"/>
        <v>0.01</v>
      </c>
      <c r="X82" s="212" t="s">
        <v>430</v>
      </c>
      <c r="Y82" s="213">
        <f t="shared" si="11"/>
        <v>0.01</v>
      </c>
      <c r="Z82" s="204">
        <f t="shared" si="12"/>
        <v>0.01</v>
      </c>
    </row>
    <row r="83" spans="3:26" ht="12" x14ac:dyDescent="0.2">
      <c r="C83" s="390"/>
      <c r="D83" s="378" t="s">
        <v>63</v>
      </c>
      <c r="E83" s="380"/>
      <c r="F83" s="380"/>
      <c r="G83" s="70" t="s">
        <v>161</v>
      </c>
      <c r="H83" s="62"/>
      <c r="I83" s="257"/>
      <c r="J83" s="62"/>
      <c r="K83" s="35"/>
      <c r="L83" s="257">
        <v>0.03</v>
      </c>
      <c r="M83" s="63"/>
      <c r="N83" s="63"/>
      <c r="O83" s="257"/>
      <c r="P83" s="63"/>
      <c r="Q83" s="182"/>
      <c r="R83" s="259"/>
      <c r="S83" s="63"/>
      <c r="T83" s="40" t="s">
        <v>140</v>
      </c>
      <c r="U83" s="4" t="s">
        <v>409</v>
      </c>
      <c r="V83" s="33">
        <f t="shared" si="14"/>
        <v>1</v>
      </c>
      <c r="W83" s="184">
        <f t="shared" si="15"/>
        <v>0.03</v>
      </c>
      <c r="X83" s="321" t="s">
        <v>430</v>
      </c>
      <c r="Y83" s="186">
        <f t="shared" si="11"/>
        <v>0.03</v>
      </c>
      <c r="Z83" s="187">
        <f t="shared" si="12"/>
        <v>0.03</v>
      </c>
    </row>
    <row r="84" spans="3:26" ht="12" x14ac:dyDescent="0.2">
      <c r="C84" s="390"/>
      <c r="D84" s="387" t="s">
        <v>64</v>
      </c>
      <c r="E84" s="380"/>
      <c r="F84" s="380"/>
      <c r="G84" s="70" t="s">
        <v>161</v>
      </c>
      <c r="H84" s="35"/>
      <c r="I84" s="230"/>
      <c r="J84" s="35"/>
      <c r="K84" s="35"/>
      <c r="L84" s="230">
        <v>0.06</v>
      </c>
      <c r="M84" s="63"/>
      <c r="N84" s="63"/>
      <c r="O84" s="230"/>
      <c r="P84" s="63"/>
      <c r="Q84" s="182"/>
      <c r="R84" s="232"/>
      <c r="S84" s="63"/>
      <c r="T84" s="31" t="s">
        <v>140</v>
      </c>
      <c r="U84" s="32" t="s">
        <v>409</v>
      </c>
      <c r="V84" s="33">
        <f t="shared" si="14"/>
        <v>1</v>
      </c>
      <c r="W84" s="31">
        <f t="shared" si="15"/>
        <v>0.06</v>
      </c>
      <c r="X84" s="275" t="s">
        <v>430</v>
      </c>
      <c r="Y84" s="34">
        <f t="shared" si="11"/>
        <v>0.06</v>
      </c>
      <c r="Z84" s="35">
        <f t="shared" si="12"/>
        <v>0.06</v>
      </c>
    </row>
    <row r="85" spans="3:26" ht="12" x14ac:dyDescent="0.2">
      <c r="C85" s="390"/>
      <c r="D85" s="401" t="s">
        <v>66</v>
      </c>
      <c r="E85" s="386"/>
      <c r="F85" s="386"/>
      <c r="G85" s="113" t="s">
        <v>161</v>
      </c>
      <c r="H85" s="122"/>
      <c r="I85" s="261">
        <v>0.26</v>
      </c>
      <c r="J85" s="122"/>
      <c r="K85" s="261">
        <v>0.08</v>
      </c>
      <c r="L85" s="261">
        <v>0.13</v>
      </c>
      <c r="M85" s="117"/>
      <c r="N85" s="117"/>
      <c r="O85" s="261">
        <v>0.04</v>
      </c>
      <c r="P85" s="117"/>
      <c r="Q85" s="195">
        <v>0.51</v>
      </c>
      <c r="R85" s="252">
        <v>0.54</v>
      </c>
      <c r="S85" s="117"/>
      <c r="T85" s="119" t="s">
        <v>390</v>
      </c>
      <c r="U85" s="120" t="s">
        <v>409</v>
      </c>
      <c r="V85" s="199">
        <f t="shared" si="14"/>
        <v>6</v>
      </c>
      <c r="W85" s="263">
        <f t="shared" si="15"/>
        <v>0.04</v>
      </c>
      <c r="X85" s="120" t="s">
        <v>411</v>
      </c>
      <c r="Y85" s="264">
        <f t="shared" si="11"/>
        <v>0.54</v>
      </c>
      <c r="Z85" s="261">
        <f t="shared" si="12"/>
        <v>0.26</v>
      </c>
    </row>
    <row r="86" spans="3:26" ht="12" x14ac:dyDescent="0.2">
      <c r="C86" s="390"/>
      <c r="D86" s="387" t="s">
        <v>68</v>
      </c>
      <c r="E86" s="380"/>
      <c r="F86" s="380"/>
      <c r="G86" s="70" t="s">
        <v>161</v>
      </c>
      <c r="H86" s="35"/>
      <c r="I86" s="84">
        <v>1.5</v>
      </c>
      <c r="J86" s="35"/>
      <c r="K86" s="84">
        <v>1.5</v>
      </c>
      <c r="L86" s="84">
        <v>1.8</v>
      </c>
      <c r="M86" s="63"/>
      <c r="N86" s="63"/>
      <c r="O86" s="84">
        <v>2.9</v>
      </c>
      <c r="P86" s="63"/>
      <c r="Q86" s="182">
        <v>4.2</v>
      </c>
      <c r="R86" s="75">
        <v>4</v>
      </c>
      <c r="S86" s="322"/>
      <c r="T86" s="31" t="s">
        <v>390</v>
      </c>
      <c r="U86" s="32" t="s">
        <v>409</v>
      </c>
      <c r="V86" s="33">
        <f t="shared" si="14"/>
        <v>6</v>
      </c>
      <c r="W86" s="265">
        <f t="shared" si="15"/>
        <v>1.5</v>
      </c>
      <c r="X86" s="32" t="s">
        <v>411</v>
      </c>
      <c r="Y86" s="266">
        <f t="shared" si="11"/>
        <v>4.2</v>
      </c>
      <c r="Z86" s="84">
        <f t="shared" si="12"/>
        <v>2.65</v>
      </c>
    </row>
    <row r="87" spans="3:26" ht="12" x14ac:dyDescent="0.2">
      <c r="C87" s="390"/>
      <c r="D87" s="387" t="s">
        <v>69</v>
      </c>
      <c r="E87" s="380"/>
      <c r="F87" s="380"/>
      <c r="G87" s="70" t="s">
        <v>161</v>
      </c>
      <c r="H87" s="35"/>
      <c r="I87" s="89">
        <v>0.26</v>
      </c>
      <c r="J87" s="35"/>
      <c r="K87" s="89">
        <v>0.1</v>
      </c>
      <c r="L87" s="230">
        <v>0.08</v>
      </c>
      <c r="M87" s="63"/>
      <c r="N87" s="63"/>
      <c r="O87" s="89">
        <v>0.14000000000000001</v>
      </c>
      <c r="P87" s="63"/>
      <c r="Q87" s="232">
        <v>0.22</v>
      </c>
      <c r="R87" s="90">
        <v>0.14000000000000001</v>
      </c>
      <c r="S87" s="63"/>
      <c r="T87" s="31" t="s">
        <v>390</v>
      </c>
      <c r="U87" s="32" t="s">
        <v>409</v>
      </c>
      <c r="V87" s="33">
        <f t="shared" si="14"/>
        <v>6</v>
      </c>
      <c r="W87" s="267">
        <f t="shared" si="15"/>
        <v>0.08</v>
      </c>
      <c r="X87" s="32" t="s">
        <v>430</v>
      </c>
      <c r="Y87" s="268">
        <f t="shared" si="11"/>
        <v>0.26</v>
      </c>
      <c r="Z87" s="230">
        <f t="shared" si="12"/>
        <v>0.15666666666666668</v>
      </c>
    </row>
    <row r="88" spans="3:26" ht="12" x14ac:dyDescent="0.2">
      <c r="C88" s="391"/>
      <c r="D88" s="387" t="s">
        <v>118</v>
      </c>
      <c r="E88" s="380"/>
      <c r="F88" s="380"/>
      <c r="G88" s="70" t="s">
        <v>161</v>
      </c>
      <c r="H88" s="35"/>
      <c r="I88" s="230"/>
      <c r="J88" s="35"/>
      <c r="K88" s="35"/>
      <c r="L88" s="230">
        <v>0.32</v>
      </c>
      <c r="M88" s="63"/>
      <c r="N88" s="63"/>
      <c r="O88" s="63"/>
      <c r="P88" s="63"/>
      <c r="Q88" s="182"/>
      <c r="R88" s="232"/>
      <c r="S88" s="63"/>
      <c r="T88" s="31" t="s">
        <v>390</v>
      </c>
      <c r="U88" s="32" t="s">
        <v>409</v>
      </c>
      <c r="V88" s="33">
        <f t="shared" si="14"/>
        <v>1</v>
      </c>
      <c r="W88" s="267">
        <f t="shared" si="15"/>
        <v>0.32</v>
      </c>
      <c r="X88" s="32" t="s">
        <v>430</v>
      </c>
      <c r="Y88" s="268">
        <f t="shared" si="11"/>
        <v>0.32</v>
      </c>
      <c r="Z88" s="230">
        <f t="shared" si="12"/>
        <v>0.32</v>
      </c>
    </row>
    <row r="89" spans="3:26" ht="12" x14ac:dyDescent="0.2">
      <c r="C89" s="389" t="s">
        <v>72</v>
      </c>
      <c r="D89" s="381" t="s">
        <v>283</v>
      </c>
      <c r="E89" s="382"/>
      <c r="F89" s="382"/>
      <c r="G89" s="93" t="s">
        <v>161</v>
      </c>
      <c r="H89" s="52"/>
      <c r="I89" s="52"/>
      <c r="J89" s="52"/>
      <c r="K89" s="54"/>
      <c r="L89" s="54"/>
      <c r="M89" s="54"/>
      <c r="N89" s="54"/>
      <c r="O89" s="54"/>
      <c r="P89" s="54"/>
      <c r="Q89" s="269"/>
      <c r="R89" s="269"/>
      <c r="S89" s="54"/>
      <c r="T89" s="56" t="s">
        <v>401</v>
      </c>
      <c r="U89" s="57" t="s">
        <v>401</v>
      </c>
      <c r="V89" s="58" t="s">
        <v>401</v>
      </c>
      <c r="W89" s="59"/>
      <c r="X89" s="60"/>
      <c r="Y89" s="61"/>
      <c r="Z89" s="53"/>
    </row>
    <row r="90" spans="3:26" ht="12" x14ac:dyDescent="0.2">
      <c r="C90" s="390"/>
      <c r="D90" s="378" t="s">
        <v>284</v>
      </c>
      <c r="E90" s="380"/>
      <c r="F90" s="380"/>
      <c r="G90" s="70" t="s">
        <v>161</v>
      </c>
      <c r="H90" s="62"/>
      <c r="I90" s="62"/>
      <c r="J90" s="62"/>
      <c r="K90" s="63"/>
      <c r="L90" s="63"/>
      <c r="M90" s="63"/>
      <c r="N90" s="63"/>
      <c r="O90" s="63"/>
      <c r="P90" s="63"/>
      <c r="Q90" s="270"/>
      <c r="R90" s="270"/>
      <c r="S90" s="63"/>
      <c r="T90" s="40" t="s">
        <v>401</v>
      </c>
      <c r="U90" s="4" t="s">
        <v>401</v>
      </c>
      <c r="V90" s="33" t="s">
        <v>401</v>
      </c>
      <c r="W90" s="31"/>
      <c r="X90" s="32"/>
      <c r="Y90" s="34"/>
      <c r="Z90" s="35"/>
    </row>
    <row r="91" spans="3:26" ht="12" x14ac:dyDescent="0.2">
      <c r="C91" s="390"/>
      <c r="D91" s="378" t="s">
        <v>285</v>
      </c>
      <c r="E91" s="380"/>
      <c r="F91" s="380"/>
      <c r="G91" s="70" t="s">
        <v>161</v>
      </c>
      <c r="H91" s="62"/>
      <c r="I91" s="62"/>
      <c r="J91" s="62"/>
      <c r="K91" s="63"/>
      <c r="L91" s="63"/>
      <c r="M91" s="63"/>
      <c r="N91" s="63"/>
      <c r="O91" s="63"/>
      <c r="P91" s="63"/>
      <c r="Q91" s="270"/>
      <c r="R91" s="270"/>
      <c r="S91" s="63"/>
      <c r="T91" s="40" t="s">
        <v>401</v>
      </c>
      <c r="U91" s="4" t="s">
        <v>401</v>
      </c>
      <c r="V91" s="33" t="s">
        <v>401</v>
      </c>
      <c r="W91" s="31"/>
      <c r="X91" s="32"/>
      <c r="Y91" s="34"/>
      <c r="Z91" s="35"/>
    </row>
    <row r="92" spans="3:26" ht="12" x14ac:dyDescent="0.2">
      <c r="C92" s="390"/>
      <c r="D92" s="378" t="s">
        <v>286</v>
      </c>
      <c r="E92" s="380"/>
      <c r="F92" s="380"/>
      <c r="G92" s="70" t="s">
        <v>161</v>
      </c>
      <c r="H92" s="62"/>
      <c r="I92" s="62"/>
      <c r="J92" s="62"/>
      <c r="K92" s="63"/>
      <c r="L92" s="63"/>
      <c r="M92" s="63"/>
      <c r="N92" s="63"/>
      <c r="O92" s="63"/>
      <c r="P92" s="63"/>
      <c r="Q92" s="270"/>
      <c r="R92" s="270"/>
      <c r="S92" s="63"/>
      <c r="T92" s="40" t="s">
        <v>401</v>
      </c>
      <c r="U92" s="4" t="s">
        <v>401</v>
      </c>
      <c r="V92" s="33" t="s">
        <v>401</v>
      </c>
      <c r="W92" s="31"/>
      <c r="X92" s="32"/>
      <c r="Y92" s="34"/>
      <c r="Z92" s="35"/>
    </row>
    <row r="93" spans="3:26" ht="10.5" customHeight="1" x14ac:dyDescent="0.2">
      <c r="C93" s="391"/>
      <c r="D93" s="383" t="s">
        <v>287</v>
      </c>
      <c r="E93" s="384"/>
      <c r="F93" s="384"/>
      <c r="G93" s="78" t="s">
        <v>161</v>
      </c>
      <c r="H93" s="102"/>
      <c r="I93" s="102"/>
      <c r="J93" s="102"/>
      <c r="K93" s="105"/>
      <c r="L93" s="105"/>
      <c r="M93" s="105"/>
      <c r="N93" s="105"/>
      <c r="O93" s="105"/>
      <c r="P93" s="105"/>
      <c r="Q93" s="271"/>
      <c r="R93" s="271"/>
      <c r="S93" s="105"/>
      <c r="T93" s="45" t="s">
        <v>401</v>
      </c>
      <c r="U93" s="46" t="s">
        <v>401</v>
      </c>
      <c r="V93" s="47" t="s">
        <v>401</v>
      </c>
      <c r="W93" s="48"/>
      <c r="X93" s="49"/>
      <c r="Y93" s="50"/>
      <c r="Z93" s="51"/>
    </row>
    <row r="94" spans="3:26" ht="10.5" customHeight="1" x14ac:dyDescent="0.2">
      <c r="C94" s="389" t="s">
        <v>78</v>
      </c>
      <c r="D94" s="381" t="s">
        <v>288</v>
      </c>
      <c r="E94" s="382"/>
      <c r="F94" s="382"/>
      <c r="G94" s="93" t="s">
        <v>161</v>
      </c>
      <c r="H94" s="52"/>
      <c r="I94" s="52"/>
      <c r="J94" s="52"/>
      <c r="K94" s="54"/>
      <c r="L94" s="179">
        <v>6.0000000000000001E-3</v>
      </c>
      <c r="M94" s="179"/>
      <c r="N94" s="53"/>
      <c r="O94" s="53"/>
      <c r="P94" s="54"/>
      <c r="Q94" s="269"/>
      <c r="R94" s="269"/>
      <c r="S94" s="54"/>
      <c r="T94" s="56">
        <v>0</v>
      </c>
      <c r="U94" s="57" t="s">
        <v>409</v>
      </c>
      <c r="V94" s="58">
        <f t="shared" ref="V94:V124" si="16">COUNT(I94:R94)</f>
        <v>1</v>
      </c>
      <c r="W94" s="184">
        <f t="shared" ref="W94:W124" si="17">MIN(I94:R94)</f>
        <v>6.0000000000000001E-3</v>
      </c>
      <c r="X94" s="32" t="s">
        <v>430</v>
      </c>
      <c r="Y94" s="273">
        <f t="shared" ref="Y94:Y124" si="18">MAX(I94:R94)</f>
        <v>6.0000000000000001E-3</v>
      </c>
      <c r="Z94" s="179">
        <f t="shared" ref="Z94:Z124" si="19">AVERAGE(I94:R94)</f>
        <v>6.0000000000000001E-3</v>
      </c>
    </row>
    <row r="95" spans="3:26" ht="12" x14ac:dyDescent="0.2">
      <c r="C95" s="390"/>
      <c r="D95" s="378" t="s">
        <v>289</v>
      </c>
      <c r="E95" s="380"/>
      <c r="F95" s="380"/>
      <c r="G95" s="70" t="s">
        <v>161</v>
      </c>
      <c r="H95" s="62"/>
      <c r="I95" s="62"/>
      <c r="J95" s="62"/>
      <c r="K95" s="63"/>
      <c r="L95" s="187">
        <v>4.0000000000000001E-3</v>
      </c>
      <c r="M95" s="187"/>
      <c r="N95" s="35"/>
      <c r="O95" s="35"/>
      <c r="P95" s="63"/>
      <c r="Q95" s="270"/>
      <c r="R95" s="270"/>
      <c r="S95" s="63"/>
      <c r="T95" s="40">
        <v>0</v>
      </c>
      <c r="U95" s="4" t="s">
        <v>409</v>
      </c>
      <c r="V95" s="33">
        <f t="shared" si="16"/>
        <v>1</v>
      </c>
      <c r="W95" s="184">
        <f t="shared" si="17"/>
        <v>4.0000000000000001E-3</v>
      </c>
      <c r="X95" s="32" t="s">
        <v>430</v>
      </c>
      <c r="Y95" s="273">
        <f t="shared" si="18"/>
        <v>4.0000000000000001E-3</v>
      </c>
      <c r="Z95" s="188">
        <f t="shared" si="19"/>
        <v>4.0000000000000001E-3</v>
      </c>
    </row>
    <row r="96" spans="3:26" ht="12" x14ac:dyDescent="0.2">
      <c r="C96" s="390"/>
      <c r="D96" s="378" t="s">
        <v>290</v>
      </c>
      <c r="E96" s="380"/>
      <c r="F96" s="380"/>
      <c r="G96" s="70" t="s">
        <v>161</v>
      </c>
      <c r="H96" s="62"/>
      <c r="I96" s="62"/>
      <c r="J96" s="62"/>
      <c r="K96" s="63"/>
      <c r="L96" s="187">
        <v>6.0000000000000001E-3</v>
      </c>
      <c r="M96" s="187"/>
      <c r="N96" s="35"/>
      <c r="O96" s="35"/>
      <c r="P96" s="63"/>
      <c r="Q96" s="270"/>
      <c r="R96" s="270"/>
      <c r="S96" s="63"/>
      <c r="T96" s="40">
        <v>0</v>
      </c>
      <c r="U96" s="4" t="s">
        <v>409</v>
      </c>
      <c r="V96" s="33">
        <f t="shared" si="16"/>
        <v>1</v>
      </c>
      <c r="W96" s="184">
        <f t="shared" si="17"/>
        <v>6.0000000000000001E-3</v>
      </c>
      <c r="X96" s="32" t="s">
        <v>430</v>
      </c>
      <c r="Y96" s="273">
        <f t="shared" si="18"/>
        <v>6.0000000000000001E-3</v>
      </c>
      <c r="Z96" s="188">
        <f t="shared" si="19"/>
        <v>6.0000000000000001E-3</v>
      </c>
    </row>
    <row r="97" spans="3:26" ht="12" x14ac:dyDescent="0.2">
      <c r="C97" s="390"/>
      <c r="D97" s="385" t="s">
        <v>291</v>
      </c>
      <c r="E97" s="386"/>
      <c r="F97" s="386"/>
      <c r="G97" s="113" t="s">
        <v>161</v>
      </c>
      <c r="H97" s="114"/>
      <c r="I97" s="114"/>
      <c r="J97" s="114"/>
      <c r="K97" s="117"/>
      <c r="L97" s="203">
        <v>0.03</v>
      </c>
      <c r="M97" s="203"/>
      <c r="N97" s="122"/>
      <c r="O97" s="122"/>
      <c r="P97" s="117"/>
      <c r="Q97" s="274"/>
      <c r="R97" s="274"/>
      <c r="S97" s="117"/>
      <c r="T97" s="197">
        <v>0</v>
      </c>
      <c r="U97" s="198" t="s">
        <v>409</v>
      </c>
      <c r="V97" s="199">
        <f t="shared" si="16"/>
        <v>1</v>
      </c>
      <c r="W97" s="184">
        <f t="shared" si="17"/>
        <v>0.03</v>
      </c>
      <c r="X97" s="32" t="s">
        <v>430</v>
      </c>
      <c r="Y97" s="373">
        <f t="shared" si="18"/>
        <v>0.03</v>
      </c>
      <c r="Z97" s="257">
        <f t="shared" si="19"/>
        <v>0.03</v>
      </c>
    </row>
    <row r="98" spans="3:26" ht="12" x14ac:dyDescent="0.2">
      <c r="C98" s="390"/>
      <c r="D98" s="378" t="s">
        <v>292</v>
      </c>
      <c r="E98" s="380"/>
      <c r="F98" s="380"/>
      <c r="G98" s="70" t="s">
        <v>161</v>
      </c>
      <c r="H98" s="62"/>
      <c r="I98" s="62"/>
      <c r="J98" s="62"/>
      <c r="K98" s="63"/>
      <c r="L98" s="204">
        <v>8.0000000000000004E-4</v>
      </c>
      <c r="M98" s="204"/>
      <c r="N98" s="35"/>
      <c r="O98" s="35"/>
      <c r="P98" s="63"/>
      <c r="Q98" s="270"/>
      <c r="R98" s="270"/>
      <c r="S98" s="63"/>
      <c r="T98" s="40">
        <v>0</v>
      </c>
      <c r="U98" s="4" t="s">
        <v>409</v>
      </c>
      <c r="V98" s="33">
        <f t="shared" si="16"/>
        <v>1</v>
      </c>
      <c r="W98" s="211">
        <f t="shared" si="17"/>
        <v>8.0000000000000004E-4</v>
      </c>
      <c r="X98" s="162" t="s">
        <v>430</v>
      </c>
      <c r="Y98" s="374">
        <f t="shared" si="18"/>
        <v>8.0000000000000004E-4</v>
      </c>
      <c r="Z98" s="375">
        <f t="shared" si="19"/>
        <v>8.0000000000000004E-4</v>
      </c>
    </row>
    <row r="99" spans="3:26" ht="12" x14ac:dyDescent="0.2">
      <c r="C99" s="390"/>
      <c r="D99" s="378" t="s">
        <v>293</v>
      </c>
      <c r="E99" s="380"/>
      <c r="F99" s="380"/>
      <c r="G99" s="70" t="s">
        <v>161</v>
      </c>
      <c r="H99" s="62"/>
      <c r="I99" s="62"/>
      <c r="J99" s="62"/>
      <c r="K99" s="63"/>
      <c r="L99" s="187">
        <v>5.0000000000000001E-4</v>
      </c>
      <c r="M99" s="187"/>
      <c r="N99" s="35"/>
      <c r="O99" s="35"/>
      <c r="P99" s="63"/>
      <c r="Q99" s="270"/>
      <c r="R99" s="270"/>
      <c r="S99" s="63"/>
      <c r="T99" s="40">
        <v>0</v>
      </c>
      <c r="U99" s="4" t="s">
        <v>409</v>
      </c>
      <c r="V99" s="33">
        <f t="shared" si="16"/>
        <v>1</v>
      </c>
      <c r="W99" s="184">
        <f t="shared" si="17"/>
        <v>5.0000000000000001E-4</v>
      </c>
      <c r="X99" s="275" t="s">
        <v>430</v>
      </c>
      <c r="Y99" s="376">
        <f t="shared" si="18"/>
        <v>5.0000000000000001E-4</v>
      </c>
      <c r="Z99" s="205">
        <f t="shared" si="19"/>
        <v>5.0000000000000001E-4</v>
      </c>
    </row>
    <row r="100" spans="3:26" ht="12" x14ac:dyDescent="0.2">
      <c r="C100" s="390"/>
      <c r="D100" s="378" t="s">
        <v>294</v>
      </c>
      <c r="E100" s="380"/>
      <c r="F100" s="380"/>
      <c r="G100" s="70" t="s">
        <v>161</v>
      </c>
      <c r="H100" s="62"/>
      <c r="I100" s="62"/>
      <c r="J100" s="62"/>
      <c r="K100" s="63"/>
      <c r="L100" s="187">
        <v>2.9999999999999997E-4</v>
      </c>
      <c r="M100" s="187"/>
      <c r="N100" s="35"/>
      <c r="O100" s="35"/>
      <c r="P100" s="63"/>
      <c r="Q100" s="270"/>
      <c r="R100" s="270"/>
      <c r="S100" s="63"/>
      <c r="T100" s="40">
        <v>0</v>
      </c>
      <c r="U100" s="4" t="s">
        <v>409</v>
      </c>
      <c r="V100" s="33">
        <f t="shared" si="16"/>
        <v>1</v>
      </c>
      <c r="W100" s="184">
        <f t="shared" si="17"/>
        <v>2.9999999999999997E-4</v>
      </c>
      <c r="X100" s="275" t="s">
        <v>430</v>
      </c>
      <c r="Y100" s="376">
        <f t="shared" si="18"/>
        <v>2.9999999999999997E-4</v>
      </c>
      <c r="Z100" s="205">
        <f t="shared" si="19"/>
        <v>2.9999999999999997E-4</v>
      </c>
    </row>
    <row r="101" spans="3:26" ht="12" x14ac:dyDescent="0.2">
      <c r="C101" s="390"/>
      <c r="D101" s="385" t="s">
        <v>295</v>
      </c>
      <c r="E101" s="386"/>
      <c r="F101" s="386"/>
      <c r="G101" s="113" t="s">
        <v>161</v>
      </c>
      <c r="H101" s="114"/>
      <c r="I101" s="114"/>
      <c r="J101" s="114"/>
      <c r="K101" s="117"/>
      <c r="L101" s="203">
        <v>4.0000000000000001E-3</v>
      </c>
      <c r="M101" s="203"/>
      <c r="N101" s="122"/>
      <c r="O101" s="122"/>
      <c r="P101" s="117"/>
      <c r="Q101" s="274"/>
      <c r="R101" s="274"/>
      <c r="S101" s="117"/>
      <c r="T101" s="197">
        <v>0</v>
      </c>
      <c r="U101" s="198" t="s">
        <v>409</v>
      </c>
      <c r="V101" s="199">
        <f t="shared" si="16"/>
        <v>1</v>
      </c>
      <c r="W101" s="200">
        <f t="shared" si="17"/>
        <v>4.0000000000000001E-3</v>
      </c>
      <c r="X101" s="120" t="s">
        <v>430</v>
      </c>
      <c r="Y101" s="277">
        <f t="shared" si="18"/>
        <v>4.0000000000000001E-3</v>
      </c>
      <c r="Z101" s="214">
        <f t="shared" si="19"/>
        <v>4.0000000000000001E-3</v>
      </c>
    </row>
    <row r="102" spans="3:26" ht="12" x14ac:dyDescent="0.2">
      <c r="C102" s="390"/>
      <c r="D102" s="378" t="s">
        <v>296</v>
      </c>
      <c r="E102" s="380"/>
      <c r="F102" s="380"/>
      <c r="G102" s="70" t="s">
        <v>161</v>
      </c>
      <c r="H102" s="62"/>
      <c r="I102" s="62"/>
      <c r="J102" s="62"/>
      <c r="K102" s="63"/>
      <c r="L102" s="204">
        <v>4.0000000000000001E-3</v>
      </c>
      <c r="M102" s="204"/>
      <c r="N102" s="35"/>
      <c r="O102" s="35"/>
      <c r="P102" s="63"/>
      <c r="Q102" s="270"/>
      <c r="R102" s="270"/>
      <c r="S102" s="63"/>
      <c r="T102" s="40">
        <v>0</v>
      </c>
      <c r="U102" s="4" t="s">
        <v>409</v>
      </c>
      <c r="V102" s="33">
        <f t="shared" si="16"/>
        <v>1</v>
      </c>
      <c r="W102" s="184">
        <f t="shared" si="17"/>
        <v>4.0000000000000001E-3</v>
      </c>
      <c r="X102" s="32" t="s">
        <v>430</v>
      </c>
      <c r="Y102" s="186">
        <f t="shared" si="18"/>
        <v>4.0000000000000001E-3</v>
      </c>
      <c r="Z102" s="187">
        <f t="shared" si="19"/>
        <v>4.0000000000000001E-3</v>
      </c>
    </row>
    <row r="103" spans="3:26" ht="12" x14ac:dyDescent="0.2">
      <c r="C103" s="390"/>
      <c r="D103" s="378" t="s">
        <v>297</v>
      </c>
      <c r="E103" s="380"/>
      <c r="F103" s="380"/>
      <c r="G103" s="70" t="s">
        <v>161</v>
      </c>
      <c r="H103" s="62"/>
      <c r="I103" s="62"/>
      <c r="J103" s="62"/>
      <c r="K103" s="63"/>
      <c r="L103" s="187">
        <v>4.0000000000000001E-3</v>
      </c>
      <c r="M103" s="187"/>
      <c r="N103" s="35"/>
      <c r="O103" s="35"/>
      <c r="P103" s="63"/>
      <c r="Q103" s="270"/>
      <c r="R103" s="270"/>
      <c r="S103" s="63"/>
      <c r="T103" s="40">
        <v>0</v>
      </c>
      <c r="U103" s="4" t="s">
        <v>409</v>
      </c>
      <c r="V103" s="33">
        <f t="shared" si="16"/>
        <v>1</v>
      </c>
      <c r="W103" s="184">
        <f t="shared" si="17"/>
        <v>4.0000000000000001E-3</v>
      </c>
      <c r="X103" s="32" t="s">
        <v>430</v>
      </c>
      <c r="Y103" s="186">
        <f t="shared" si="18"/>
        <v>4.0000000000000001E-3</v>
      </c>
      <c r="Z103" s="187">
        <f t="shared" si="19"/>
        <v>4.0000000000000001E-3</v>
      </c>
    </row>
    <row r="104" spans="3:26" ht="12" x14ac:dyDescent="0.2">
      <c r="C104" s="390"/>
      <c r="D104" s="378" t="s">
        <v>298</v>
      </c>
      <c r="E104" s="380"/>
      <c r="F104" s="380"/>
      <c r="G104" s="70" t="s">
        <v>161</v>
      </c>
      <c r="H104" s="62"/>
      <c r="I104" s="62"/>
      <c r="J104" s="62"/>
      <c r="K104" s="63"/>
      <c r="L104" s="187">
        <v>8.0000000000000004E-4</v>
      </c>
      <c r="M104" s="187"/>
      <c r="N104" s="35"/>
      <c r="O104" s="35"/>
      <c r="P104" s="63"/>
      <c r="Q104" s="270"/>
      <c r="R104" s="270"/>
      <c r="S104" s="63"/>
      <c r="T104" s="40">
        <v>0</v>
      </c>
      <c r="U104" s="4" t="s">
        <v>409</v>
      </c>
      <c r="V104" s="33">
        <f t="shared" si="16"/>
        <v>1</v>
      </c>
      <c r="W104" s="184">
        <f t="shared" si="17"/>
        <v>8.0000000000000004E-4</v>
      </c>
      <c r="X104" s="32" t="s">
        <v>430</v>
      </c>
      <c r="Y104" s="186">
        <f t="shared" si="18"/>
        <v>8.0000000000000004E-4</v>
      </c>
      <c r="Z104" s="187">
        <f t="shared" si="19"/>
        <v>8.0000000000000004E-4</v>
      </c>
    </row>
    <row r="105" spans="3:26" ht="12" x14ac:dyDescent="0.2">
      <c r="C105" s="390"/>
      <c r="D105" s="378" t="s">
        <v>299</v>
      </c>
      <c r="E105" s="379"/>
      <c r="F105" s="379"/>
      <c r="G105" s="113" t="s">
        <v>161</v>
      </c>
      <c r="H105" s="114"/>
      <c r="I105" s="114"/>
      <c r="J105" s="114"/>
      <c r="K105" s="117"/>
      <c r="L105" s="203">
        <v>5.9999999999999995E-4</v>
      </c>
      <c r="M105" s="203"/>
      <c r="N105" s="122"/>
      <c r="O105" s="122"/>
      <c r="P105" s="117"/>
      <c r="Q105" s="274"/>
      <c r="R105" s="274"/>
      <c r="S105" s="117"/>
      <c r="T105" s="197">
        <v>0</v>
      </c>
      <c r="U105" s="198" t="s">
        <v>409</v>
      </c>
      <c r="V105" s="199">
        <f t="shared" si="16"/>
        <v>1</v>
      </c>
      <c r="W105" s="184">
        <f t="shared" si="17"/>
        <v>5.9999999999999995E-4</v>
      </c>
      <c r="X105" s="32" t="s">
        <v>430</v>
      </c>
      <c r="Y105" s="186">
        <f t="shared" si="18"/>
        <v>5.9999999999999995E-4</v>
      </c>
      <c r="Z105" s="187">
        <f t="shared" si="19"/>
        <v>5.9999999999999995E-4</v>
      </c>
    </row>
    <row r="106" spans="3:26" ht="12" x14ac:dyDescent="0.2">
      <c r="C106" s="390"/>
      <c r="D106" s="399" t="s">
        <v>300</v>
      </c>
      <c r="E106" s="413"/>
      <c r="F106" s="413"/>
      <c r="G106" s="70" t="s">
        <v>161</v>
      </c>
      <c r="H106" s="62"/>
      <c r="I106" s="62"/>
      <c r="J106" s="62"/>
      <c r="K106" s="63"/>
      <c r="L106" s="204">
        <v>8.0000000000000004E-4</v>
      </c>
      <c r="M106" s="204"/>
      <c r="N106" s="35"/>
      <c r="O106" s="35"/>
      <c r="P106" s="63"/>
      <c r="Q106" s="270"/>
      <c r="R106" s="270"/>
      <c r="S106" s="63"/>
      <c r="T106" s="40">
        <v>0</v>
      </c>
      <c r="U106" s="4" t="s">
        <v>409</v>
      </c>
      <c r="V106" s="33">
        <f t="shared" si="16"/>
        <v>1</v>
      </c>
      <c r="W106" s="211">
        <f t="shared" si="17"/>
        <v>8.0000000000000004E-4</v>
      </c>
      <c r="X106" s="162" t="s">
        <v>430</v>
      </c>
      <c r="Y106" s="213">
        <f t="shared" si="18"/>
        <v>8.0000000000000004E-4</v>
      </c>
      <c r="Z106" s="204">
        <f t="shared" si="19"/>
        <v>8.0000000000000004E-4</v>
      </c>
    </row>
    <row r="107" spans="3:26" ht="12" x14ac:dyDescent="0.2">
      <c r="C107" s="390"/>
      <c r="D107" s="378" t="s">
        <v>301</v>
      </c>
      <c r="E107" s="380"/>
      <c r="F107" s="380"/>
      <c r="G107" s="70" t="s">
        <v>161</v>
      </c>
      <c r="H107" s="62"/>
      <c r="I107" s="62"/>
      <c r="J107" s="62"/>
      <c r="K107" s="63"/>
      <c r="L107" s="187">
        <v>2E-3</v>
      </c>
      <c r="M107" s="187"/>
      <c r="N107" s="35"/>
      <c r="O107" s="35"/>
      <c r="P107" s="63"/>
      <c r="Q107" s="270"/>
      <c r="R107" s="270"/>
      <c r="S107" s="63"/>
      <c r="T107" s="40">
        <v>0</v>
      </c>
      <c r="U107" s="4" t="s">
        <v>409</v>
      </c>
      <c r="V107" s="33">
        <f t="shared" si="16"/>
        <v>1</v>
      </c>
      <c r="W107" s="184">
        <f t="shared" si="17"/>
        <v>2E-3</v>
      </c>
      <c r="X107" s="32" t="s">
        <v>430</v>
      </c>
      <c r="Y107" s="186">
        <f t="shared" si="18"/>
        <v>2E-3</v>
      </c>
      <c r="Z107" s="187">
        <f t="shared" si="19"/>
        <v>2E-3</v>
      </c>
    </row>
    <row r="108" spans="3:26" ht="12" x14ac:dyDescent="0.2">
      <c r="C108" s="390"/>
      <c r="D108" s="378" t="s">
        <v>302</v>
      </c>
      <c r="E108" s="380"/>
      <c r="F108" s="380"/>
      <c r="G108" s="70" t="s">
        <v>161</v>
      </c>
      <c r="H108" s="62"/>
      <c r="I108" s="62"/>
      <c r="J108" s="62"/>
      <c r="K108" s="63"/>
      <c r="L108" s="187">
        <v>8.0000000000000004E-4</v>
      </c>
      <c r="M108" s="187"/>
      <c r="N108" s="35"/>
      <c r="O108" s="35"/>
      <c r="P108" s="63"/>
      <c r="Q108" s="270"/>
      <c r="R108" s="270"/>
      <c r="S108" s="63"/>
      <c r="T108" s="40">
        <v>0</v>
      </c>
      <c r="U108" s="4" t="s">
        <v>409</v>
      </c>
      <c r="V108" s="33">
        <f t="shared" si="16"/>
        <v>1</v>
      </c>
      <c r="W108" s="184">
        <f t="shared" si="17"/>
        <v>8.0000000000000004E-4</v>
      </c>
      <c r="X108" s="32" t="s">
        <v>430</v>
      </c>
      <c r="Y108" s="186">
        <f t="shared" si="18"/>
        <v>8.0000000000000004E-4</v>
      </c>
      <c r="Z108" s="187">
        <f t="shared" si="19"/>
        <v>8.0000000000000004E-4</v>
      </c>
    </row>
    <row r="109" spans="3:26" ht="12" x14ac:dyDescent="0.2">
      <c r="C109" s="390"/>
      <c r="D109" s="378" t="s">
        <v>303</v>
      </c>
      <c r="E109" s="380"/>
      <c r="F109" s="380"/>
      <c r="G109" s="113" t="s">
        <v>161</v>
      </c>
      <c r="H109" s="114"/>
      <c r="I109" s="114"/>
      <c r="J109" s="114"/>
      <c r="K109" s="117"/>
      <c r="L109" s="203">
        <v>1E-4</v>
      </c>
      <c r="M109" s="203"/>
      <c r="N109" s="122"/>
      <c r="O109" s="122"/>
      <c r="P109" s="117"/>
      <c r="Q109" s="274"/>
      <c r="R109" s="274"/>
      <c r="S109" s="117"/>
      <c r="T109" s="197">
        <v>0</v>
      </c>
      <c r="U109" s="198" t="s">
        <v>409</v>
      </c>
      <c r="V109" s="199">
        <f t="shared" si="16"/>
        <v>1</v>
      </c>
      <c r="W109" s="200">
        <f t="shared" si="17"/>
        <v>1E-4</v>
      </c>
      <c r="X109" s="120" t="s">
        <v>430</v>
      </c>
      <c r="Y109" s="202">
        <f t="shared" si="18"/>
        <v>1E-4</v>
      </c>
      <c r="Z109" s="203">
        <f t="shared" si="19"/>
        <v>1E-4</v>
      </c>
    </row>
    <row r="110" spans="3:26" ht="12" x14ac:dyDescent="0.2">
      <c r="C110" s="390"/>
      <c r="D110" s="399" t="s">
        <v>304</v>
      </c>
      <c r="E110" s="413"/>
      <c r="F110" s="413"/>
      <c r="G110" s="70" t="s">
        <v>161</v>
      </c>
      <c r="H110" s="62"/>
      <c r="I110" s="62"/>
      <c r="J110" s="62"/>
      <c r="K110" s="63"/>
      <c r="L110" s="204">
        <v>0.06</v>
      </c>
      <c r="M110" s="204"/>
      <c r="N110" s="35"/>
      <c r="O110" s="35"/>
      <c r="P110" s="63"/>
      <c r="Q110" s="270"/>
      <c r="R110" s="270"/>
      <c r="S110" s="63"/>
      <c r="T110" s="40">
        <v>0</v>
      </c>
      <c r="U110" s="4" t="s">
        <v>409</v>
      </c>
      <c r="V110" s="33">
        <f t="shared" si="16"/>
        <v>1</v>
      </c>
      <c r="W110" s="184">
        <f t="shared" si="17"/>
        <v>0.06</v>
      </c>
      <c r="X110" s="32" t="s">
        <v>430</v>
      </c>
      <c r="Y110" s="186">
        <f t="shared" si="18"/>
        <v>0.06</v>
      </c>
      <c r="Z110" s="187">
        <f t="shared" si="19"/>
        <v>0.06</v>
      </c>
    </row>
    <row r="111" spans="3:26" ht="12" x14ac:dyDescent="0.2">
      <c r="C111" s="390"/>
      <c r="D111" s="378" t="s">
        <v>305</v>
      </c>
      <c r="E111" s="380"/>
      <c r="F111" s="380"/>
      <c r="G111" s="70" t="s">
        <v>161</v>
      </c>
      <c r="H111" s="62"/>
      <c r="I111" s="62"/>
      <c r="J111" s="62"/>
      <c r="K111" s="63"/>
      <c r="L111" s="187">
        <v>0.04</v>
      </c>
      <c r="M111" s="187"/>
      <c r="N111" s="35"/>
      <c r="O111" s="35"/>
      <c r="P111" s="63"/>
      <c r="Q111" s="270"/>
      <c r="R111" s="270"/>
      <c r="S111" s="63"/>
      <c r="T111" s="40">
        <v>0</v>
      </c>
      <c r="U111" s="4" t="s">
        <v>409</v>
      </c>
      <c r="V111" s="33">
        <f t="shared" si="16"/>
        <v>1</v>
      </c>
      <c r="W111" s="184">
        <f t="shared" si="17"/>
        <v>0.04</v>
      </c>
      <c r="X111" s="32" t="s">
        <v>430</v>
      </c>
      <c r="Y111" s="186">
        <f t="shared" si="18"/>
        <v>0.04</v>
      </c>
      <c r="Z111" s="187">
        <f t="shared" si="19"/>
        <v>0.04</v>
      </c>
    </row>
    <row r="112" spans="3:26" ht="12" x14ac:dyDescent="0.2">
      <c r="C112" s="390"/>
      <c r="D112" s="378" t="s">
        <v>306</v>
      </c>
      <c r="E112" s="380"/>
      <c r="F112" s="380"/>
      <c r="G112" s="70" t="s">
        <v>161</v>
      </c>
      <c r="H112" s="62"/>
      <c r="I112" s="62"/>
      <c r="J112" s="62"/>
      <c r="K112" s="63"/>
      <c r="L112" s="187">
        <v>6.0000000000000001E-3</v>
      </c>
      <c r="M112" s="187"/>
      <c r="N112" s="188"/>
      <c r="O112" s="188"/>
      <c r="P112" s="63"/>
      <c r="Q112" s="270"/>
      <c r="R112" s="270"/>
      <c r="S112" s="63"/>
      <c r="T112" s="40">
        <v>0</v>
      </c>
      <c r="U112" s="4" t="s">
        <v>409</v>
      </c>
      <c r="V112" s="33">
        <f t="shared" si="16"/>
        <v>1</v>
      </c>
      <c r="W112" s="184">
        <f t="shared" si="17"/>
        <v>6.0000000000000001E-3</v>
      </c>
      <c r="X112" s="32" t="s">
        <v>430</v>
      </c>
      <c r="Y112" s="186">
        <f t="shared" si="18"/>
        <v>6.0000000000000001E-3</v>
      </c>
      <c r="Z112" s="187">
        <f t="shared" si="19"/>
        <v>6.0000000000000001E-3</v>
      </c>
    </row>
    <row r="113" spans="3:26" ht="12" x14ac:dyDescent="0.2">
      <c r="C113" s="390"/>
      <c r="D113" s="385" t="s">
        <v>307</v>
      </c>
      <c r="E113" s="386"/>
      <c r="F113" s="386"/>
      <c r="G113" s="113" t="s">
        <v>161</v>
      </c>
      <c r="H113" s="114"/>
      <c r="I113" s="114"/>
      <c r="J113" s="114"/>
      <c r="K113" s="117"/>
      <c r="L113" s="122">
        <v>6.0000000000000001E-3</v>
      </c>
      <c r="M113" s="122"/>
      <c r="N113" s="278"/>
      <c r="O113" s="278"/>
      <c r="P113" s="117"/>
      <c r="Q113" s="274"/>
      <c r="R113" s="274"/>
      <c r="S113" s="117"/>
      <c r="T113" s="197">
        <v>0</v>
      </c>
      <c r="U113" s="198" t="s">
        <v>409</v>
      </c>
      <c r="V113" s="199">
        <f t="shared" si="16"/>
        <v>1</v>
      </c>
      <c r="W113" s="31">
        <f t="shared" si="17"/>
        <v>6.0000000000000001E-3</v>
      </c>
      <c r="X113" s="32" t="s">
        <v>430</v>
      </c>
      <c r="Y113" s="34">
        <f t="shared" si="18"/>
        <v>6.0000000000000001E-3</v>
      </c>
      <c r="Z113" s="35">
        <f t="shared" si="19"/>
        <v>6.0000000000000001E-3</v>
      </c>
    </row>
    <row r="114" spans="3:26" ht="12" x14ac:dyDescent="0.2">
      <c r="C114" s="390"/>
      <c r="D114" s="378" t="s">
        <v>308</v>
      </c>
      <c r="E114" s="380"/>
      <c r="F114" s="380"/>
      <c r="G114" s="70" t="s">
        <v>161</v>
      </c>
      <c r="H114" s="62"/>
      <c r="I114" s="62"/>
      <c r="J114" s="62"/>
      <c r="K114" s="63"/>
      <c r="L114" s="204">
        <v>7.0000000000000001E-3</v>
      </c>
      <c r="M114" s="204"/>
      <c r="N114" s="35"/>
      <c r="O114" s="35"/>
      <c r="P114" s="63"/>
      <c r="Q114" s="270"/>
      <c r="R114" s="270"/>
      <c r="S114" s="63"/>
      <c r="T114" s="40">
        <v>0</v>
      </c>
      <c r="U114" s="4" t="s">
        <v>409</v>
      </c>
      <c r="V114" s="33">
        <f t="shared" si="16"/>
        <v>1</v>
      </c>
      <c r="W114" s="211">
        <f t="shared" si="17"/>
        <v>7.0000000000000001E-3</v>
      </c>
      <c r="X114" s="162" t="s">
        <v>430</v>
      </c>
      <c r="Y114" s="213">
        <f t="shared" si="18"/>
        <v>7.0000000000000001E-3</v>
      </c>
      <c r="Z114" s="204">
        <f t="shared" si="19"/>
        <v>7.0000000000000001E-3</v>
      </c>
    </row>
    <row r="115" spans="3:26" ht="12" x14ac:dyDescent="0.2">
      <c r="C115" s="390"/>
      <c r="D115" s="378" t="s">
        <v>309</v>
      </c>
      <c r="E115" s="379"/>
      <c r="F115" s="379"/>
      <c r="G115" s="70" t="s">
        <v>161</v>
      </c>
      <c r="H115" s="62"/>
      <c r="I115" s="62"/>
      <c r="J115" s="62"/>
      <c r="K115" s="63"/>
      <c r="L115" s="187">
        <v>6.9999999999999999E-4</v>
      </c>
      <c r="M115" s="187"/>
      <c r="N115" s="35"/>
      <c r="O115" s="35"/>
      <c r="P115" s="63"/>
      <c r="Q115" s="270"/>
      <c r="R115" s="270"/>
      <c r="S115" s="63"/>
      <c r="T115" s="40">
        <v>0</v>
      </c>
      <c r="U115" s="4" t="s">
        <v>409</v>
      </c>
      <c r="V115" s="33">
        <f t="shared" si="16"/>
        <v>1</v>
      </c>
      <c r="W115" s="184">
        <f t="shared" si="17"/>
        <v>6.9999999999999999E-4</v>
      </c>
      <c r="X115" s="32" t="s">
        <v>430</v>
      </c>
      <c r="Y115" s="186">
        <f t="shared" si="18"/>
        <v>6.9999999999999999E-4</v>
      </c>
      <c r="Z115" s="187">
        <f t="shared" si="19"/>
        <v>6.9999999999999999E-4</v>
      </c>
    </row>
    <row r="116" spans="3:26" ht="12" x14ac:dyDescent="0.2">
      <c r="C116" s="390"/>
      <c r="D116" s="378" t="s">
        <v>102</v>
      </c>
      <c r="E116" s="379"/>
      <c r="F116" s="379"/>
      <c r="G116" s="70" t="s">
        <v>161</v>
      </c>
      <c r="H116" s="62"/>
      <c r="I116" s="62"/>
      <c r="J116" s="62"/>
      <c r="K116" s="63"/>
      <c r="L116" s="187">
        <v>2.0000000000000001E-4</v>
      </c>
      <c r="M116" s="187"/>
      <c r="N116" s="35"/>
      <c r="O116" s="35"/>
      <c r="P116" s="63"/>
      <c r="Q116" s="270"/>
      <c r="R116" s="270"/>
      <c r="S116" s="63"/>
      <c r="T116" s="40">
        <v>0</v>
      </c>
      <c r="U116" s="4" t="s">
        <v>409</v>
      </c>
      <c r="V116" s="33">
        <f t="shared" si="16"/>
        <v>1</v>
      </c>
      <c r="W116" s="184">
        <f t="shared" si="17"/>
        <v>2.0000000000000001E-4</v>
      </c>
      <c r="X116" s="32" t="s">
        <v>430</v>
      </c>
      <c r="Y116" s="186">
        <f t="shared" si="18"/>
        <v>2.0000000000000001E-4</v>
      </c>
      <c r="Z116" s="187">
        <f t="shared" si="19"/>
        <v>2.0000000000000001E-4</v>
      </c>
    </row>
    <row r="117" spans="3:26" ht="12" x14ac:dyDescent="0.2">
      <c r="C117" s="390"/>
      <c r="D117" s="392" t="s">
        <v>310</v>
      </c>
      <c r="E117" s="393"/>
      <c r="F117" s="393"/>
      <c r="G117" s="113" t="s">
        <v>161</v>
      </c>
      <c r="H117" s="114"/>
      <c r="I117" s="114"/>
      <c r="J117" s="114"/>
      <c r="K117" s="117"/>
      <c r="L117" s="203">
        <v>3.0000000000000001E-5</v>
      </c>
      <c r="M117" s="203"/>
      <c r="N117" s="122"/>
      <c r="O117" s="122"/>
      <c r="P117" s="117"/>
      <c r="Q117" s="274"/>
      <c r="R117" s="274"/>
      <c r="S117" s="117"/>
      <c r="T117" s="197">
        <v>0</v>
      </c>
      <c r="U117" s="198" t="s">
        <v>409</v>
      </c>
      <c r="V117" s="199">
        <f t="shared" si="16"/>
        <v>1</v>
      </c>
      <c r="W117" s="200">
        <f t="shared" si="17"/>
        <v>3.0000000000000001E-5</v>
      </c>
      <c r="X117" s="120" t="s">
        <v>430</v>
      </c>
      <c r="Y117" s="202">
        <f t="shared" si="18"/>
        <v>3.0000000000000001E-5</v>
      </c>
      <c r="Z117" s="203">
        <f t="shared" si="19"/>
        <v>3.0000000000000001E-5</v>
      </c>
    </row>
    <row r="118" spans="3:26" ht="12" x14ac:dyDescent="0.2">
      <c r="C118" s="390"/>
      <c r="D118" s="378" t="s">
        <v>311</v>
      </c>
      <c r="E118" s="379"/>
      <c r="F118" s="379"/>
      <c r="G118" s="70" t="s">
        <v>161</v>
      </c>
      <c r="H118" s="62"/>
      <c r="I118" s="62"/>
      <c r="J118" s="62"/>
      <c r="K118" s="63"/>
      <c r="L118" s="204">
        <v>0.02</v>
      </c>
      <c r="M118" s="204"/>
      <c r="N118" s="35"/>
      <c r="O118" s="35"/>
      <c r="P118" s="63"/>
      <c r="Q118" s="270"/>
      <c r="R118" s="270"/>
      <c r="S118" s="63"/>
      <c r="T118" s="40">
        <v>0</v>
      </c>
      <c r="U118" s="4" t="s">
        <v>409</v>
      </c>
      <c r="V118" s="33">
        <f t="shared" si="16"/>
        <v>1</v>
      </c>
      <c r="W118" s="184">
        <f t="shared" si="17"/>
        <v>0.02</v>
      </c>
      <c r="X118" s="32" t="s">
        <v>430</v>
      </c>
      <c r="Y118" s="186">
        <f t="shared" si="18"/>
        <v>0.02</v>
      </c>
      <c r="Z118" s="187">
        <f t="shared" si="19"/>
        <v>0.02</v>
      </c>
    </row>
    <row r="119" spans="3:26" ht="12" x14ac:dyDescent="0.2">
      <c r="C119" s="390"/>
      <c r="D119" s="378" t="s">
        <v>312</v>
      </c>
      <c r="E119" s="380"/>
      <c r="F119" s="380"/>
      <c r="G119" s="70" t="s">
        <v>161</v>
      </c>
      <c r="H119" s="62"/>
      <c r="I119" s="62"/>
      <c r="J119" s="62"/>
      <c r="K119" s="63"/>
      <c r="L119" s="187">
        <v>2.0000000000000001E-4</v>
      </c>
      <c r="M119" s="187"/>
      <c r="N119" s="205"/>
      <c r="O119" s="205"/>
      <c r="P119" s="63"/>
      <c r="Q119" s="270"/>
      <c r="R119" s="270"/>
      <c r="S119" s="63"/>
      <c r="T119" s="40">
        <v>0</v>
      </c>
      <c r="U119" s="4" t="s">
        <v>409</v>
      </c>
      <c r="V119" s="33">
        <f t="shared" si="16"/>
        <v>1</v>
      </c>
      <c r="W119" s="184">
        <f t="shared" si="17"/>
        <v>2.0000000000000001E-4</v>
      </c>
      <c r="X119" s="32" t="s">
        <v>430</v>
      </c>
      <c r="Y119" s="186">
        <f t="shared" si="18"/>
        <v>2.0000000000000001E-4</v>
      </c>
      <c r="Z119" s="187">
        <f t="shared" si="19"/>
        <v>2.0000000000000001E-4</v>
      </c>
    </row>
    <row r="120" spans="3:26" ht="12" x14ac:dyDescent="0.2">
      <c r="C120" s="390"/>
      <c r="D120" s="378" t="s">
        <v>396</v>
      </c>
      <c r="E120" s="379"/>
      <c r="F120" s="379"/>
      <c r="G120" s="70" t="s">
        <v>21</v>
      </c>
      <c r="H120" s="62"/>
      <c r="I120" s="62"/>
      <c r="J120" s="62"/>
      <c r="K120" s="63"/>
      <c r="L120" s="35">
        <v>2.9E-5</v>
      </c>
      <c r="M120" s="35"/>
      <c r="N120" s="280"/>
      <c r="O120" s="280"/>
      <c r="P120" s="63"/>
      <c r="Q120" s="270"/>
      <c r="R120" s="270"/>
      <c r="S120" s="63"/>
      <c r="T120" s="40">
        <v>0</v>
      </c>
      <c r="U120" s="4" t="s">
        <v>409</v>
      </c>
      <c r="V120" s="33">
        <f t="shared" si="16"/>
        <v>1</v>
      </c>
      <c r="W120" s="31">
        <f t="shared" si="17"/>
        <v>2.9E-5</v>
      </c>
      <c r="X120" s="32" t="s">
        <v>430</v>
      </c>
      <c r="Y120" s="34">
        <f t="shared" si="18"/>
        <v>2.9E-5</v>
      </c>
      <c r="Z120" s="35">
        <f t="shared" si="19"/>
        <v>2.9E-5</v>
      </c>
    </row>
    <row r="121" spans="3:26" ht="12" x14ac:dyDescent="0.2">
      <c r="C121" s="390"/>
      <c r="D121" s="378" t="s">
        <v>397</v>
      </c>
      <c r="E121" s="379"/>
      <c r="F121" s="379"/>
      <c r="G121" s="70" t="s">
        <v>21</v>
      </c>
      <c r="H121" s="62"/>
      <c r="I121" s="62"/>
      <c r="J121" s="62"/>
      <c r="K121" s="63"/>
      <c r="L121" s="35">
        <v>6.0000000000000002E-6</v>
      </c>
      <c r="M121" s="35"/>
      <c r="N121" s="280"/>
      <c r="O121" s="280"/>
      <c r="P121" s="63"/>
      <c r="Q121" s="270"/>
      <c r="R121" s="270"/>
      <c r="S121" s="63"/>
      <c r="T121" s="31" t="s">
        <v>390</v>
      </c>
      <c r="U121" s="32" t="s">
        <v>409</v>
      </c>
      <c r="V121" s="33">
        <f t="shared" si="16"/>
        <v>1</v>
      </c>
      <c r="W121" s="31">
        <f t="shared" si="17"/>
        <v>6.0000000000000002E-6</v>
      </c>
      <c r="X121" s="32" t="s">
        <v>430</v>
      </c>
      <c r="Y121" s="34">
        <f t="shared" si="18"/>
        <v>6.0000000000000002E-6</v>
      </c>
      <c r="Z121" s="35">
        <f t="shared" si="19"/>
        <v>6.0000000000000002E-6</v>
      </c>
    </row>
    <row r="122" spans="3:26" ht="12" x14ac:dyDescent="0.2">
      <c r="C122" s="390"/>
      <c r="D122" s="378" t="s">
        <v>398</v>
      </c>
      <c r="E122" s="379"/>
      <c r="F122" s="379"/>
      <c r="G122" s="70" t="s">
        <v>21</v>
      </c>
      <c r="H122" s="62"/>
      <c r="I122" s="62"/>
      <c r="J122" s="62"/>
      <c r="K122" s="63"/>
      <c r="L122" s="35">
        <v>3.9999999999999998E-6</v>
      </c>
      <c r="M122" s="35"/>
      <c r="N122" s="280"/>
      <c r="O122" s="280"/>
      <c r="P122" s="63"/>
      <c r="Q122" s="270"/>
      <c r="R122" s="270"/>
      <c r="S122" s="63"/>
      <c r="T122" s="31" t="s">
        <v>390</v>
      </c>
      <c r="U122" s="32" t="s">
        <v>409</v>
      </c>
      <c r="V122" s="33">
        <f t="shared" si="16"/>
        <v>1</v>
      </c>
      <c r="W122" s="31">
        <f t="shared" si="17"/>
        <v>3.9999999999999998E-6</v>
      </c>
      <c r="X122" s="32" t="s">
        <v>430</v>
      </c>
      <c r="Y122" s="34">
        <f t="shared" si="18"/>
        <v>3.9999999999999998E-6</v>
      </c>
      <c r="Z122" s="35">
        <f t="shared" si="19"/>
        <v>3.9999999999999998E-6</v>
      </c>
    </row>
    <row r="123" spans="3:26" ht="12" x14ac:dyDescent="0.2">
      <c r="C123" s="390"/>
      <c r="D123" s="378" t="s">
        <v>399</v>
      </c>
      <c r="E123" s="379"/>
      <c r="F123" s="379"/>
      <c r="G123" s="70" t="s">
        <v>21</v>
      </c>
      <c r="H123" s="62"/>
      <c r="I123" s="62"/>
      <c r="J123" s="62"/>
      <c r="K123" s="63"/>
      <c r="L123" s="35">
        <v>2.3E-5</v>
      </c>
      <c r="M123" s="35"/>
      <c r="N123" s="280"/>
      <c r="O123" s="280"/>
      <c r="P123" s="63"/>
      <c r="Q123" s="270"/>
      <c r="R123" s="270"/>
      <c r="S123" s="63"/>
      <c r="T123" s="31" t="s">
        <v>390</v>
      </c>
      <c r="U123" s="32" t="s">
        <v>409</v>
      </c>
      <c r="V123" s="33">
        <f t="shared" si="16"/>
        <v>1</v>
      </c>
      <c r="W123" s="31">
        <f t="shared" si="17"/>
        <v>2.3E-5</v>
      </c>
      <c r="X123" s="32" t="s">
        <v>430</v>
      </c>
      <c r="Y123" s="34">
        <f t="shared" si="18"/>
        <v>2.3E-5</v>
      </c>
      <c r="Z123" s="35">
        <f t="shared" si="19"/>
        <v>2.3E-5</v>
      </c>
    </row>
    <row r="124" spans="3:26" ht="12" x14ac:dyDescent="0.2">
      <c r="C124" s="390"/>
      <c r="D124" s="378" t="s">
        <v>400</v>
      </c>
      <c r="E124" s="379"/>
      <c r="F124" s="379"/>
      <c r="G124" s="70" t="s">
        <v>21</v>
      </c>
      <c r="H124" s="62"/>
      <c r="I124" s="62"/>
      <c r="J124" s="62"/>
      <c r="K124" s="63"/>
      <c r="L124" s="35">
        <v>2.0999999999999999E-5</v>
      </c>
      <c r="M124" s="35"/>
      <c r="N124" s="280"/>
      <c r="O124" s="280"/>
      <c r="P124" s="63"/>
      <c r="Q124" s="270"/>
      <c r="R124" s="270"/>
      <c r="S124" s="63"/>
      <c r="T124" s="31" t="s">
        <v>390</v>
      </c>
      <c r="U124" s="32" t="s">
        <v>409</v>
      </c>
      <c r="V124" s="33">
        <f t="shared" si="16"/>
        <v>1</v>
      </c>
      <c r="W124" s="31">
        <f t="shared" si="17"/>
        <v>2.0999999999999999E-5</v>
      </c>
      <c r="X124" s="32" t="s">
        <v>430</v>
      </c>
      <c r="Y124" s="34">
        <f t="shared" si="18"/>
        <v>2.0999999999999999E-5</v>
      </c>
      <c r="Z124" s="35">
        <f t="shared" si="19"/>
        <v>2.0999999999999999E-5</v>
      </c>
    </row>
    <row r="125" spans="3:26" ht="12" x14ac:dyDescent="0.2">
      <c r="C125" s="390"/>
      <c r="D125" s="378" t="s">
        <v>124</v>
      </c>
      <c r="E125" s="379"/>
      <c r="F125" s="379"/>
      <c r="G125" s="70" t="s">
        <v>161</v>
      </c>
      <c r="H125" s="62"/>
      <c r="I125" s="62"/>
      <c r="J125" s="62"/>
      <c r="K125" s="63"/>
      <c r="L125" s="63"/>
      <c r="M125" s="63"/>
      <c r="N125" s="63"/>
      <c r="O125" s="63"/>
      <c r="P125" s="63"/>
      <c r="Q125" s="270"/>
      <c r="R125" s="270"/>
      <c r="S125" s="63"/>
      <c r="T125" s="281"/>
      <c r="U125" s="323"/>
      <c r="V125" s="283"/>
      <c r="W125" s="281"/>
      <c r="X125" s="282"/>
      <c r="Y125" s="284"/>
      <c r="Z125" s="63"/>
    </row>
    <row r="126" spans="3:26" ht="12" x14ac:dyDescent="0.2">
      <c r="C126" s="390"/>
      <c r="D126" s="378" t="s">
        <v>313</v>
      </c>
      <c r="E126" s="379"/>
      <c r="F126" s="379"/>
      <c r="G126" s="70" t="s">
        <v>161</v>
      </c>
      <c r="H126" s="62"/>
      <c r="I126" s="62"/>
      <c r="J126" s="62"/>
      <c r="K126" s="63"/>
      <c r="L126" s="63"/>
      <c r="M126" s="63"/>
      <c r="N126" s="63"/>
      <c r="O126" s="63"/>
      <c r="P126" s="63"/>
      <c r="Q126" s="270"/>
      <c r="R126" s="270"/>
      <c r="S126" s="63"/>
      <c r="T126" s="281"/>
      <c r="U126" s="323"/>
      <c r="V126" s="283"/>
      <c r="W126" s="281"/>
      <c r="X126" s="282"/>
      <c r="Y126" s="284"/>
      <c r="Z126" s="63"/>
    </row>
    <row r="127" spans="3:26" ht="12" x14ac:dyDescent="0.2">
      <c r="C127" s="391"/>
      <c r="D127" s="383" t="s">
        <v>122</v>
      </c>
      <c r="E127" s="384"/>
      <c r="F127" s="384"/>
      <c r="G127" s="78" t="s">
        <v>161</v>
      </c>
      <c r="H127" s="102"/>
      <c r="I127" s="102"/>
      <c r="J127" s="102"/>
      <c r="K127" s="105"/>
      <c r="L127" s="105"/>
      <c r="M127" s="105"/>
      <c r="N127" s="105"/>
      <c r="O127" s="105"/>
      <c r="P127" s="105"/>
      <c r="Q127" s="271"/>
      <c r="R127" s="271"/>
      <c r="S127" s="105"/>
      <c r="T127" s="285"/>
      <c r="U127" s="324"/>
      <c r="V127" s="287"/>
      <c r="W127" s="285"/>
      <c r="X127" s="286"/>
      <c r="Y127" s="288"/>
      <c r="Z127" s="105"/>
    </row>
    <row r="128" spans="3:26" ht="12" x14ac:dyDescent="0.2">
      <c r="C128" s="389" t="s">
        <v>107</v>
      </c>
      <c r="D128" s="411" t="s">
        <v>108</v>
      </c>
      <c r="E128" s="382"/>
      <c r="F128" s="382"/>
      <c r="G128" s="70" t="s">
        <v>161</v>
      </c>
      <c r="H128" s="35"/>
      <c r="I128" s="35"/>
      <c r="J128" s="35"/>
      <c r="K128" s="35"/>
      <c r="L128" s="35"/>
      <c r="M128" s="35"/>
      <c r="N128" s="35"/>
      <c r="O128" s="35"/>
      <c r="P128" s="35"/>
      <c r="Q128" s="182"/>
      <c r="R128" s="182"/>
      <c r="S128" s="35"/>
      <c r="T128" s="31"/>
      <c r="U128" s="325"/>
      <c r="V128" s="33"/>
      <c r="W128" s="326"/>
      <c r="X128" s="325"/>
      <c r="Y128" s="327"/>
      <c r="Z128" s="328"/>
    </row>
    <row r="129" spans="3:26" ht="16.5" customHeight="1" x14ac:dyDescent="0.2">
      <c r="C129" s="390"/>
      <c r="D129" s="387" t="s">
        <v>110</v>
      </c>
      <c r="E129" s="380"/>
      <c r="F129" s="379" t="s">
        <v>111</v>
      </c>
      <c r="G129" s="397"/>
      <c r="H129" s="35"/>
      <c r="I129" s="35"/>
      <c r="J129" s="35"/>
      <c r="K129" s="35"/>
      <c r="L129" s="35"/>
      <c r="M129" s="35"/>
      <c r="N129" s="35"/>
      <c r="O129" s="35"/>
      <c r="P129" s="35"/>
      <c r="Q129" s="182"/>
      <c r="R129" s="182"/>
      <c r="S129" s="35"/>
      <c r="T129" s="31"/>
      <c r="U129" s="325"/>
      <c r="V129" s="33"/>
      <c r="W129" s="326"/>
      <c r="X129" s="325"/>
      <c r="Y129" s="327"/>
      <c r="Z129" s="328"/>
    </row>
    <row r="130" spans="3:26" ht="16.5" customHeight="1" x14ac:dyDescent="0.2">
      <c r="C130" s="390"/>
      <c r="D130" s="387" t="s">
        <v>143</v>
      </c>
      <c r="E130" s="380"/>
      <c r="F130" s="379" t="s">
        <v>111</v>
      </c>
      <c r="G130" s="397"/>
      <c r="H130" s="35"/>
      <c r="I130" s="35"/>
      <c r="J130" s="35"/>
      <c r="K130" s="35"/>
      <c r="L130" s="35"/>
      <c r="M130" s="35"/>
      <c r="N130" s="35"/>
      <c r="O130" s="35"/>
      <c r="P130" s="35"/>
      <c r="Q130" s="182"/>
      <c r="R130" s="182"/>
      <c r="S130" s="35"/>
      <c r="T130" s="31"/>
      <c r="U130" s="325"/>
      <c r="V130" s="33"/>
      <c r="W130" s="326"/>
      <c r="X130" s="325"/>
      <c r="Y130" s="327"/>
      <c r="Z130" s="328"/>
    </row>
    <row r="131" spans="3:26" ht="12" x14ac:dyDescent="0.2">
      <c r="C131" s="390"/>
      <c r="D131" s="387" t="s">
        <v>112</v>
      </c>
      <c r="E131" s="380"/>
      <c r="F131" s="380"/>
      <c r="G131" s="70" t="s">
        <v>161</v>
      </c>
      <c r="H131" s="35"/>
      <c r="I131" s="35"/>
      <c r="J131" s="35"/>
      <c r="K131" s="35"/>
      <c r="L131" s="35"/>
      <c r="M131" s="35"/>
      <c r="N131" s="35"/>
      <c r="O131" s="35"/>
      <c r="P131" s="35"/>
      <c r="Q131" s="182"/>
      <c r="R131" s="182"/>
      <c r="S131" s="35"/>
      <c r="T131" s="31"/>
      <c r="U131" s="325"/>
      <c r="V131" s="33"/>
      <c r="W131" s="326"/>
      <c r="X131" s="325"/>
      <c r="Y131" s="327"/>
      <c r="Z131" s="328"/>
    </row>
    <row r="132" spans="3:26" ht="12" x14ac:dyDescent="0.2">
      <c r="C132" s="390"/>
      <c r="D132" s="401" t="s">
        <v>113</v>
      </c>
      <c r="E132" s="386"/>
      <c r="F132" s="386"/>
      <c r="G132" s="113"/>
      <c r="H132" s="122"/>
      <c r="I132" s="122"/>
      <c r="J132" s="122"/>
      <c r="K132" s="122"/>
      <c r="L132" s="122"/>
      <c r="M132" s="122"/>
      <c r="N132" s="122"/>
      <c r="O132" s="122"/>
      <c r="P132" s="122"/>
      <c r="Q132" s="195"/>
      <c r="R132" s="195"/>
      <c r="S132" s="122"/>
      <c r="T132" s="119"/>
      <c r="U132" s="329"/>
      <c r="V132" s="199"/>
      <c r="W132" s="330"/>
      <c r="X132" s="329"/>
      <c r="Y132" s="331"/>
      <c r="Z132" s="332"/>
    </row>
    <row r="133" spans="3:26" ht="12" x14ac:dyDescent="0.2">
      <c r="C133" s="390"/>
      <c r="D133" s="387" t="s">
        <v>114</v>
      </c>
      <c r="E133" s="380"/>
      <c r="F133" s="380"/>
      <c r="G133" s="70"/>
      <c r="H133" s="35"/>
      <c r="I133" s="35"/>
      <c r="J133" s="35"/>
      <c r="K133" s="35"/>
      <c r="L133" s="35"/>
      <c r="M133" s="35"/>
      <c r="N133" s="35"/>
      <c r="O133" s="35"/>
      <c r="P133" s="35"/>
      <c r="Q133" s="182"/>
      <c r="R133" s="182"/>
      <c r="S133" s="35"/>
      <c r="T133" s="31"/>
      <c r="U133" s="325"/>
      <c r="V133" s="33"/>
      <c r="W133" s="326"/>
      <c r="X133" s="325"/>
      <c r="Y133" s="327"/>
      <c r="Z133" s="328"/>
    </row>
    <row r="134" spans="3:26" ht="12" x14ac:dyDescent="0.2">
      <c r="C134" s="390"/>
      <c r="D134" s="387"/>
      <c r="E134" s="380"/>
      <c r="F134" s="380"/>
      <c r="G134" s="70" t="s">
        <v>314</v>
      </c>
      <c r="H134" s="35"/>
      <c r="I134" s="35"/>
      <c r="J134" s="35"/>
      <c r="K134" s="35"/>
      <c r="L134" s="35"/>
      <c r="M134" s="35"/>
      <c r="N134" s="35"/>
      <c r="O134" s="35"/>
      <c r="P134" s="35"/>
      <c r="Q134" s="182"/>
      <c r="R134" s="182"/>
      <c r="S134" s="35"/>
      <c r="T134" s="31"/>
      <c r="U134" s="325"/>
      <c r="V134" s="33"/>
      <c r="W134" s="326"/>
      <c r="X134" s="325"/>
      <c r="Y134" s="327"/>
      <c r="Z134" s="328"/>
    </row>
    <row r="135" spans="3:26" ht="12" x14ac:dyDescent="0.2">
      <c r="C135" s="390"/>
      <c r="D135" s="387"/>
      <c r="E135" s="380"/>
      <c r="F135" s="380"/>
      <c r="G135" s="70"/>
      <c r="H135" s="35"/>
      <c r="I135" s="35"/>
      <c r="J135" s="35"/>
      <c r="K135" s="35"/>
      <c r="L135" s="35"/>
      <c r="M135" s="35"/>
      <c r="N135" s="35"/>
      <c r="O135" s="35"/>
      <c r="P135" s="35"/>
      <c r="Q135" s="182"/>
      <c r="R135" s="182"/>
      <c r="S135" s="35"/>
      <c r="T135" s="31"/>
      <c r="U135" s="325"/>
      <c r="V135" s="33"/>
      <c r="W135" s="326"/>
      <c r="X135" s="325"/>
      <c r="Y135" s="327"/>
      <c r="Z135" s="328"/>
    </row>
    <row r="136" spans="3:26" ht="12" x14ac:dyDescent="0.2">
      <c r="C136" s="391"/>
      <c r="D136" s="412"/>
      <c r="E136" s="384"/>
      <c r="F136" s="384"/>
      <c r="G136" s="78"/>
      <c r="H136" s="51"/>
      <c r="I136" s="51"/>
      <c r="J136" s="51"/>
      <c r="K136" s="51"/>
      <c r="L136" s="51"/>
      <c r="M136" s="51"/>
      <c r="N136" s="51"/>
      <c r="O136" s="51"/>
      <c r="P136" s="51"/>
      <c r="Q136" s="239"/>
      <c r="R136" s="239"/>
      <c r="S136" s="51"/>
      <c r="T136" s="48"/>
      <c r="U136" s="333"/>
      <c r="V136" s="47"/>
      <c r="W136" s="334"/>
      <c r="X136" s="333"/>
      <c r="Y136" s="335"/>
      <c r="Z136" s="336"/>
    </row>
    <row r="137" spans="3:26" ht="12" customHeight="1" x14ac:dyDescent="0.2">
      <c r="D137" s="5" t="s">
        <v>392</v>
      </c>
      <c r="E137" s="6" t="s">
        <v>116</v>
      </c>
      <c r="G137" s="7"/>
      <c r="H137" s="4" t="s">
        <v>161</v>
      </c>
      <c r="X137" s="8"/>
      <c r="Y137" s="9"/>
      <c r="Z137" s="10"/>
    </row>
  </sheetData>
  <dataConsolidate/>
  <mergeCells count="128">
    <mergeCell ref="D63:F63"/>
    <mergeCell ref="D60:F60"/>
    <mergeCell ref="D57:F57"/>
    <mergeCell ref="D62:F62"/>
    <mergeCell ref="D59:F59"/>
    <mergeCell ref="D75:F75"/>
    <mergeCell ref="D70:F70"/>
    <mergeCell ref="C128:C136"/>
    <mergeCell ref="D128:F128"/>
    <mergeCell ref="D129:E129"/>
    <mergeCell ref="F129:G129"/>
    <mergeCell ref="D130:E130"/>
    <mergeCell ref="F130:G130"/>
    <mergeCell ref="D133:F136"/>
    <mergeCell ref="D132:F132"/>
    <mergeCell ref="D131:F131"/>
    <mergeCell ref="D116:F116"/>
    <mergeCell ref="D127:F127"/>
    <mergeCell ref="D119:F119"/>
    <mergeCell ref="D126:F126"/>
    <mergeCell ref="D125:F125"/>
    <mergeCell ref="D118:F118"/>
    <mergeCell ref="D117:F117"/>
    <mergeCell ref="D86:F86"/>
    <mergeCell ref="D72:F72"/>
    <mergeCell ref="D73:F73"/>
    <mergeCell ref="D103:F103"/>
    <mergeCell ref="D104:F104"/>
    <mergeCell ref="D76:F76"/>
    <mergeCell ref="D96:F96"/>
    <mergeCell ref="D97:F97"/>
    <mergeCell ref="D93:F93"/>
    <mergeCell ref="D98:F98"/>
    <mergeCell ref="D81:F81"/>
    <mergeCell ref="D78:F78"/>
    <mergeCell ref="D88:F88"/>
    <mergeCell ref="D89:F89"/>
    <mergeCell ref="D82:F82"/>
    <mergeCell ref="D83:F83"/>
    <mergeCell ref="D84:F84"/>
    <mergeCell ref="D85:F85"/>
    <mergeCell ref="D91:F91"/>
    <mergeCell ref="D77:F77"/>
    <mergeCell ref="C78:C88"/>
    <mergeCell ref="C89:C93"/>
    <mergeCell ref="D99:F99"/>
    <mergeCell ref="D37:F40"/>
    <mergeCell ref="D41:F41"/>
    <mergeCell ref="C37:C50"/>
    <mergeCell ref="D46:F46"/>
    <mergeCell ref="D61:F61"/>
    <mergeCell ref="D56:F56"/>
    <mergeCell ref="D71:F71"/>
    <mergeCell ref="D87:F87"/>
    <mergeCell ref="D48:F48"/>
    <mergeCell ref="D65:F65"/>
    <mergeCell ref="D50:F50"/>
    <mergeCell ref="D43:F43"/>
    <mergeCell ref="D44:F44"/>
    <mergeCell ref="D45:E45"/>
    <mergeCell ref="D49:F49"/>
    <mergeCell ref="D64:F64"/>
    <mergeCell ref="D68:F68"/>
    <mergeCell ref="D79:F79"/>
    <mergeCell ref="D80:F80"/>
    <mergeCell ref="D90:F90"/>
    <mergeCell ref="D92:F92"/>
    <mergeCell ref="C94:C127"/>
    <mergeCell ref="D94:F94"/>
    <mergeCell ref="D101:F101"/>
    <mergeCell ref="D95:F95"/>
    <mergeCell ref="D115:F115"/>
    <mergeCell ref="D114:F114"/>
    <mergeCell ref="D113:F113"/>
    <mergeCell ref="D105:F105"/>
    <mergeCell ref="D106:F106"/>
    <mergeCell ref="D100:F100"/>
    <mergeCell ref="D108:F108"/>
    <mergeCell ref="D112:F112"/>
    <mergeCell ref="D109:F109"/>
    <mergeCell ref="D110:F110"/>
    <mergeCell ref="D111:F111"/>
    <mergeCell ref="D107:F107"/>
    <mergeCell ref="D102:F102"/>
    <mergeCell ref="D124:F124"/>
    <mergeCell ref="D123:F123"/>
    <mergeCell ref="D120:F120"/>
    <mergeCell ref="D121:F121"/>
    <mergeCell ref="D122:F122"/>
    <mergeCell ref="C29:F32"/>
    <mergeCell ref="C25:F28"/>
    <mergeCell ref="P2:Q2"/>
    <mergeCell ref="C2:D2"/>
    <mergeCell ref="E2:F2"/>
    <mergeCell ref="C9:G12"/>
    <mergeCell ref="G2:J2"/>
    <mergeCell ref="K2:M2"/>
    <mergeCell ref="D69:F69"/>
    <mergeCell ref="C17:F20"/>
    <mergeCell ref="D42:F42"/>
    <mergeCell ref="C33:F36"/>
    <mergeCell ref="F45:G45"/>
    <mergeCell ref="D47:F47"/>
    <mergeCell ref="D66:F66"/>
    <mergeCell ref="D67:F67"/>
    <mergeCell ref="C51:C77"/>
    <mergeCell ref="D51:F51"/>
    <mergeCell ref="D52:F52"/>
    <mergeCell ref="D53:F53"/>
    <mergeCell ref="D54:F54"/>
    <mergeCell ref="D74:F74"/>
    <mergeCell ref="D58:F58"/>
    <mergeCell ref="D55:F55"/>
    <mergeCell ref="Y1:Z1"/>
    <mergeCell ref="N2:O2"/>
    <mergeCell ref="C21:F24"/>
    <mergeCell ref="C5:G8"/>
    <mergeCell ref="Y2:Z2"/>
    <mergeCell ref="P1:Q1"/>
    <mergeCell ref="C1:D1"/>
    <mergeCell ref="N1:O1"/>
    <mergeCell ref="E1:F1"/>
    <mergeCell ref="G1:J1"/>
    <mergeCell ref="K1:M1"/>
    <mergeCell ref="C13:F16"/>
    <mergeCell ref="C4:G4"/>
    <mergeCell ref="R2:X2"/>
    <mergeCell ref="R1:X1"/>
  </mergeCells>
  <phoneticPr fontId="4"/>
  <conditionalFormatting sqref="I41">
    <cfRule type="cellIs" dxfId="207" priority="1" stopIfTrue="1" operator="greaterThan">
      <formula>10</formula>
    </cfRule>
  </conditionalFormatting>
  <conditionalFormatting sqref="L41">
    <cfRule type="cellIs" dxfId="206" priority="2" stopIfTrue="1" operator="greaterThan">
      <formula>10</formula>
    </cfRule>
  </conditionalFormatting>
  <conditionalFormatting sqref="O41">
    <cfRule type="cellIs" dxfId="205" priority="3" stopIfTrue="1" operator="greaterThan">
      <formula>10</formula>
    </cfRule>
  </conditionalFormatting>
  <conditionalFormatting sqref="R41">
    <cfRule type="cellIs" dxfId="204" priority="4" stopIfTrue="1" operator="greaterThan">
      <formula>10</formula>
    </cfRule>
  </conditionalFormatting>
  <conditionalFormatting sqref="I42">
    <cfRule type="cellIs" dxfId="203" priority="5" stopIfTrue="1" operator="greaterThan">
      <formula>8.6</formula>
    </cfRule>
  </conditionalFormatting>
  <conditionalFormatting sqref="L42">
    <cfRule type="cellIs" dxfId="202" priority="6" stopIfTrue="1" operator="greaterThan">
      <formula>8.6</formula>
    </cfRule>
  </conditionalFormatting>
  <conditionalFormatting sqref="O42">
    <cfRule type="cellIs" dxfId="201" priority="7" stopIfTrue="1" operator="greaterThan">
      <formula>8.6</formula>
    </cfRule>
  </conditionalFormatting>
  <conditionalFormatting sqref="R42">
    <cfRule type="cellIs" dxfId="200" priority="8" stopIfTrue="1" operator="greaterThan">
      <formula>8.6</formula>
    </cfRule>
  </conditionalFormatting>
  <conditionalFormatting sqref="I43">
    <cfRule type="cellIs" dxfId="199" priority="9" stopIfTrue="1" operator="greaterThan">
      <formula>10</formula>
    </cfRule>
  </conditionalFormatting>
  <conditionalFormatting sqref="L43">
    <cfRule type="cellIs" dxfId="198" priority="10" stopIfTrue="1" operator="greaterThan">
      <formula>10</formula>
    </cfRule>
  </conditionalFormatting>
  <conditionalFormatting sqref="O43">
    <cfRule type="cellIs" dxfId="197" priority="11" stopIfTrue="1" operator="greaterThan">
      <formula>10</formula>
    </cfRule>
  </conditionalFormatting>
  <conditionalFormatting sqref="R43">
    <cfRule type="cellIs" dxfId="196" priority="12" stopIfTrue="1" operator="greaterThan">
      <formula>10</formula>
    </cfRule>
  </conditionalFormatting>
  <conditionalFormatting sqref="I44">
    <cfRule type="cellIs" dxfId="195" priority="13" stopIfTrue="1" operator="greaterThan">
      <formula>14</formula>
    </cfRule>
  </conditionalFormatting>
  <conditionalFormatting sqref="L44">
    <cfRule type="cellIs" dxfId="194" priority="14" stopIfTrue="1" operator="greaterThan">
      <formula>14</formula>
    </cfRule>
  </conditionalFormatting>
  <conditionalFormatting sqref="O44">
    <cfRule type="cellIs" dxfId="193" priority="15" stopIfTrue="1" operator="greaterThan">
      <formula>14</formula>
    </cfRule>
  </conditionalFormatting>
  <conditionalFormatting sqref="R44">
    <cfRule type="cellIs" dxfId="192" priority="16" stopIfTrue="1" operator="greaterThan">
      <formula>14</formula>
    </cfRule>
  </conditionalFormatting>
  <conditionalFormatting sqref="I46">
    <cfRule type="cellIs" dxfId="191" priority="17" stopIfTrue="1" operator="greaterThan">
      <formula>5.5</formula>
    </cfRule>
  </conditionalFormatting>
  <conditionalFormatting sqref="L46">
    <cfRule type="cellIs" dxfId="190" priority="18" stopIfTrue="1" operator="greaterThan">
      <formula>5.5</formula>
    </cfRule>
  </conditionalFormatting>
  <conditionalFormatting sqref="O46">
    <cfRule type="cellIs" dxfId="189" priority="19" stopIfTrue="1" operator="greaterThan">
      <formula>5.5</formula>
    </cfRule>
  </conditionalFormatting>
  <conditionalFormatting sqref="R46">
    <cfRule type="cellIs" dxfId="188" priority="20" stopIfTrue="1" operator="greaterThan">
      <formula>5.5</formula>
    </cfRule>
  </conditionalFormatting>
  <conditionalFormatting sqref="I47">
    <cfRule type="cellIs" dxfId="187" priority="21" stopIfTrue="1" operator="greaterThan">
      <formula>0.72</formula>
    </cfRule>
  </conditionalFormatting>
  <conditionalFormatting sqref="L47">
    <cfRule type="cellIs" dxfId="186" priority="22" stopIfTrue="1" operator="greaterThan">
      <formula>0.72</formula>
    </cfRule>
  </conditionalFormatting>
  <conditionalFormatting sqref="O47">
    <cfRule type="cellIs" dxfId="185" priority="23" stopIfTrue="1" operator="greaterThan">
      <formula>0.72</formula>
    </cfRule>
  </conditionalFormatting>
  <conditionalFormatting sqref="R47">
    <cfRule type="cellIs" dxfId="184" priority="24" stopIfTrue="1" operator="greaterThan">
      <formula>0.72</formula>
    </cfRule>
  </conditionalFormatting>
  <conditionalFormatting sqref="L48">
    <cfRule type="cellIs" dxfId="183" priority="25" stopIfTrue="1" operator="greaterThan">
      <formula>0.038</formula>
    </cfRule>
  </conditionalFormatting>
  <conditionalFormatting sqref="I51">
    <cfRule type="cellIs" dxfId="182" priority="26" stopIfTrue="1" operator="greaterThan">
      <formula>0.0003</formula>
    </cfRule>
  </conditionalFormatting>
  <conditionalFormatting sqref="K51">
    <cfRule type="cellIs" dxfId="181" priority="27" stopIfTrue="1" operator="greaterThan">
      <formula>0.0003</formula>
    </cfRule>
  </conditionalFormatting>
  <conditionalFormatting sqref="L51">
    <cfRule type="cellIs" dxfId="180" priority="28" stopIfTrue="1" operator="greaterThan">
      <formula>0.0003</formula>
    </cfRule>
  </conditionalFormatting>
  <conditionalFormatting sqref="O51">
    <cfRule type="cellIs" dxfId="179" priority="29" stopIfTrue="1" operator="greaterThan">
      <formula>0.0003</formula>
    </cfRule>
  </conditionalFormatting>
  <conditionalFormatting sqref="Q51">
    <cfRule type="cellIs" dxfId="178" priority="30" stopIfTrue="1" operator="greaterThan">
      <formula>0.0003</formula>
    </cfRule>
  </conditionalFormatting>
  <conditionalFormatting sqref="R51">
    <cfRule type="cellIs" dxfId="177" priority="31" stopIfTrue="1" operator="greaterThan">
      <formula>0.0003</formula>
    </cfRule>
  </conditionalFormatting>
  <conditionalFormatting sqref="I52">
    <cfRule type="cellIs" dxfId="176" priority="32" stopIfTrue="1" operator="greaterThan">
      <formula>0.1</formula>
    </cfRule>
  </conditionalFormatting>
  <conditionalFormatting sqref="K52">
    <cfRule type="cellIs" dxfId="175" priority="33" stopIfTrue="1" operator="greaterThan">
      <formula>0.1</formula>
    </cfRule>
  </conditionalFormatting>
  <conditionalFormatting sqref="L52">
    <cfRule type="cellIs" dxfId="174" priority="34" stopIfTrue="1" operator="greaterThan">
      <formula>0.1</formula>
    </cfRule>
  </conditionalFormatting>
  <conditionalFormatting sqref="O52">
    <cfRule type="cellIs" dxfId="173" priority="35" stopIfTrue="1" operator="greaterThan">
      <formula>0.1</formula>
    </cfRule>
  </conditionalFormatting>
  <conditionalFormatting sqref="Q52">
    <cfRule type="cellIs" dxfId="172" priority="36" stopIfTrue="1" operator="greaterThan">
      <formula>0.1</formula>
    </cfRule>
  </conditionalFormatting>
  <conditionalFormatting sqref="R52">
    <cfRule type="cellIs" dxfId="171" priority="37" stopIfTrue="1" operator="greaterThan">
      <formula>0.1</formula>
    </cfRule>
  </conditionalFormatting>
  <conditionalFormatting sqref="I53">
    <cfRule type="cellIs" dxfId="170" priority="38" stopIfTrue="1" operator="greaterThan">
      <formula>0.005</formula>
    </cfRule>
  </conditionalFormatting>
  <conditionalFormatting sqref="K53">
    <cfRule type="cellIs" dxfId="169" priority="39" stopIfTrue="1" operator="greaterThan">
      <formula>0.005</formula>
    </cfRule>
  </conditionalFormatting>
  <conditionalFormatting sqref="L53">
    <cfRule type="cellIs" dxfId="168" priority="40" stopIfTrue="1" operator="greaterThan">
      <formula>0.005</formula>
    </cfRule>
  </conditionalFormatting>
  <conditionalFormatting sqref="O53">
    <cfRule type="cellIs" dxfId="167" priority="41" stopIfTrue="1" operator="greaterThan">
      <formula>0.005</formula>
    </cfRule>
  </conditionalFormatting>
  <conditionalFormatting sqref="Q53">
    <cfRule type="cellIs" dxfId="166" priority="42" stopIfTrue="1" operator="greaterThan">
      <formula>0.005</formula>
    </cfRule>
  </conditionalFormatting>
  <conditionalFormatting sqref="R53">
    <cfRule type="cellIs" dxfId="165" priority="43" stopIfTrue="1" operator="greaterThan">
      <formula>0.005</formula>
    </cfRule>
  </conditionalFormatting>
  <conditionalFormatting sqref="I54">
    <cfRule type="cellIs" dxfId="164" priority="44" stopIfTrue="1" operator="greaterThan">
      <formula>0.01</formula>
    </cfRule>
  </conditionalFormatting>
  <conditionalFormatting sqref="K54">
    <cfRule type="cellIs" dxfId="163" priority="45" stopIfTrue="1" operator="greaterThan">
      <formula>0.01</formula>
    </cfRule>
  </conditionalFormatting>
  <conditionalFormatting sqref="L54">
    <cfRule type="cellIs" dxfId="162" priority="46" stopIfTrue="1" operator="greaterThan">
      <formula>0.01</formula>
    </cfRule>
  </conditionalFormatting>
  <conditionalFormatting sqref="O54">
    <cfRule type="cellIs" dxfId="161" priority="47" stopIfTrue="1" operator="greaterThan">
      <formula>0.01</formula>
    </cfRule>
  </conditionalFormatting>
  <conditionalFormatting sqref="Q54">
    <cfRule type="cellIs" dxfId="160" priority="48" stopIfTrue="1" operator="greaterThan">
      <formula>0.01</formula>
    </cfRule>
  </conditionalFormatting>
  <conditionalFormatting sqref="R54">
    <cfRule type="cellIs" dxfId="159" priority="49" stopIfTrue="1" operator="greaterThan">
      <formula>0.01</formula>
    </cfRule>
  </conditionalFormatting>
  <conditionalFormatting sqref="I55">
    <cfRule type="cellIs" dxfId="158" priority="50" stopIfTrue="1" operator="greaterThan">
      <formula>0.005</formula>
    </cfRule>
  </conditionalFormatting>
  <conditionalFormatting sqref="K55">
    <cfRule type="cellIs" dxfId="157" priority="51" stopIfTrue="1" operator="greaterThan">
      <formula>0.005</formula>
    </cfRule>
  </conditionalFormatting>
  <conditionalFormatting sqref="L55">
    <cfRule type="cellIs" dxfId="156" priority="52" stopIfTrue="1" operator="greaterThan">
      <formula>0.005</formula>
    </cfRule>
  </conditionalFormatting>
  <conditionalFormatting sqref="O55">
    <cfRule type="cellIs" dxfId="155" priority="53" stopIfTrue="1" operator="greaterThan">
      <formula>0.005</formula>
    </cfRule>
  </conditionalFormatting>
  <conditionalFormatting sqref="Q55">
    <cfRule type="cellIs" dxfId="154" priority="54" stopIfTrue="1" operator="greaterThan">
      <formula>0.005</formula>
    </cfRule>
  </conditionalFormatting>
  <conditionalFormatting sqref="R55">
    <cfRule type="cellIs" dxfId="153" priority="55" stopIfTrue="1" operator="greaterThan">
      <formula>0.005</formula>
    </cfRule>
  </conditionalFormatting>
  <conditionalFormatting sqref="L56">
    <cfRule type="cellIs" dxfId="152" priority="56" stopIfTrue="1" operator="greaterThan">
      <formula>0.0005</formula>
    </cfRule>
  </conditionalFormatting>
  <conditionalFormatting sqref="R56">
    <cfRule type="cellIs" dxfId="151" priority="57" stopIfTrue="1" operator="greaterThan">
      <formula>0.0005</formula>
    </cfRule>
  </conditionalFormatting>
  <conditionalFormatting sqref="L58">
    <cfRule type="cellIs" dxfId="150" priority="58" stopIfTrue="1" operator="greaterThan">
      <formula>0.0005</formula>
    </cfRule>
  </conditionalFormatting>
  <conditionalFormatting sqref="I59">
    <cfRule type="cellIs" dxfId="149" priority="59" stopIfTrue="1" operator="greaterThan">
      <formula>0.002</formula>
    </cfRule>
  </conditionalFormatting>
  <conditionalFormatting sqref="K59">
    <cfRule type="cellIs" dxfId="148" priority="60" stopIfTrue="1" operator="greaterThan">
      <formula>0.002</formula>
    </cfRule>
  </conditionalFormatting>
  <conditionalFormatting sqref="L59">
    <cfRule type="cellIs" dxfId="147" priority="61" stopIfTrue="1" operator="greaterThan">
      <formula>0.002</formula>
    </cfRule>
  </conditionalFormatting>
  <conditionalFormatting sqref="O59">
    <cfRule type="cellIs" dxfId="146" priority="62" stopIfTrue="1" operator="greaterThan">
      <formula>0.002</formula>
    </cfRule>
  </conditionalFormatting>
  <conditionalFormatting sqref="Q59">
    <cfRule type="cellIs" dxfId="145" priority="63" stopIfTrue="1" operator="greaterThan">
      <formula>0.002</formula>
    </cfRule>
  </conditionalFormatting>
  <conditionalFormatting sqref="R59">
    <cfRule type="cellIs" dxfId="144" priority="64" stopIfTrue="1" operator="greaterThan">
      <formula>0.002</formula>
    </cfRule>
  </conditionalFormatting>
  <conditionalFormatting sqref="I60">
    <cfRule type="cellIs" dxfId="143" priority="65" stopIfTrue="1" operator="greaterThan">
      <formula>0.0002</formula>
    </cfRule>
  </conditionalFormatting>
  <conditionalFormatting sqref="K60">
    <cfRule type="cellIs" dxfId="142" priority="66" stopIfTrue="1" operator="greaterThan">
      <formula>0.0002</formula>
    </cfRule>
  </conditionalFormatting>
  <conditionalFormatting sqref="L60">
    <cfRule type="cellIs" dxfId="141" priority="67" stopIfTrue="1" operator="greaterThan">
      <formula>0.0002</formula>
    </cfRule>
  </conditionalFormatting>
  <conditionalFormatting sqref="O60">
    <cfRule type="cellIs" dxfId="140" priority="68" stopIfTrue="1" operator="greaterThan">
      <formula>0.0002</formula>
    </cfRule>
  </conditionalFormatting>
  <conditionalFormatting sqref="Q60">
    <cfRule type="cellIs" dxfId="139" priority="69" stopIfTrue="1" operator="greaterThan">
      <formula>0.0002</formula>
    </cfRule>
  </conditionalFormatting>
  <conditionalFormatting sqref="R60">
    <cfRule type="cellIs" dxfId="138" priority="70" stopIfTrue="1" operator="greaterThan">
      <formula>0.0002</formula>
    </cfRule>
  </conditionalFormatting>
  <conditionalFormatting sqref="I61">
    <cfRule type="cellIs" dxfId="137" priority="71" stopIfTrue="1" operator="greaterThan">
      <formula>0.0004</formula>
    </cfRule>
  </conditionalFormatting>
  <conditionalFormatting sqref="K61">
    <cfRule type="cellIs" dxfId="136" priority="72" stopIfTrue="1" operator="greaterThan">
      <formula>0.0004</formula>
    </cfRule>
  </conditionalFormatting>
  <conditionalFormatting sqref="L61">
    <cfRule type="cellIs" dxfId="135" priority="73" stopIfTrue="1" operator="greaterThan">
      <formula>0.0004</formula>
    </cfRule>
  </conditionalFormatting>
  <conditionalFormatting sqref="O61">
    <cfRule type="cellIs" dxfId="134" priority="74" stopIfTrue="1" operator="greaterThan">
      <formula>0.0004</formula>
    </cfRule>
  </conditionalFormatting>
  <conditionalFormatting sqref="Q61">
    <cfRule type="cellIs" dxfId="133" priority="75" stopIfTrue="1" operator="greaterThan">
      <formula>0.0004</formula>
    </cfRule>
  </conditionalFormatting>
  <conditionalFormatting sqref="R61">
    <cfRule type="cellIs" dxfId="132" priority="76" stopIfTrue="1" operator="greaterThan">
      <formula>0.0004</formula>
    </cfRule>
  </conditionalFormatting>
  <conditionalFormatting sqref="I62">
    <cfRule type="cellIs" dxfId="131" priority="77" stopIfTrue="1" operator="greaterThan">
      <formula>0.002</formula>
    </cfRule>
  </conditionalFormatting>
  <conditionalFormatting sqref="K62">
    <cfRule type="cellIs" dxfId="130" priority="78" stopIfTrue="1" operator="greaterThan">
      <formula>0.002</formula>
    </cfRule>
  </conditionalFormatting>
  <conditionalFormatting sqref="L62">
    <cfRule type="cellIs" dxfId="129" priority="79" stopIfTrue="1" operator="greaterThan">
      <formula>0.002</formula>
    </cfRule>
  </conditionalFormatting>
  <conditionalFormatting sqref="O62">
    <cfRule type="cellIs" dxfId="128" priority="80" stopIfTrue="1" operator="greaterThan">
      <formula>0.002</formula>
    </cfRule>
  </conditionalFormatting>
  <conditionalFormatting sqref="Q62">
    <cfRule type="cellIs" dxfId="127" priority="81" stopIfTrue="1" operator="greaterThan">
      <formula>0.002</formula>
    </cfRule>
  </conditionalFormatting>
  <conditionalFormatting sqref="R62">
    <cfRule type="cellIs" dxfId="126" priority="82" stopIfTrue="1" operator="greaterThan">
      <formula>0.002</formula>
    </cfRule>
  </conditionalFormatting>
  <conditionalFormatting sqref="I63">
    <cfRule type="cellIs" dxfId="125" priority="83" stopIfTrue="1" operator="greaterThan">
      <formula>0.004</formula>
    </cfRule>
  </conditionalFormatting>
  <conditionalFormatting sqref="K63">
    <cfRule type="cellIs" dxfId="124" priority="84" stopIfTrue="1" operator="greaterThan">
      <formula>0.004</formula>
    </cfRule>
  </conditionalFormatting>
  <conditionalFormatting sqref="L63">
    <cfRule type="cellIs" dxfId="123" priority="85" stopIfTrue="1" operator="greaterThan">
      <formula>0.004</formula>
    </cfRule>
  </conditionalFormatting>
  <conditionalFormatting sqref="O63">
    <cfRule type="cellIs" dxfId="122" priority="86" stopIfTrue="1" operator="greaterThan">
      <formula>0.004</formula>
    </cfRule>
  </conditionalFormatting>
  <conditionalFormatting sqref="Q63">
    <cfRule type="cellIs" dxfId="121" priority="87" stopIfTrue="1" operator="greaterThan">
      <formula>0.004</formula>
    </cfRule>
  </conditionalFormatting>
  <conditionalFormatting sqref="R63">
    <cfRule type="cellIs" dxfId="120" priority="88" stopIfTrue="1" operator="greaterThan">
      <formula>0.004</formula>
    </cfRule>
  </conditionalFormatting>
  <conditionalFormatting sqref="I64">
    <cfRule type="cellIs" dxfId="119" priority="89" stopIfTrue="1" operator="greaterThan">
      <formula>0.0005</formula>
    </cfRule>
  </conditionalFormatting>
  <conditionalFormatting sqref="K64">
    <cfRule type="cellIs" dxfId="118" priority="90" stopIfTrue="1" operator="greaterThan">
      <formula>0.0005</formula>
    </cfRule>
  </conditionalFormatting>
  <conditionalFormatting sqref="L64">
    <cfRule type="cellIs" dxfId="117" priority="91" stopIfTrue="1" operator="greaterThan">
      <formula>0.0005</formula>
    </cfRule>
  </conditionalFormatting>
  <conditionalFormatting sqref="O64">
    <cfRule type="cellIs" dxfId="116" priority="92" stopIfTrue="1" operator="greaterThan">
      <formula>0.0005</formula>
    </cfRule>
  </conditionalFormatting>
  <conditionalFormatting sqref="Q64">
    <cfRule type="cellIs" dxfId="115" priority="93" stopIfTrue="1" operator="greaterThan">
      <formula>0.0005</formula>
    </cfRule>
  </conditionalFormatting>
  <conditionalFormatting sqref="R64">
    <cfRule type="cellIs" dxfId="114" priority="94" stopIfTrue="1" operator="greaterThan">
      <formula>0.0005</formula>
    </cfRule>
  </conditionalFormatting>
  <conditionalFormatting sqref="I65">
    <cfRule type="cellIs" dxfId="113" priority="95" stopIfTrue="1" operator="greaterThan">
      <formula>0.0006</formula>
    </cfRule>
  </conditionalFormatting>
  <conditionalFormatting sqref="K65">
    <cfRule type="cellIs" dxfId="112" priority="96" stopIfTrue="1" operator="greaterThan">
      <formula>0.0006</formula>
    </cfRule>
  </conditionalFormatting>
  <conditionalFormatting sqref="L65">
    <cfRule type="cellIs" dxfId="111" priority="97" stopIfTrue="1" operator="greaterThan">
      <formula>0.0006</formula>
    </cfRule>
  </conditionalFormatting>
  <conditionalFormatting sqref="O65">
    <cfRule type="cellIs" dxfId="110" priority="98" stopIfTrue="1" operator="greaterThan">
      <formula>0.0006</formula>
    </cfRule>
  </conditionalFormatting>
  <conditionalFormatting sqref="Q65">
    <cfRule type="cellIs" dxfId="109" priority="99" stopIfTrue="1" operator="greaterThan">
      <formula>0.0006</formula>
    </cfRule>
  </conditionalFormatting>
  <conditionalFormatting sqref="R65">
    <cfRule type="cellIs" dxfId="108" priority="100" stopIfTrue="1" operator="greaterThan">
      <formula>0.0006</formula>
    </cfRule>
  </conditionalFormatting>
  <conditionalFormatting sqref="I66">
    <cfRule type="cellIs" dxfId="107" priority="101" stopIfTrue="1" operator="greaterThan">
      <formula>0.001</formula>
    </cfRule>
  </conditionalFormatting>
  <conditionalFormatting sqref="K66">
    <cfRule type="cellIs" dxfId="106" priority="102" stopIfTrue="1" operator="greaterThan">
      <formula>0.001</formula>
    </cfRule>
  </conditionalFormatting>
  <conditionalFormatting sqref="L66">
    <cfRule type="cellIs" dxfId="105" priority="103" stopIfTrue="1" operator="greaterThan">
      <formula>0.001</formula>
    </cfRule>
  </conditionalFormatting>
  <conditionalFormatting sqref="O66">
    <cfRule type="cellIs" dxfId="104" priority="104" stopIfTrue="1" operator="greaterThan">
      <formula>0.001</formula>
    </cfRule>
  </conditionalFormatting>
  <conditionalFormatting sqref="Q66">
    <cfRule type="cellIs" dxfId="103" priority="105" stopIfTrue="1" operator="greaterThan">
      <formula>0.001</formula>
    </cfRule>
  </conditionalFormatting>
  <conditionalFormatting sqref="R66">
    <cfRule type="cellIs" dxfId="102" priority="106" stopIfTrue="1" operator="greaterThan">
      <formula>0.001</formula>
    </cfRule>
  </conditionalFormatting>
  <conditionalFormatting sqref="I67">
    <cfRule type="cellIs" dxfId="101" priority="107" stopIfTrue="1" operator="greaterThan">
      <formula>0.0005</formula>
    </cfRule>
  </conditionalFormatting>
  <conditionalFormatting sqref="K67">
    <cfRule type="cellIs" dxfId="100" priority="108" stopIfTrue="1" operator="greaterThan">
      <formula>0.0005</formula>
    </cfRule>
  </conditionalFormatting>
  <conditionalFormatting sqref="L67">
    <cfRule type="cellIs" dxfId="99" priority="109" stopIfTrue="1" operator="greaterThan">
      <formula>0.0005</formula>
    </cfRule>
  </conditionalFormatting>
  <conditionalFormatting sqref="O67">
    <cfRule type="cellIs" dxfId="98" priority="110" stopIfTrue="1" operator="greaterThan">
      <formula>0.0005</formula>
    </cfRule>
  </conditionalFormatting>
  <conditionalFormatting sqref="Q67">
    <cfRule type="cellIs" dxfId="97" priority="111" stopIfTrue="1" operator="greaterThan">
      <formula>0.0005</formula>
    </cfRule>
  </conditionalFormatting>
  <conditionalFormatting sqref="R67">
    <cfRule type="cellIs" dxfId="96" priority="112" stopIfTrue="1" operator="greaterThan">
      <formula>0.0005</formula>
    </cfRule>
  </conditionalFormatting>
  <conditionalFormatting sqref="L68">
    <cfRule type="cellIs" dxfId="95" priority="113" stopIfTrue="1" operator="greaterThan">
      <formula>0.0002</formula>
    </cfRule>
  </conditionalFormatting>
  <conditionalFormatting sqref="L69">
    <cfRule type="cellIs" dxfId="94" priority="114" stopIfTrue="1" operator="greaterThan">
      <formula>0.0006</formula>
    </cfRule>
  </conditionalFormatting>
  <conditionalFormatting sqref="L70">
    <cfRule type="cellIs" dxfId="93" priority="115" stopIfTrue="1" operator="greaterThan">
      <formula>0.0003</formula>
    </cfRule>
  </conditionalFormatting>
  <conditionalFormatting sqref="L71">
    <cfRule type="cellIs" dxfId="92" priority="116" stopIfTrue="1" operator="greaterThan">
      <formula>0.002</formula>
    </cfRule>
  </conditionalFormatting>
  <conditionalFormatting sqref="I72">
    <cfRule type="cellIs" dxfId="91" priority="117" stopIfTrue="1" operator="greaterThan">
      <formula>0.001</formula>
    </cfRule>
  </conditionalFormatting>
  <conditionalFormatting sqref="K72">
    <cfRule type="cellIs" dxfId="90" priority="118" stopIfTrue="1" operator="greaterThan">
      <formula>0.001</formula>
    </cfRule>
  </conditionalFormatting>
  <conditionalFormatting sqref="L72">
    <cfRule type="cellIs" dxfId="89" priority="119" stopIfTrue="1" operator="greaterThan">
      <formula>0.001</formula>
    </cfRule>
  </conditionalFormatting>
  <conditionalFormatting sqref="O72">
    <cfRule type="cellIs" dxfId="88" priority="120" stopIfTrue="1" operator="greaterThan">
      <formula>0.001</formula>
    </cfRule>
  </conditionalFormatting>
  <conditionalFormatting sqref="Q72">
    <cfRule type="cellIs" dxfId="87" priority="121" stopIfTrue="1" operator="greaterThan">
      <formula>0.001</formula>
    </cfRule>
  </conditionalFormatting>
  <conditionalFormatting sqref="R72">
    <cfRule type="cellIs" dxfId="86" priority="122" stopIfTrue="1" operator="greaterThan">
      <formula>0.001</formula>
    </cfRule>
  </conditionalFormatting>
  <conditionalFormatting sqref="I73">
    <cfRule type="cellIs" dxfId="85" priority="123" stopIfTrue="1" operator="greaterThan">
      <formula>0.002</formula>
    </cfRule>
  </conditionalFormatting>
  <conditionalFormatting sqref="L73">
    <cfRule type="cellIs" dxfId="84" priority="124" stopIfTrue="1" operator="greaterThan">
      <formula>0.002</formula>
    </cfRule>
  </conditionalFormatting>
  <conditionalFormatting sqref="O73">
    <cfRule type="cellIs" dxfId="83" priority="125" stopIfTrue="1" operator="greaterThan">
      <formula>0.002</formula>
    </cfRule>
  </conditionalFormatting>
  <conditionalFormatting sqref="R73">
    <cfRule type="cellIs" dxfId="82" priority="126" stopIfTrue="1" operator="greaterThan">
      <formula>0.002</formula>
    </cfRule>
  </conditionalFormatting>
  <conditionalFormatting sqref="I74">
    <cfRule type="cellIs" dxfId="81" priority="127" stopIfTrue="1" operator="greaterThan">
      <formula>4.4</formula>
    </cfRule>
  </conditionalFormatting>
  <conditionalFormatting sqref="K74">
    <cfRule type="cellIs" dxfId="80" priority="128" stopIfTrue="1" operator="greaterThan">
      <formula>4.4</formula>
    </cfRule>
  </conditionalFormatting>
  <conditionalFormatting sqref="L74">
    <cfRule type="cellIs" dxfId="79" priority="129" stopIfTrue="1" operator="greaterThan">
      <formula>4.4</formula>
    </cfRule>
  </conditionalFormatting>
  <conditionalFormatting sqref="O74">
    <cfRule type="cellIs" dxfId="78" priority="130" stopIfTrue="1" operator="greaterThan">
      <formula>4.4</formula>
    </cfRule>
  </conditionalFormatting>
  <conditionalFormatting sqref="Q74">
    <cfRule type="cellIs" dxfId="77" priority="131" stopIfTrue="1" operator="greaterThan">
      <formula>4.4</formula>
    </cfRule>
  </conditionalFormatting>
  <conditionalFormatting sqref="R74">
    <cfRule type="cellIs" dxfId="76" priority="132" stopIfTrue="1" operator="greaterThan">
      <formula>4.4</formula>
    </cfRule>
  </conditionalFormatting>
  <conditionalFormatting sqref="I75">
    <cfRule type="cellIs" dxfId="75" priority="133" stopIfTrue="1" operator="greaterThan">
      <formula>0.26</formula>
    </cfRule>
  </conditionalFormatting>
  <conditionalFormatting sqref="K75">
    <cfRule type="cellIs" dxfId="74" priority="134" stopIfTrue="1" operator="greaterThan">
      <formula>0.26</formula>
    </cfRule>
  </conditionalFormatting>
  <conditionalFormatting sqref="L75">
    <cfRule type="cellIs" dxfId="73" priority="135" stopIfTrue="1" operator="greaterThan">
      <formula>0.26</formula>
    </cfRule>
  </conditionalFormatting>
  <conditionalFormatting sqref="O75">
    <cfRule type="cellIs" dxfId="72" priority="136" stopIfTrue="1" operator="greaterThan">
      <formula>0.26</formula>
    </cfRule>
  </conditionalFormatting>
  <conditionalFormatting sqref="Q75">
    <cfRule type="cellIs" dxfId="71" priority="137" stopIfTrue="1" operator="greaterThan">
      <formula>0.26</formula>
    </cfRule>
  </conditionalFormatting>
  <conditionalFormatting sqref="R75">
    <cfRule type="cellIs" dxfId="70" priority="138" stopIfTrue="1" operator="greaterThan">
      <formula>0.26</formula>
    </cfRule>
  </conditionalFormatting>
  <conditionalFormatting sqref="I76">
    <cfRule type="cellIs" dxfId="69" priority="139" stopIfTrue="1" operator="greaterThan">
      <formula>0.11</formula>
    </cfRule>
  </conditionalFormatting>
  <conditionalFormatting sqref="K76">
    <cfRule type="cellIs" dxfId="68" priority="140" stopIfTrue="1" operator="greaterThan">
      <formula>0.11</formula>
    </cfRule>
  </conditionalFormatting>
  <conditionalFormatting sqref="L76">
    <cfRule type="cellIs" dxfId="67" priority="141" stopIfTrue="1" operator="greaterThan">
      <formula>0.11</formula>
    </cfRule>
  </conditionalFormatting>
  <conditionalFormatting sqref="O76">
    <cfRule type="cellIs" dxfId="66" priority="142" stopIfTrue="1" operator="greaterThan">
      <formula>0.11</formula>
    </cfRule>
  </conditionalFormatting>
  <conditionalFormatting sqref="Q76">
    <cfRule type="cellIs" dxfId="65" priority="143" stopIfTrue="1" operator="greaterThan">
      <formula>0.11</formula>
    </cfRule>
  </conditionalFormatting>
  <conditionalFormatting sqref="R76">
    <cfRule type="cellIs" dxfId="64" priority="144" stopIfTrue="1" operator="greaterThan">
      <formula>0.11</formula>
    </cfRule>
  </conditionalFormatting>
  <conditionalFormatting sqref="L77">
    <cfRule type="cellIs" dxfId="63" priority="145" stopIfTrue="1" operator="greaterThan">
      <formula>0.005</formula>
    </cfRule>
  </conditionalFormatting>
  <conditionalFormatting sqref="R77">
    <cfRule type="cellIs" dxfId="62" priority="146" stopIfTrue="1" operator="greaterThan">
      <formula>0.005</formula>
    </cfRule>
  </conditionalFormatting>
  <conditionalFormatting sqref="I78">
    <cfRule type="cellIs" dxfId="61" priority="147" stopIfTrue="1" operator="greaterThan">
      <formula>0.5</formula>
    </cfRule>
  </conditionalFormatting>
  <conditionalFormatting sqref="K78">
    <cfRule type="cellIs" dxfId="60" priority="148" stopIfTrue="1" operator="greaterThan">
      <formula>0.5</formula>
    </cfRule>
  </conditionalFormatting>
  <conditionalFormatting sqref="L78">
    <cfRule type="cellIs" dxfId="59" priority="149" stopIfTrue="1" operator="greaterThan">
      <formula>0.5</formula>
    </cfRule>
  </conditionalFormatting>
  <conditionalFormatting sqref="O78">
    <cfRule type="cellIs" dxfId="58" priority="150" stopIfTrue="1" operator="greaterThan">
      <formula>0.5</formula>
    </cfRule>
  </conditionalFormatting>
  <conditionalFormatting sqref="Q78">
    <cfRule type="cellIs" dxfId="57" priority="151" stopIfTrue="1" operator="greaterThan">
      <formula>0.5</formula>
    </cfRule>
  </conditionalFormatting>
  <conditionalFormatting sqref="R78">
    <cfRule type="cellIs" dxfId="56" priority="152" stopIfTrue="1" operator="greaterThan">
      <formula>0.5</formula>
    </cfRule>
  </conditionalFormatting>
  <conditionalFormatting sqref="L79">
    <cfRule type="cellIs" dxfId="55" priority="153" stopIfTrue="1" operator="greaterThan">
      <formula>0.005</formula>
    </cfRule>
  </conditionalFormatting>
  <conditionalFormatting sqref="L80">
    <cfRule type="cellIs" dxfId="54" priority="154" stopIfTrue="1" operator="greaterThan">
      <formula>0.012</formula>
    </cfRule>
  </conditionalFormatting>
  <conditionalFormatting sqref="L81">
    <cfRule type="cellIs" dxfId="53" priority="155" stopIfTrue="1" operator="greaterThan">
      <formula>0.08</formula>
    </cfRule>
  </conditionalFormatting>
  <conditionalFormatting sqref="L82">
    <cfRule type="cellIs" dxfId="52" priority="156" stopIfTrue="1" operator="greaterThan">
      <formula>0.01</formula>
    </cfRule>
  </conditionalFormatting>
  <conditionalFormatting sqref="L83">
    <cfRule type="cellIs" dxfId="51" priority="157" stopIfTrue="1" operator="greaterThan">
      <formula>0.03</formula>
    </cfRule>
  </conditionalFormatting>
  <conditionalFormatting sqref="L84">
    <cfRule type="cellIs" dxfId="50" priority="158" stopIfTrue="1" operator="greaterThan">
      <formula>0.06</formula>
    </cfRule>
  </conditionalFormatting>
  <conditionalFormatting sqref="I85">
    <cfRule type="cellIs" dxfId="49" priority="159" stopIfTrue="1" operator="greaterThan">
      <formula>0.54</formula>
    </cfRule>
  </conditionalFormatting>
  <conditionalFormatting sqref="K85">
    <cfRule type="cellIs" dxfId="48" priority="160" stopIfTrue="1" operator="greaterThan">
      <formula>0.54</formula>
    </cfRule>
  </conditionalFormatting>
  <conditionalFormatting sqref="L85">
    <cfRule type="cellIs" dxfId="47" priority="161" stopIfTrue="1" operator="greaterThan">
      <formula>0.54</formula>
    </cfRule>
  </conditionalFormatting>
  <conditionalFormatting sqref="O85">
    <cfRule type="cellIs" dxfId="46" priority="162" stopIfTrue="1" operator="greaterThan">
      <formula>0.54</formula>
    </cfRule>
  </conditionalFormatting>
  <conditionalFormatting sqref="Q85">
    <cfRule type="cellIs" dxfId="45" priority="163" stopIfTrue="1" operator="greaterThan">
      <formula>0.54</formula>
    </cfRule>
  </conditionalFormatting>
  <conditionalFormatting sqref="R85">
    <cfRule type="cellIs" dxfId="44" priority="164" stopIfTrue="1" operator="greaterThan">
      <formula>0.54</formula>
    </cfRule>
  </conditionalFormatting>
  <conditionalFormatting sqref="I86">
    <cfRule type="cellIs" dxfId="43" priority="165" stopIfTrue="1" operator="greaterThan">
      <formula>4.2</formula>
    </cfRule>
  </conditionalFormatting>
  <conditionalFormatting sqref="K86">
    <cfRule type="cellIs" dxfId="42" priority="166" stopIfTrue="1" operator="greaterThan">
      <formula>4.2</formula>
    </cfRule>
  </conditionalFormatting>
  <conditionalFormatting sqref="L86">
    <cfRule type="cellIs" dxfId="41" priority="167" stopIfTrue="1" operator="greaterThan">
      <formula>4.2</formula>
    </cfRule>
  </conditionalFormatting>
  <conditionalFormatting sqref="O86">
    <cfRule type="cellIs" dxfId="40" priority="168" stopIfTrue="1" operator="greaterThan">
      <formula>4.2</formula>
    </cfRule>
  </conditionalFormatting>
  <conditionalFormatting sqref="Q86">
    <cfRule type="cellIs" dxfId="39" priority="169" stopIfTrue="1" operator="greaterThan">
      <formula>4.2</formula>
    </cfRule>
  </conditionalFormatting>
  <conditionalFormatting sqref="R86">
    <cfRule type="cellIs" dxfId="38" priority="170" stopIfTrue="1" operator="greaterThan">
      <formula>4.2</formula>
    </cfRule>
  </conditionalFormatting>
  <conditionalFormatting sqref="I87">
    <cfRule type="cellIs" dxfId="37" priority="171" stopIfTrue="1" operator="greaterThan">
      <formula>0.26</formula>
    </cfRule>
  </conditionalFormatting>
  <conditionalFormatting sqref="K87">
    <cfRule type="cellIs" dxfId="36" priority="172" stopIfTrue="1" operator="greaterThan">
      <formula>0.26</formula>
    </cfRule>
  </conditionalFormatting>
  <conditionalFormatting sqref="L87">
    <cfRule type="cellIs" dxfId="35" priority="173" stopIfTrue="1" operator="greaterThan">
      <formula>0.26</formula>
    </cfRule>
  </conditionalFormatting>
  <conditionalFormatting sqref="O87">
    <cfRule type="cellIs" dxfId="34" priority="174" stopIfTrue="1" operator="greaterThan">
      <formula>0.26</formula>
    </cfRule>
  </conditionalFormatting>
  <conditionalFormatting sqref="Q87">
    <cfRule type="cellIs" dxfId="33" priority="175" stopIfTrue="1" operator="greaterThan">
      <formula>0.26</formula>
    </cfRule>
  </conditionalFormatting>
  <conditionalFormatting sqref="R87">
    <cfRule type="cellIs" dxfId="32" priority="176" stopIfTrue="1" operator="greaterThan">
      <formula>0.26</formula>
    </cfRule>
  </conditionalFormatting>
  <conditionalFormatting sqref="L88">
    <cfRule type="cellIs" dxfId="31" priority="177" stopIfTrue="1" operator="greaterThan">
      <formula>0.32</formula>
    </cfRule>
  </conditionalFormatting>
  <conditionalFormatting sqref="L94">
    <cfRule type="cellIs" dxfId="30" priority="178" stopIfTrue="1" operator="greaterThan">
      <formula>0.006</formula>
    </cfRule>
  </conditionalFormatting>
  <conditionalFormatting sqref="L95">
    <cfRule type="cellIs" dxfId="29" priority="179" stopIfTrue="1" operator="greaterThan">
      <formula>0.004</formula>
    </cfRule>
  </conditionalFormatting>
  <conditionalFormatting sqref="L96">
    <cfRule type="cellIs" dxfId="28" priority="180" stopIfTrue="1" operator="greaterThan">
      <formula>0.006</formula>
    </cfRule>
  </conditionalFormatting>
  <conditionalFormatting sqref="L97">
    <cfRule type="cellIs" dxfId="27" priority="181" stopIfTrue="1" operator="greaterThan">
      <formula>0.03</formula>
    </cfRule>
  </conditionalFormatting>
  <conditionalFormatting sqref="L98">
    <cfRule type="cellIs" dxfId="26" priority="182" stopIfTrue="1" operator="greaterThan">
      <formula>0.0008</formula>
    </cfRule>
  </conditionalFormatting>
  <conditionalFormatting sqref="L99">
    <cfRule type="cellIs" dxfId="25" priority="183" stopIfTrue="1" operator="greaterThan">
      <formula>0.0005</formula>
    </cfRule>
  </conditionalFormatting>
  <conditionalFormatting sqref="L100">
    <cfRule type="cellIs" dxfId="24" priority="184" stopIfTrue="1" operator="greaterThan">
      <formula>0.0003</formula>
    </cfRule>
  </conditionalFormatting>
  <conditionalFormatting sqref="L101">
    <cfRule type="cellIs" dxfId="23" priority="185" stopIfTrue="1" operator="greaterThan">
      <formula>0.004</formula>
    </cfRule>
  </conditionalFormatting>
  <conditionalFormatting sqref="L102">
    <cfRule type="cellIs" dxfId="22" priority="186" stopIfTrue="1" operator="greaterThan">
      <formula>0.004</formula>
    </cfRule>
  </conditionalFormatting>
  <conditionalFormatting sqref="L103">
    <cfRule type="cellIs" dxfId="21" priority="187" stopIfTrue="1" operator="greaterThan">
      <formula>0.004</formula>
    </cfRule>
  </conditionalFormatting>
  <conditionalFormatting sqref="L104">
    <cfRule type="cellIs" dxfId="20" priority="188" stopIfTrue="1" operator="greaterThan">
      <formula>0.0008</formula>
    </cfRule>
  </conditionalFormatting>
  <conditionalFormatting sqref="L105">
    <cfRule type="cellIs" dxfId="19" priority="189" stopIfTrue="1" operator="greaterThan">
      <formula>0.0006</formula>
    </cfRule>
  </conditionalFormatting>
  <conditionalFormatting sqref="L106">
    <cfRule type="cellIs" dxfId="18" priority="190" stopIfTrue="1" operator="greaterThan">
      <formula>0.0008</formula>
    </cfRule>
  </conditionalFormatting>
  <conditionalFormatting sqref="L107">
    <cfRule type="cellIs" dxfId="17" priority="191" stopIfTrue="1" operator="greaterThan">
      <formula>0.002</formula>
    </cfRule>
  </conditionalFormatting>
  <conditionalFormatting sqref="L108">
    <cfRule type="cellIs" dxfId="16" priority="192" stopIfTrue="1" operator="greaterThan">
      <formula>0.0008</formula>
    </cfRule>
  </conditionalFormatting>
  <conditionalFormatting sqref="L109">
    <cfRule type="cellIs" dxfId="15" priority="193" stopIfTrue="1" operator="greaterThan">
      <formula>0.0001</formula>
    </cfRule>
  </conditionalFormatting>
  <conditionalFormatting sqref="L110">
    <cfRule type="cellIs" dxfId="14" priority="194" stopIfTrue="1" operator="greaterThan">
      <formula>0.06</formula>
    </cfRule>
  </conditionalFormatting>
  <conditionalFormatting sqref="L111">
    <cfRule type="cellIs" dxfId="13" priority="195" stopIfTrue="1" operator="greaterThan">
      <formula>0.04</formula>
    </cfRule>
  </conditionalFormatting>
  <conditionalFormatting sqref="L112">
    <cfRule type="cellIs" dxfId="12" priority="196" stopIfTrue="1" operator="greaterThan">
      <formula>0.006</formula>
    </cfRule>
  </conditionalFormatting>
  <conditionalFormatting sqref="L113">
    <cfRule type="cellIs" dxfId="11" priority="197" stopIfTrue="1" operator="greaterThan">
      <formula>0.006</formula>
    </cfRule>
  </conditionalFormatting>
  <conditionalFormatting sqref="L114">
    <cfRule type="cellIs" dxfId="10" priority="198" stopIfTrue="1" operator="greaterThan">
      <formula>0.007</formula>
    </cfRule>
  </conditionalFormatting>
  <conditionalFormatting sqref="L115">
    <cfRule type="cellIs" dxfId="9" priority="199" stopIfTrue="1" operator="greaterThan">
      <formula>0.0007</formula>
    </cfRule>
  </conditionalFormatting>
  <conditionalFormatting sqref="L116">
    <cfRule type="cellIs" dxfId="8" priority="200" stopIfTrue="1" operator="greaterThan">
      <formula>0.0002</formula>
    </cfRule>
  </conditionalFormatting>
  <conditionalFormatting sqref="L117">
    <cfRule type="cellIs" dxfId="7" priority="201" stopIfTrue="1" operator="greaterThan">
      <formula>0.00003</formula>
    </cfRule>
  </conditionalFormatting>
  <conditionalFormatting sqref="L118">
    <cfRule type="cellIs" dxfId="6" priority="202" stopIfTrue="1" operator="greaterThan">
      <formula>0.02</formula>
    </cfRule>
  </conditionalFormatting>
  <conditionalFormatting sqref="L119">
    <cfRule type="cellIs" dxfId="5" priority="203" stopIfTrue="1" operator="greaterThan">
      <formula>0.0002</formula>
    </cfRule>
  </conditionalFormatting>
  <conditionalFormatting sqref="L120">
    <cfRule type="cellIs" dxfId="4" priority="204" stopIfTrue="1" operator="greaterThan">
      <formula>0.000029</formula>
    </cfRule>
  </conditionalFormatting>
  <conditionalFormatting sqref="L121">
    <cfRule type="cellIs" dxfId="3" priority="205" stopIfTrue="1" operator="greaterThan">
      <formula>0.000006</formula>
    </cfRule>
  </conditionalFormatting>
  <conditionalFormatting sqref="L122">
    <cfRule type="cellIs" dxfId="2" priority="206" stopIfTrue="1" operator="greaterThan">
      <formula>0.000004</formula>
    </cfRule>
  </conditionalFormatting>
  <conditionalFormatting sqref="L123">
    <cfRule type="cellIs" dxfId="1" priority="207" stopIfTrue="1" operator="greaterThan">
      <formula>0.000023</formula>
    </cfRule>
  </conditionalFormatting>
  <conditionalFormatting sqref="L124">
    <cfRule type="cellIs" dxfId="0" priority="208" stopIfTrue="1" operator="greaterThan">
      <formula>0.000021</formula>
    </cfRule>
  </conditionalFormatting>
  <printOptions horizontalCentered="1"/>
  <pageMargins left="0.39370078740157483" right="0.39370078740157483" top="0.39370078740157483" bottom="0.39370078740157483" header="0.27559055118110237" footer="0.51181102362204722"/>
  <pageSetup paperSize="8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恩智川</vt:lpstr>
      <vt:lpstr>玉串川</vt:lpstr>
      <vt:lpstr>楠根川</vt:lpstr>
      <vt:lpstr>平野川</vt:lpstr>
      <vt:lpstr>大正川</vt:lpstr>
      <vt:lpstr>恩智川!Print_Area</vt:lpstr>
      <vt:lpstr>玉串川!Print_Area</vt:lpstr>
      <vt:lpstr>大正川!Print_Area</vt:lpstr>
      <vt:lpstr>楠根川!Print_Area</vt:lpstr>
      <vt:lpstr>平野川!Print_Area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小谷　恵</dc:creator>
  <cp:lastModifiedBy>菜切　剛</cp:lastModifiedBy>
  <cp:lastPrinted>2024-06-25T23:42:52Z</cp:lastPrinted>
  <dcterms:created xsi:type="dcterms:W3CDTF">2005-06-03T06:32:11Z</dcterms:created>
  <dcterms:modified xsi:type="dcterms:W3CDTF">2025-04-22T07:17:27Z</dcterms:modified>
</cp:coreProperties>
</file>