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651EDF53-1E3F-4933-9761-C11D656B3638}" xr6:coauthVersionLast="47" xr6:coauthVersionMax="47" xr10:uidLastSave="{00000000-0000-0000-0000-000000000000}"/>
  <bookViews>
    <workbookView xWindow="-108" yWindow="-108" windowWidth="23256" windowHeight="13896" tabRatio="900" xr2:uid="{00000000-000D-0000-FFFF-FFFF00000000}"/>
  </bookViews>
  <sheets>
    <sheet name="はじめに" sheetId="19" r:id="rId1"/>
    <sheet name="【入力シート】" sheetId="17" r:id="rId2"/>
    <sheet name="【経済波及効果推計シート】" sheetId="2" r:id="rId3"/>
    <sheet name="新規需要額（計算シート）" sheetId="16" r:id="rId4"/>
    <sheet name="各係数" sheetId="4" r:id="rId5"/>
    <sheet name="取引基本表" sheetId="18" r:id="rId6"/>
  </sheets>
  <externalReferences>
    <externalReference r:id="rId7"/>
    <externalReference r:id="rId8"/>
  </externalReferences>
  <definedNames>
    <definedName name="chu">[1]Sheet2!$A$2:$B$101</definedName>
    <definedName name="dai">[1]Sheet2!$D$2:$E$42</definedName>
    <definedName name="_xlnm.Print_Area" localSheetId="0">はじめに!$A$1:$AN$60</definedName>
    <definedName name="推計項目" localSheetId="0">'[2]【20160526】（コンバート値）生産額推計一覧表'!#REF!</definedName>
    <definedName name="推計項目">'[2]【20160526】（コンバート値）生産額推計一覧表'!#REF!</definedName>
    <definedName name="推計方法" localSheetId="0">'[2]【20160526】（コンバート値）生産額推計一覧表'!#REF!</definedName>
    <definedName name="推計方法">'[2]【20160526】（コンバート値）生産額推計一覧表'!#REF!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1" i="17" l="1"/>
  <c r="H4" i="16" l="1"/>
  <c r="I4" i="16"/>
  <c r="H5" i="16"/>
  <c r="I5" i="16"/>
  <c r="H6" i="16"/>
  <c r="I6" i="16"/>
  <c r="H7" i="16"/>
  <c r="I7" i="16"/>
  <c r="H8" i="16"/>
  <c r="I8" i="16"/>
  <c r="H9" i="16"/>
  <c r="I9" i="16"/>
  <c r="H10" i="16"/>
  <c r="I10" i="16"/>
  <c r="H11" i="16"/>
  <c r="I11" i="16"/>
  <c r="H12" i="16"/>
  <c r="I12" i="16"/>
  <c r="H13" i="16"/>
  <c r="I13" i="16"/>
  <c r="H14" i="16"/>
  <c r="I14" i="16"/>
  <c r="H15" i="16"/>
  <c r="I15" i="16"/>
  <c r="H16" i="16"/>
  <c r="I16" i="16"/>
  <c r="H17" i="16"/>
  <c r="I17" i="16"/>
  <c r="H18" i="16"/>
  <c r="I18" i="16"/>
  <c r="H19" i="16"/>
  <c r="I19" i="16"/>
  <c r="H20" i="16"/>
  <c r="I20" i="16"/>
  <c r="H21" i="16"/>
  <c r="I21" i="16"/>
  <c r="H22" i="16"/>
  <c r="I22" i="16"/>
  <c r="H23" i="16"/>
  <c r="I23" i="16"/>
  <c r="H24" i="16"/>
  <c r="I24" i="16"/>
  <c r="H25" i="16"/>
  <c r="I25" i="16"/>
  <c r="H26" i="16"/>
  <c r="I26" i="16"/>
  <c r="H27" i="16"/>
  <c r="I27" i="16"/>
  <c r="H28" i="16"/>
  <c r="I28" i="16"/>
  <c r="H29" i="16"/>
  <c r="I29" i="16"/>
  <c r="H30" i="16"/>
  <c r="I30" i="16"/>
  <c r="H31" i="16"/>
  <c r="I31" i="16"/>
  <c r="H32" i="16"/>
  <c r="I32" i="16"/>
  <c r="H33" i="16"/>
  <c r="I33" i="16"/>
  <c r="H34" i="16"/>
  <c r="I34" i="16"/>
  <c r="H35" i="16"/>
  <c r="I35" i="16"/>
  <c r="H36" i="16"/>
  <c r="I36" i="16"/>
  <c r="H37" i="16"/>
  <c r="I37" i="16"/>
  <c r="H38" i="16"/>
  <c r="I38" i="16"/>
  <c r="H39" i="16"/>
  <c r="I39" i="16"/>
  <c r="I3" i="16"/>
  <c r="H3" i="16"/>
  <c r="F4" i="16"/>
  <c r="G4" i="16"/>
  <c r="F5" i="16"/>
  <c r="G5" i="16"/>
  <c r="F6" i="16"/>
  <c r="G6" i="16"/>
  <c r="F7" i="16"/>
  <c r="G7" i="16"/>
  <c r="F8" i="16"/>
  <c r="G8" i="16"/>
  <c r="F9" i="16"/>
  <c r="G9" i="16"/>
  <c r="F10" i="16"/>
  <c r="G10" i="16"/>
  <c r="F11" i="16"/>
  <c r="G11" i="16"/>
  <c r="F12" i="16"/>
  <c r="G12" i="16"/>
  <c r="F13" i="16"/>
  <c r="G13" i="16"/>
  <c r="F14" i="16"/>
  <c r="G14" i="16"/>
  <c r="F15" i="16"/>
  <c r="G15" i="16"/>
  <c r="F16" i="16"/>
  <c r="G16" i="16"/>
  <c r="F17" i="16"/>
  <c r="G17" i="16"/>
  <c r="F18" i="16"/>
  <c r="G18" i="16"/>
  <c r="F19" i="16"/>
  <c r="G19" i="16"/>
  <c r="F20" i="16"/>
  <c r="G20" i="16"/>
  <c r="F21" i="16"/>
  <c r="G21" i="16"/>
  <c r="F22" i="16"/>
  <c r="G22" i="16"/>
  <c r="F23" i="16"/>
  <c r="G23" i="16"/>
  <c r="F24" i="16"/>
  <c r="G24" i="16"/>
  <c r="F25" i="16"/>
  <c r="G25" i="16"/>
  <c r="F26" i="16"/>
  <c r="G26" i="16"/>
  <c r="F27" i="16"/>
  <c r="G27" i="16"/>
  <c r="F28" i="16"/>
  <c r="G28" i="16"/>
  <c r="F29" i="16"/>
  <c r="G29" i="16"/>
  <c r="F30" i="16"/>
  <c r="G30" i="16"/>
  <c r="F31" i="16"/>
  <c r="G31" i="16"/>
  <c r="F32" i="16"/>
  <c r="G32" i="16"/>
  <c r="F33" i="16"/>
  <c r="G33" i="16"/>
  <c r="F34" i="16"/>
  <c r="G34" i="16"/>
  <c r="F35" i="16"/>
  <c r="G35" i="16"/>
  <c r="F36" i="16"/>
  <c r="G36" i="16"/>
  <c r="F37" i="16"/>
  <c r="G37" i="16"/>
  <c r="F38" i="16"/>
  <c r="G38" i="16"/>
  <c r="F39" i="16"/>
  <c r="G39" i="16"/>
  <c r="G3" i="16"/>
  <c r="F3" i="16"/>
  <c r="C9" i="16" l="1"/>
  <c r="C8" i="16"/>
  <c r="D8" i="16"/>
  <c r="E8" i="16"/>
  <c r="D9" i="16"/>
  <c r="E9" i="16"/>
  <c r="C10" i="16"/>
  <c r="D10" i="16"/>
  <c r="E10" i="16"/>
  <c r="C11" i="16"/>
  <c r="D11" i="16"/>
  <c r="E11" i="16"/>
  <c r="C12" i="16"/>
  <c r="D12" i="16"/>
  <c r="E12" i="16"/>
  <c r="C13" i="16"/>
  <c r="D13" i="16"/>
  <c r="E13" i="16"/>
  <c r="C14" i="16"/>
  <c r="D14" i="16"/>
  <c r="E14" i="16"/>
  <c r="C15" i="16"/>
  <c r="D15" i="16"/>
  <c r="E15" i="16"/>
  <c r="C16" i="16"/>
  <c r="D16" i="16"/>
  <c r="E16" i="16"/>
  <c r="C17" i="16"/>
  <c r="D17" i="16"/>
  <c r="E17" i="16"/>
  <c r="C18" i="16"/>
  <c r="D18" i="16"/>
  <c r="E18" i="16"/>
  <c r="C19" i="16"/>
  <c r="D19" i="16"/>
  <c r="E19" i="16"/>
  <c r="C20" i="16"/>
  <c r="D20" i="16"/>
  <c r="E20" i="16"/>
  <c r="C21" i="16"/>
  <c r="D21" i="16"/>
  <c r="E21" i="16"/>
  <c r="C22" i="16"/>
  <c r="D22" i="16"/>
  <c r="E22" i="16"/>
  <c r="C23" i="16"/>
  <c r="D23" i="16"/>
  <c r="E23" i="16"/>
  <c r="C24" i="16"/>
  <c r="D24" i="16"/>
  <c r="E24" i="16"/>
  <c r="C25" i="16"/>
  <c r="D25" i="16"/>
  <c r="E25" i="16"/>
  <c r="C26" i="16"/>
  <c r="D26" i="16"/>
  <c r="E26" i="16"/>
  <c r="C27" i="16"/>
  <c r="D27" i="16"/>
  <c r="E27" i="16"/>
  <c r="C28" i="16"/>
  <c r="D28" i="16"/>
  <c r="E28" i="16"/>
  <c r="C29" i="16"/>
  <c r="D29" i="16"/>
  <c r="E29" i="16"/>
  <c r="C30" i="16"/>
  <c r="D30" i="16"/>
  <c r="E30" i="16"/>
  <c r="C31" i="16"/>
  <c r="D31" i="16"/>
  <c r="E31" i="16"/>
  <c r="C32" i="16"/>
  <c r="D32" i="16"/>
  <c r="E32" i="16"/>
  <c r="C33" i="16"/>
  <c r="D33" i="16"/>
  <c r="E33" i="16"/>
  <c r="C34" i="16"/>
  <c r="D34" i="16"/>
  <c r="E34" i="16"/>
  <c r="C35" i="16"/>
  <c r="D35" i="16"/>
  <c r="E35" i="16"/>
  <c r="C36" i="16"/>
  <c r="D36" i="16"/>
  <c r="E36" i="16"/>
  <c r="C37" i="16"/>
  <c r="D37" i="16"/>
  <c r="E37" i="16"/>
  <c r="C38" i="16"/>
  <c r="D38" i="16"/>
  <c r="E38" i="16"/>
  <c r="C39" i="16"/>
  <c r="D39" i="16"/>
  <c r="E39" i="16"/>
  <c r="C3" i="16"/>
  <c r="D3" i="16"/>
  <c r="E3" i="16"/>
  <c r="C4" i="16"/>
  <c r="D4" i="16"/>
  <c r="E4" i="16"/>
  <c r="C5" i="16"/>
  <c r="D5" i="16"/>
  <c r="E5" i="16"/>
  <c r="C6" i="16"/>
  <c r="D6" i="16"/>
  <c r="E6" i="16"/>
  <c r="C7" i="16"/>
  <c r="D7" i="16"/>
  <c r="E7" i="16"/>
  <c r="K4" i="16" l="1"/>
  <c r="F8" i="2" s="1"/>
  <c r="K37" i="16"/>
  <c r="K33" i="16"/>
  <c r="F37" i="2" s="1"/>
  <c r="K29" i="16"/>
  <c r="F33" i="2" s="1"/>
  <c r="K25" i="16"/>
  <c r="F29" i="2" s="1"/>
  <c r="K21" i="16"/>
  <c r="F25" i="2" s="1"/>
  <c r="K17" i="16"/>
  <c r="F21" i="2" s="1"/>
  <c r="K13" i="16"/>
  <c r="F17" i="2" s="1"/>
  <c r="K12" i="16"/>
  <c r="F16" i="2" s="1"/>
  <c r="K36" i="16"/>
  <c r="K28" i="16"/>
  <c r="K20" i="16"/>
  <c r="F24" i="2" s="1"/>
  <c r="K35" i="16"/>
  <c r="F39" i="2" s="1"/>
  <c r="K19" i="16"/>
  <c r="K38" i="16"/>
  <c r="K34" i="16"/>
  <c r="F38" i="2" s="1"/>
  <c r="K30" i="16"/>
  <c r="F34" i="2" s="1"/>
  <c r="K26" i="16"/>
  <c r="F30" i="2" s="1"/>
  <c r="K22" i="16"/>
  <c r="F26" i="2" s="1"/>
  <c r="K18" i="16"/>
  <c r="F22" i="2" s="1"/>
  <c r="K14" i="16"/>
  <c r="F18" i="2" s="1"/>
  <c r="K10" i="16"/>
  <c r="F14" i="2" s="1"/>
  <c r="K6" i="16"/>
  <c r="F10" i="2" s="1"/>
  <c r="K31" i="16"/>
  <c r="F35" i="2" s="1"/>
  <c r="K27" i="16"/>
  <c r="F31" i="2" s="1"/>
  <c r="K23" i="16"/>
  <c r="F27" i="2" s="1"/>
  <c r="K15" i="16"/>
  <c r="F19" i="2" s="1"/>
  <c r="K11" i="16"/>
  <c r="F15" i="2" s="1"/>
  <c r="K8" i="16"/>
  <c r="F12" i="2" s="1"/>
  <c r="K39" i="16"/>
  <c r="K7" i="16"/>
  <c r="F11" i="2" s="1"/>
  <c r="K3" i="16"/>
  <c r="F7" i="2" s="1"/>
  <c r="K32" i="16"/>
  <c r="F36" i="2" s="1"/>
  <c r="K24" i="16"/>
  <c r="F28" i="2" s="1"/>
  <c r="K16" i="16"/>
  <c r="F20" i="2" s="1"/>
  <c r="K5" i="16"/>
  <c r="F9" i="2" s="1"/>
  <c r="J13" i="16"/>
  <c r="D17" i="2" s="1"/>
  <c r="J3" i="16"/>
  <c r="D7" i="2" s="1"/>
  <c r="K9" i="16"/>
  <c r="F13" i="2" s="1"/>
  <c r="F42" i="2"/>
  <c r="J33" i="16"/>
  <c r="D37" i="2" s="1"/>
  <c r="J32" i="16"/>
  <c r="D36" i="2" s="1"/>
  <c r="J29" i="16"/>
  <c r="D33" i="2" s="1"/>
  <c r="J28" i="16"/>
  <c r="D32" i="2" s="1"/>
  <c r="J20" i="16"/>
  <c r="D24" i="2" s="1"/>
  <c r="J16" i="16"/>
  <c r="D20" i="2" s="1"/>
  <c r="F43" i="2"/>
  <c r="F23" i="2"/>
  <c r="J5" i="16"/>
  <c r="D9" i="2" s="1"/>
  <c r="J9" i="16"/>
  <c r="D13" i="2" s="1"/>
  <c r="J37" i="16"/>
  <c r="D41" i="2" s="1"/>
  <c r="J36" i="16"/>
  <c r="D40" i="2" s="1"/>
  <c r="J25" i="16"/>
  <c r="D29" i="2" s="1"/>
  <c r="J24" i="16"/>
  <c r="D28" i="2" s="1"/>
  <c r="J21" i="16"/>
  <c r="D25" i="2" s="1"/>
  <c r="J17" i="16"/>
  <c r="D21" i="2" s="1"/>
  <c r="J12" i="16"/>
  <c r="D16" i="2" s="1"/>
  <c r="J8" i="16"/>
  <c r="D12" i="2" s="1"/>
  <c r="J4" i="16"/>
  <c r="D8" i="2" s="1"/>
  <c r="J38" i="16"/>
  <c r="D42" i="2" s="1"/>
  <c r="J34" i="16"/>
  <c r="D38" i="2" s="1"/>
  <c r="J30" i="16"/>
  <c r="D34" i="2" s="1"/>
  <c r="J26" i="16"/>
  <c r="D30" i="2" s="1"/>
  <c r="J22" i="16"/>
  <c r="D26" i="2" s="1"/>
  <c r="J18" i="16"/>
  <c r="D22" i="2" s="1"/>
  <c r="J14" i="16"/>
  <c r="D18" i="2" s="1"/>
  <c r="J10" i="16"/>
  <c r="D14" i="2" s="1"/>
  <c r="J6" i="16"/>
  <c r="D10" i="2" s="1"/>
  <c r="F40" i="2"/>
  <c r="F32" i="2"/>
  <c r="J39" i="16"/>
  <c r="D43" i="2" s="1"/>
  <c r="J35" i="16"/>
  <c r="D39" i="2" s="1"/>
  <c r="J31" i="16"/>
  <c r="D35" i="2" s="1"/>
  <c r="J27" i="16"/>
  <c r="D31" i="2" s="1"/>
  <c r="J23" i="16"/>
  <c r="D27" i="2" s="1"/>
  <c r="J19" i="16"/>
  <c r="D23" i="2" s="1"/>
  <c r="J15" i="16"/>
  <c r="D19" i="2" s="1"/>
  <c r="J11" i="16"/>
  <c r="D15" i="2" s="1"/>
  <c r="J7" i="16"/>
  <c r="D11" i="2" s="1"/>
  <c r="F41" i="2"/>
  <c r="P1" i="2"/>
  <c r="D4" i="2" l="1"/>
  <c r="G50" i="2" s="1"/>
  <c r="H7" i="2" l="1" a="1"/>
  <c r="H30" i="2" s="1"/>
  <c r="F4" i="2"/>
  <c r="G51" i="2" s="1"/>
  <c r="H13" i="2" l="1"/>
  <c r="L13" i="2" s="1"/>
  <c r="H36" i="2"/>
  <c r="L36" i="2" s="1"/>
  <c r="H32" i="2"/>
  <c r="J32" i="2" s="1"/>
  <c r="H24" i="2"/>
  <c r="J24" i="2" s="1"/>
  <c r="H16" i="2"/>
  <c r="N16" i="2" s="1"/>
  <c r="H8" i="2"/>
  <c r="N8" i="2" s="1"/>
  <c r="H39" i="2"/>
  <c r="J39" i="2" s="1"/>
  <c r="H43" i="2"/>
  <c r="N43" i="2" s="1"/>
  <c r="H27" i="2"/>
  <c r="N27" i="2" s="1"/>
  <c r="H23" i="2"/>
  <c r="N23" i="2" s="1"/>
  <c r="H31" i="2"/>
  <c r="N31" i="2" s="1"/>
  <c r="H15" i="2"/>
  <c r="N15" i="2" s="1"/>
  <c r="H11" i="2"/>
  <c r="N11" i="2" s="1"/>
  <c r="H19" i="2"/>
  <c r="L19" i="2" s="1"/>
  <c r="H38" i="2"/>
  <c r="L38" i="2" s="1"/>
  <c r="H34" i="2"/>
  <c r="J34" i="2" s="1"/>
  <c r="H7" i="2"/>
  <c r="H26" i="2"/>
  <c r="J26" i="2" s="1"/>
  <c r="H22" i="2"/>
  <c r="J22" i="2" s="1"/>
  <c r="H42" i="2"/>
  <c r="L42" i="2" s="1"/>
  <c r="H41" i="2"/>
  <c r="N41" i="2" s="1"/>
  <c r="H37" i="2"/>
  <c r="J37" i="2" s="1"/>
  <c r="H33" i="2"/>
  <c r="L33" i="2" s="1"/>
  <c r="H18" i="2"/>
  <c r="L18" i="2" s="1"/>
  <c r="H29" i="2"/>
  <c r="J29" i="2" s="1"/>
  <c r="H25" i="2"/>
  <c r="N25" i="2" s="1"/>
  <c r="H21" i="2"/>
  <c r="L21" i="2" s="1"/>
  <c r="H17" i="2"/>
  <c r="L17" i="2" s="1"/>
  <c r="H9" i="2"/>
  <c r="N9" i="2" s="1"/>
  <c r="H40" i="2"/>
  <c r="L40" i="2" s="1"/>
  <c r="H28" i="2"/>
  <c r="L28" i="2" s="1"/>
  <c r="H20" i="2"/>
  <c r="J20" i="2" s="1"/>
  <c r="H12" i="2"/>
  <c r="L12" i="2" s="1"/>
  <c r="H35" i="2"/>
  <c r="N35" i="2" s="1"/>
  <c r="H14" i="2"/>
  <c r="N14" i="2" s="1"/>
  <c r="H10" i="2"/>
  <c r="N30" i="2"/>
  <c r="J7" i="2" l="1"/>
  <c r="N7" i="2"/>
  <c r="N39" i="2"/>
  <c r="L39" i="2"/>
  <c r="L43" i="2"/>
  <c r="J40" i="2"/>
  <c r="L41" i="2"/>
  <c r="H4" i="2"/>
  <c r="F57" i="2" s="1"/>
  <c r="N38" i="2"/>
  <c r="J38" i="2"/>
  <c r="J43" i="2"/>
  <c r="N10" i="2"/>
  <c r="J42" i="2"/>
  <c r="N42" i="2"/>
  <c r="N40" i="2"/>
  <c r="L7" i="2"/>
  <c r="J41" i="2"/>
  <c r="N24" i="2"/>
  <c r="J30" i="2"/>
  <c r="L15" i="2"/>
  <c r="L30" i="2"/>
  <c r="N13" i="2"/>
  <c r="J13" i="2"/>
  <c r="N22" i="2"/>
  <c r="N18" i="2"/>
  <c r="J25" i="2"/>
  <c r="L25" i="2"/>
  <c r="L31" i="2"/>
  <c r="N37" i="2"/>
  <c r="L16" i="2"/>
  <c r="J16" i="2"/>
  <c r="L37" i="2"/>
  <c r="L22" i="2"/>
  <c r="L27" i="2"/>
  <c r="J31" i="2"/>
  <c r="L24" i="2"/>
  <c r="J18" i="2"/>
  <c r="J9" i="2"/>
  <c r="J27" i="2"/>
  <c r="L35" i="2"/>
  <c r="J35" i="2"/>
  <c r="J17" i="2"/>
  <c r="N17" i="2"/>
  <c r="N33" i="2"/>
  <c r="L9" i="2"/>
  <c r="J8" i="2"/>
  <c r="N29" i="2"/>
  <c r="J15" i="2"/>
  <c r="N36" i="2"/>
  <c r="L29" i="2"/>
  <c r="J11" i="2"/>
  <c r="J36" i="2"/>
  <c r="N21" i="2"/>
  <c r="N32" i="2"/>
  <c r="L11" i="2"/>
  <c r="L14" i="2"/>
  <c r="J21" i="2"/>
  <c r="L8" i="2"/>
  <c r="L26" i="2"/>
  <c r="N12" i="2"/>
  <c r="N26" i="2"/>
  <c r="J12" i="2"/>
  <c r="J23" i="2"/>
  <c r="J33" i="2"/>
  <c r="L23" i="2"/>
  <c r="L32" i="2"/>
  <c r="L20" i="2"/>
  <c r="N19" i="2"/>
  <c r="L10" i="2"/>
  <c r="J19" i="2"/>
  <c r="J10" i="2"/>
  <c r="L34" i="2"/>
  <c r="N34" i="2"/>
  <c r="N28" i="2"/>
  <c r="J28" i="2"/>
  <c r="J14" i="2"/>
  <c r="N20" i="2"/>
  <c r="L4" i="2" l="1"/>
  <c r="L57" i="2" s="1"/>
  <c r="N4" i="2"/>
  <c r="P7" i="2" s="1"/>
  <c r="T7" i="2" s="1"/>
  <c r="J4" i="2"/>
  <c r="H57" i="2" s="1"/>
  <c r="J57" i="2" l="1"/>
  <c r="P43" i="2"/>
  <c r="P42" i="2"/>
  <c r="P41" i="2"/>
  <c r="P40" i="2"/>
  <c r="P39" i="2"/>
  <c r="P38" i="2"/>
  <c r="P9" i="2"/>
  <c r="V9" i="2" s="1"/>
  <c r="P21" i="2"/>
  <c r="P18" i="2"/>
  <c r="P37" i="2"/>
  <c r="P34" i="2"/>
  <c r="P31" i="2"/>
  <c r="P36" i="2"/>
  <c r="P32" i="2"/>
  <c r="P35" i="2"/>
  <c r="P33" i="2"/>
  <c r="P15" i="2"/>
  <c r="P24" i="2"/>
  <c r="P26" i="2"/>
  <c r="P30" i="2"/>
  <c r="P23" i="2"/>
  <c r="P16" i="2"/>
  <c r="P14" i="2"/>
  <c r="P28" i="2"/>
  <c r="P22" i="2"/>
  <c r="P20" i="2"/>
  <c r="P19" i="2"/>
  <c r="P27" i="2"/>
  <c r="P29" i="2"/>
  <c r="P12" i="2"/>
  <c r="P11" i="2"/>
  <c r="P8" i="2"/>
  <c r="P13" i="2"/>
  <c r="P17" i="2"/>
  <c r="P25" i="2"/>
  <c r="P10" i="2"/>
  <c r="T41" i="2" l="1"/>
  <c r="V41" i="2"/>
  <c r="R41" i="2"/>
  <c r="R42" i="2"/>
  <c r="T42" i="2"/>
  <c r="V42" i="2"/>
  <c r="R43" i="2"/>
  <c r="V43" i="2"/>
  <c r="T43" i="2"/>
  <c r="V38" i="2"/>
  <c r="R38" i="2"/>
  <c r="T38" i="2"/>
  <c r="V39" i="2"/>
  <c r="R39" i="2"/>
  <c r="T39" i="2"/>
  <c r="V40" i="2"/>
  <c r="R40" i="2"/>
  <c r="T40" i="2"/>
  <c r="T9" i="2"/>
  <c r="R9" i="2"/>
  <c r="R31" i="2"/>
  <c r="V31" i="2"/>
  <c r="T31" i="2"/>
  <c r="T28" i="2"/>
  <c r="R28" i="2"/>
  <c r="V28" i="2"/>
  <c r="V37" i="2"/>
  <c r="T37" i="2"/>
  <c r="R37" i="2"/>
  <c r="R8" i="2"/>
  <c r="V8" i="2"/>
  <c r="T8" i="2"/>
  <c r="V22" i="2"/>
  <c r="T22" i="2"/>
  <c r="R22" i="2"/>
  <c r="R15" i="2"/>
  <c r="T15" i="2"/>
  <c r="V15" i="2"/>
  <c r="R18" i="2"/>
  <c r="V18" i="2"/>
  <c r="T18" i="2"/>
  <c r="V34" i="2"/>
  <c r="T34" i="2"/>
  <c r="R34" i="2"/>
  <c r="V11" i="2"/>
  <c r="T11" i="2"/>
  <c r="R11" i="2"/>
  <c r="V33" i="2"/>
  <c r="T33" i="2"/>
  <c r="R33" i="2"/>
  <c r="T21" i="2"/>
  <c r="V21" i="2"/>
  <c r="R21" i="2"/>
  <c r="R24" i="2"/>
  <c r="V24" i="2"/>
  <c r="T24" i="2"/>
  <c r="T12" i="2"/>
  <c r="R12" i="2"/>
  <c r="V12" i="2"/>
  <c r="T29" i="2"/>
  <c r="V29" i="2"/>
  <c r="R29" i="2"/>
  <c r="V7" i="2"/>
  <c r="R7" i="2"/>
  <c r="V35" i="2"/>
  <c r="T35" i="2"/>
  <c r="R35" i="2"/>
  <c r="V30" i="2"/>
  <c r="T30" i="2"/>
  <c r="R30" i="2"/>
  <c r="V10" i="2"/>
  <c r="T10" i="2"/>
  <c r="R10" i="2"/>
  <c r="V25" i="2"/>
  <c r="T25" i="2"/>
  <c r="R25" i="2"/>
  <c r="T13" i="2"/>
  <c r="V13" i="2"/>
  <c r="R13" i="2"/>
  <c r="V27" i="2"/>
  <c r="T27" i="2"/>
  <c r="R27" i="2"/>
  <c r="R16" i="2"/>
  <c r="V16" i="2"/>
  <c r="T16" i="2"/>
  <c r="R32" i="2"/>
  <c r="V32" i="2"/>
  <c r="T32" i="2"/>
  <c r="T20" i="2"/>
  <c r="R20" i="2"/>
  <c r="V20" i="2"/>
  <c r="V26" i="2"/>
  <c r="T26" i="2"/>
  <c r="R26" i="2"/>
  <c r="V14" i="2"/>
  <c r="T14" i="2"/>
  <c r="R14" i="2"/>
  <c r="V17" i="2"/>
  <c r="T17" i="2"/>
  <c r="R17" i="2"/>
  <c r="V19" i="2"/>
  <c r="T19" i="2"/>
  <c r="R19" i="2"/>
  <c r="R23" i="2"/>
  <c r="V23" i="2"/>
  <c r="T23" i="2"/>
  <c r="T36" i="2"/>
  <c r="R36" i="2"/>
  <c r="V36" i="2"/>
  <c r="P4" i="2"/>
  <c r="F58" i="2" s="1"/>
  <c r="F56" i="2" l="1"/>
  <c r="R4" i="2"/>
  <c r="H58" i="2" s="1"/>
  <c r="V4" i="2"/>
  <c r="J58" i="2" s="1"/>
  <c r="T4" i="2"/>
  <c r="L58" i="2" s="1"/>
  <c r="J56" i="2" l="1"/>
  <c r="H56" i="2"/>
  <c r="L56" i="2"/>
</calcChain>
</file>

<file path=xl/sharedStrings.xml><?xml version="1.0" encoding="utf-8"?>
<sst xmlns="http://schemas.openxmlformats.org/spreadsheetml/2006/main" count="509" uniqueCount="240">
  <si>
    <t>その他の製造工業製品</t>
  </si>
  <si>
    <t>商業</t>
  </si>
  <si>
    <t>金融・保険</t>
  </si>
  <si>
    <t>公務</t>
  </si>
  <si>
    <t>事務用品</t>
  </si>
  <si>
    <t>分類不明</t>
  </si>
  <si>
    <t>部門名</t>
    <rPh sb="0" eb="2">
      <t>ブモン</t>
    </rPh>
    <rPh sb="2" eb="3">
      <t>メイ</t>
    </rPh>
    <phoneticPr fontId="6"/>
  </si>
  <si>
    <t>億円</t>
    <rPh sb="0" eb="2">
      <t>オクエン</t>
    </rPh>
    <phoneticPr fontId="6"/>
  </si>
  <si>
    <t>粗付加価値誘発額</t>
    <rPh sb="0" eb="1">
      <t>ソ</t>
    </rPh>
    <rPh sb="1" eb="3">
      <t>フカ</t>
    </rPh>
    <rPh sb="3" eb="5">
      <t>カチ</t>
    </rPh>
    <rPh sb="5" eb="7">
      <t>ユウハツ</t>
    </rPh>
    <rPh sb="7" eb="8">
      <t>ガク</t>
    </rPh>
    <phoneticPr fontId="6"/>
  </si>
  <si>
    <t>粗付加価値誘発額</t>
    <rPh sb="0" eb="1">
      <t>ソ</t>
    </rPh>
    <rPh sb="1" eb="3">
      <t>フカ</t>
    </rPh>
    <rPh sb="3" eb="5">
      <t>カチ</t>
    </rPh>
    <rPh sb="5" eb="7">
      <t>ユウハツ</t>
    </rPh>
    <rPh sb="7" eb="8">
      <t>ガク</t>
    </rPh>
    <phoneticPr fontId="6"/>
  </si>
  <si>
    <t>労働誘発量</t>
    <rPh sb="0" eb="2">
      <t>ロウドウ</t>
    </rPh>
    <rPh sb="2" eb="4">
      <t>ユウハツ</t>
    </rPh>
    <rPh sb="4" eb="5">
      <t>リョウ</t>
    </rPh>
    <phoneticPr fontId="6"/>
  </si>
  <si>
    <t>労働誘発量</t>
    <rPh sb="0" eb="2">
      <t>ロウドウ</t>
    </rPh>
    <rPh sb="2" eb="4">
      <t>ユウハツ</t>
    </rPh>
    <rPh sb="4" eb="5">
      <t>リョウ</t>
    </rPh>
    <phoneticPr fontId="6"/>
  </si>
  <si>
    <t>人</t>
    <rPh sb="0" eb="1">
      <t>ニン</t>
    </rPh>
    <phoneticPr fontId="6"/>
  </si>
  <si>
    <t>雇用者所得</t>
    <rPh sb="0" eb="3">
      <t>コヨウシャ</t>
    </rPh>
    <rPh sb="3" eb="5">
      <t>ショトク</t>
    </rPh>
    <phoneticPr fontId="6"/>
  </si>
  <si>
    <t>鉱業</t>
  </si>
  <si>
    <t>繊維製品</t>
  </si>
  <si>
    <t>パルプ・紙・木製品</t>
  </si>
  <si>
    <t>化学製品</t>
  </si>
  <si>
    <t>石油・石炭製品</t>
  </si>
  <si>
    <t>窯業・土石製品</t>
  </si>
  <si>
    <t>鉄鋼</t>
  </si>
  <si>
    <t>非鉄金属</t>
  </si>
  <si>
    <t>金属製品</t>
  </si>
  <si>
    <t>電気機械</t>
  </si>
  <si>
    <t>輸送機械</t>
  </si>
  <si>
    <t>建設</t>
  </si>
  <si>
    <t>電力・ガス・熱供給</t>
  </si>
  <si>
    <t>不動産</t>
  </si>
  <si>
    <t>教育・研究</t>
  </si>
  <si>
    <t>対事業所サービス</t>
  </si>
  <si>
    <t>対個人サービス</t>
  </si>
  <si>
    <t>生産誘発額</t>
    <rPh sb="0" eb="2">
      <t>セイサン</t>
    </rPh>
    <rPh sb="2" eb="4">
      <t>ユウハツ</t>
    </rPh>
    <rPh sb="4" eb="5">
      <t>ガク</t>
    </rPh>
    <phoneticPr fontId="6"/>
  </si>
  <si>
    <t>二次波及効果
（生産誘発額）</t>
    <rPh sb="0" eb="2">
      <t>ニジ</t>
    </rPh>
    <rPh sb="2" eb="4">
      <t>ハキュウ</t>
    </rPh>
    <rPh sb="4" eb="6">
      <t>コウカ</t>
    </rPh>
    <rPh sb="8" eb="10">
      <t>セイサン</t>
    </rPh>
    <rPh sb="10" eb="12">
      <t>ユウハツ</t>
    </rPh>
    <rPh sb="12" eb="13">
      <t>ガク</t>
    </rPh>
    <phoneticPr fontId="6"/>
  </si>
  <si>
    <t>経済波及効果（計）</t>
    <rPh sb="0" eb="2">
      <t>ケイザイ</t>
    </rPh>
    <rPh sb="2" eb="4">
      <t>ハキュウ</t>
    </rPh>
    <rPh sb="4" eb="6">
      <t>コウカ</t>
    </rPh>
    <rPh sb="7" eb="8">
      <t>ケイ</t>
    </rPh>
    <phoneticPr fontId="6"/>
  </si>
  <si>
    <t>粗付加価値額</t>
    <rPh sb="0" eb="1">
      <t>ソ</t>
    </rPh>
    <rPh sb="1" eb="3">
      <t>フカ</t>
    </rPh>
    <rPh sb="3" eb="5">
      <t>カチ</t>
    </rPh>
    <rPh sb="5" eb="6">
      <t>ガク</t>
    </rPh>
    <phoneticPr fontId="6"/>
  </si>
  <si>
    <t>経済波及効果結果まとめ</t>
    <rPh sb="0" eb="2">
      <t>ケイザイ</t>
    </rPh>
    <rPh sb="2" eb="4">
      <t>ハキュウ</t>
    </rPh>
    <rPh sb="4" eb="6">
      <t>コウカ</t>
    </rPh>
    <rPh sb="6" eb="8">
      <t>ケッカ</t>
    </rPh>
    <phoneticPr fontId="6"/>
  </si>
  <si>
    <t>新規需要額計</t>
    <rPh sb="0" eb="2">
      <t>シンキ</t>
    </rPh>
    <rPh sb="2" eb="4">
      <t>ジュヨウ</t>
    </rPh>
    <rPh sb="4" eb="5">
      <t>ガク</t>
    </rPh>
    <rPh sb="5" eb="6">
      <t>ケイ</t>
    </rPh>
    <phoneticPr fontId="6"/>
  </si>
  <si>
    <t>直接効果計</t>
    <rPh sb="0" eb="2">
      <t>チョクセツ</t>
    </rPh>
    <rPh sb="2" eb="4">
      <t>コウカ</t>
    </rPh>
    <rPh sb="4" eb="5">
      <t>ケイ</t>
    </rPh>
    <phoneticPr fontId="6"/>
  </si>
  <si>
    <t>直接効果</t>
    <rPh sb="0" eb="2">
      <t>チョクセツ</t>
    </rPh>
    <rPh sb="2" eb="4">
      <t>コウカ</t>
    </rPh>
    <phoneticPr fontId="6"/>
  </si>
  <si>
    <t>一次波及
効果</t>
    <rPh sb="0" eb="2">
      <t>イチジ</t>
    </rPh>
    <rPh sb="2" eb="4">
      <t>ハキュウ</t>
    </rPh>
    <rPh sb="5" eb="7">
      <t>コウカ</t>
    </rPh>
    <phoneticPr fontId="6"/>
  </si>
  <si>
    <t>二次波及
効果</t>
    <rPh sb="0" eb="2">
      <t>ニジ</t>
    </rPh>
    <rPh sb="2" eb="4">
      <t>ハキュウ</t>
    </rPh>
    <rPh sb="5" eb="7">
      <t>コウカ</t>
    </rPh>
    <phoneticPr fontId="6"/>
  </si>
  <si>
    <t>新規需要額</t>
    <rPh sb="0" eb="2">
      <t>シンキ</t>
    </rPh>
    <rPh sb="2" eb="4">
      <t>ジュヨウ</t>
    </rPh>
    <rPh sb="4" eb="5">
      <t>ガク</t>
    </rPh>
    <phoneticPr fontId="6"/>
  </si>
  <si>
    <t>飲食料品</t>
  </si>
  <si>
    <t>はん用機械</t>
  </si>
  <si>
    <t>生産用機械</t>
  </si>
  <si>
    <t>業務用機械</t>
  </si>
  <si>
    <t>電子部品</t>
  </si>
  <si>
    <t>水道</t>
  </si>
  <si>
    <t>廃棄物処理</t>
  </si>
  <si>
    <t>運輸・郵便</t>
  </si>
  <si>
    <t>情報通信</t>
  </si>
  <si>
    <t>医療・福祉</t>
  </si>
  <si>
    <t>新規需要</t>
    <rPh sb="0" eb="2">
      <t>シンキ</t>
    </rPh>
    <rPh sb="2" eb="4">
      <t>ジュヨウ</t>
    </rPh>
    <phoneticPr fontId="6"/>
  </si>
  <si>
    <t>（注）一次波及効果には、直接効果が含まれている。</t>
    <rPh sb="1" eb="2">
      <t>チュウ</t>
    </rPh>
    <rPh sb="3" eb="5">
      <t>イチジ</t>
    </rPh>
    <rPh sb="5" eb="7">
      <t>ハキュウ</t>
    </rPh>
    <rPh sb="7" eb="9">
      <t>コウカ</t>
    </rPh>
    <rPh sb="12" eb="14">
      <t>チョクセツ</t>
    </rPh>
    <rPh sb="14" eb="16">
      <t>コウカ</t>
    </rPh>
    <rPh sb="17" eb="18">
      <t>フク</t>
    </rPh>
    <phoneticPr fontId="6"/>
  </si>
  <si>
    <t>農林漁業</t>
  </si>
  <si>
    <t>プラスチック・ゴム製品</t>
  </si>
  <si>
    <t>情報通信機器</t>
  </si>
  <si>
    <t>他に分類されない会員制団体</t>
  </si>
  <si>
    <t>一次波及効果
（生産誘発額）</t>
    <rPh sb="0" eb="2">
      <t>イチジ</t>
    </rPh>
    <rPh sb="2" eb="4">
      <t>ハキュウ</t>
    </rPh>
    <rPh sb="4" eb="6">
      <t>コウカ</t>
    </rPh>
    <rPh sb="8" eb="10">
      <t>セイサン</t>
    </rPh>
    <rPh sb="10" eb="12">
      <t>ユウハツ</t>
    </rPh>
    <rPh sb="12" eb="13">
      <t>ガク</t>
    </rPh>
    <phoneticPr fontId="6"/>
  </si>
  <si>
    <t>誘発された
生産額から生じた雇用者所得</t>
    <rPh sb="0" eb="2">
      <t>ユウハツ</t>
    </rPh>
    <rPh sb="6" eb="9">
      <t>セイサンガク</t>
    </rPh>
    <rPh sb="11" eb="12">
      <t>ショウ</t>
    </rPh>
    <rPh sb="14" eb="17">
      <t>コヨウシャ</t>
    </rPh>
    <rPh sb="17" eb="19">
      <t>ショトク</t>
    </rPh>
    <phoneticPr fontId="6"/>
  </si>
  <si>
    <t>誘発された
生産額から生じた
雇用者所得</t>
    <rPh sb="0" eb="2">
      <t>ユウハツ</t>
    </rPh>
    <rPh sb="6" eb="9">
      <t>セイサンガク</t>
    </rPh>
    <rPh sb="11" eb="12">
      <t>ショウ</t>
    </rPh>
    <rPh sb="15" eb="18">
      <t>コヨウシャ</t>
    </rPh>
    <rPh sb="18" eb="20">
      <t>ショトク</t>
    </rPh>
    <phoneticPr fontId="6"/>
  </si>
  <si>
    <t>内生部門計</t>
  </si>
  <si>
    <t>家計外消費支出（列）</t>
  </si>
  <si>
    <t>民間消費支出</t>
  </si>
  <si>
    <t>一般政府消費支出</t>
  </si>
  <si>
    <t>府内総固定資本形成（公的）</t>
  </si>
  <si>
    <t>府内総固定資本形成（民間）</t>
  </si>
  <si>
    <t>在庫純増</t>
  </si>
  <si>
    <t>輸出</t>
  </si>
  <si>
    <t>移出</t>
    <rPh sb="0" eb="2">
      <t>イシュツ</t>
    </rPh>
    <phoneticPr fontId="2"/>
  </si>
  <si>
    <t>最終需要計</t>
  </si>
  <si>
    <t>需要合計</t>
  </si>
  <si>
    <t>（控除）輸入</t>
  </si>
  <si>
    <t>（控除）関税</t>
  </si>
  <si>
    <t>（控除）輸入品商品税</t>
  </si>
  <si>
    <t>（控除）輸入計</t>
  </si>
  <si>
    <t>家計外消費支出（行）</t>
  </si>
  <si>
    <t>雇用者所得</t>
  </si>
  <si>
    <t>営業余剰</t>
  </si>
  <si>
    <t>資本減耗引当</t>
  </si>
  <si>
    <t>（控除）経常補助金</t>
  </si>
  <si>
    <t>粗付加価値部門計</t>
  </si>
  <si>
    <t>府内生産額</t>
    <rPh sb="0" eb="1">
      <t>フ</t>
    </rPh>
    <phoneticPr fontId="2"/>
  </si>
  <si>
    <t>家計外消費支出</t>
    <rPh sb="5" eb="7">
      <t>シシュツ</t>
    </rPh>
    <phoneticPr fontId="6"/>
  </si>
  <si>
    <t>最終需要項目</t>
    <rPh sb="0" eb="2">
      <t>サイシュウ</t>
    </rPh>
    <rPh sb="2" eb="4">
      <t>ジュヨウ</t>
    </rPh>
    <rPh sb="4" eb="6">
      <t>コウモク</t>
    </rPh>
    <phoneticPr fontId="6"/>
  </si>
  <si>
    <t>平均消費性向</t>
    <rPh sb="0" eb="2">
      <t>ヘイキン</t>
    </rPh>
    <rPh sb="2" eb="4">
      <t>ショウヒ</t>
    </rPh>
    <rPh sb="4" eb="6">
      <t>セイコウ</t>
    </rPh>
    <phoneticPr fontId="6"/>
  </si>
  <si>
    <t>※輸移出以外に自給率を乗じる</t>
    <rPh sb="1" eb="2">
      <t>ユ</t>
    </rPh>
    <rPh sb="2" eb="3">
      <t>イ</t>
    </rPh>
    <rPh sb="3" eb="4">
      <t>シュツ</t>
    </rPh>
    <rPh sb="4" eb="6">
      <t>イガイ</t>
    </rPh>
    <rPh sb="7" eb="10">
      <t>ジキュウリツ</t>
    </rPh>
    <rPh sb="11" eb="12">
      <t>ジョウ</t>
    </rPh>
    <phoneticPr fontId="6"/>
  </si>
  <si>
    <t>民間消費支出</t>
    <phoneticPr fontId="6"/>
  </si>
  <si>
    <t>一般政府消費支出</t>
    <phoneticPr fontId="6"/>
  </si>
  <si>
    <t>府内総固定資本形成（公的）</t>
    <phoneticPr fontId="6"/>
  </si>
  <si>
    <t>輸出</t>
    <phoneticPr fontId="2"/>
  </si>
  <si>
    <t>移出</t>
    <rPh sb="0" eb="1">
      <t>イ</t>
    </rPh>
    <rPh sb="1" eb="2">
      <t>シュツ</t>
    </rPh>
    <phoneticPr fontId="6"/>
  </si>
  <si>
    <t>①増加した消費や投資（最終需要部門）の項目別の金額</t>
    <rPh sb="1" eb="3">
      <t>ゾウカ</t>
    </rPh>
    <rPh sb="5" eb="7">
      <t>ショウヒ</t>
    </rPh>
    <rPh sb="8" eb="10">
      <t>トウシ</t>
    </rPh>
    <rPh sb="11" eb="13">
      <t>サイシュウ</t>
    </rPh>
    <rPh sb="13" eb="15">
      <t>ジュヨウ</t>
    </rPh>
    <rPh sb="15" eb="17">
      <t>ブモン</t>
    </rPh>
    <rPh sb="19" eb="21">
      <t>コウモク</t>
    </rPh>
    <rPh sb="21" eb="22">
      <t>ベツ</t>
    </rPh>
    <rPh sb="23" eb="25">
      <t>キンガク</t>
    </rPh>
    <phoneticPr fontId="6"/>
  </si>
  <si>
    <t>・投入係数は安定的</t>
    <rPh sb="1" eb="3">
      <t>トウニュウ</t>
    </rPh>
    <rPh sb="3" eb="5">
      <t>ケイスウ</t>
    </rPh>
    <rPh sb="6" eb="9">
      <t>アンテイテキ</t>
    </rPh>
    <phoneticPr fontId="6"/>
  </si>
  <si>
    <t>・物価変動は未考慮</t>
    <rPh sb="1" eb="3">
      <t>ブッカ</t>
    </rPh>
    <rPh sb="3" eb="5">
      <t>ヘンドウ</t>
    </rPh>
    <rPh sb="6" eb="7">
      <t>ミ</t>
    </rPh>
    <rPh sb="7" eb="9">
      <t>コウリョ</t>
    </rPh>
    <phoneticPr fontId="6"/>
  </si>
  <si>
    <t>・規模の経済性は未考慮</t>
    <phoneticPr fontId="6"/>
  </si>
  <si>
    <t>「生産が２倍になれば原材料等の投入量も２倍になる」という線形的な比例関係を仮定します。</t>
    <phoneticPr fontId="6"/>
  </si>
  <si>
    <t>・時間的問題は不明確</t>
    <phoneticPr fontId="6"/>
  </si>
  <si>
    <t>経済波及効果が達成される所要時間は不明確です。</t>
    <rPh sb="7" eb="9">
      <t>タッセイ</t>
    </rPh>
    <rPh sb="17" eb="20">
      <t>フメイカク</t>
    </rPh>
    <phoneticPr fontId="6"/>
  </si>
  <si>
    <t>・生産能力の限界は無視</t>
    <phoneticPr fontId="6"/>
  </si>
  <si>
    <t>・在庫による調整は無視</t>
    <phoneticPr fontId="6"/>
  </si>
  <si>
    <t>・使用する産業連関表の部門数によって推計結果は違う</t>
    <phoneticPr fontId="6"/>
  </si>
  <si>
    <t>・雇用者所得の消費への転換比率は「平均消費性向」を用いる</t>
    <rPh sb="19" eb="21">
      <t>ショウヒ</t>
    </rPh>
    <rPh sb="21" eb="23">
      <t>セイコウ</t>
    </rPh>
    <rPh sb="25" eb="26">
      <t>モチ</t>
    </rPh>
    <phoneticPr fontId="6"/>
  </si>
  <si>
    <t>○免責事項</t>
    <rPh sb="1" eb="3">
      <t>メンセキ</t>
    </rPh>
    <rPh sb="3" eb="5">
      <t>ジコウ</t>
    </rPh>
    <phoneticPr fontId="6"/>
  </si>
  <si>
    <t>○利用事例提供のお願い</t>
    <rPh sb="1" eb="3">
      <t>リヨウ</t>
    </rPh>
    <rPh sb="3" eb="5">
      <t>ジレイ</t>
    </rPh>
    <rPh sb="5" eb="7">
      <t>テイキョウ</t>
    </rPh>
    <rPh sb="9" eb="10">
      <t>ネガ</t>
    </rPh>
    <phoneticPr fontId="6"/>
  </si>
  <si>
    <t>＜連絡先＞</t>
    <phoneticPr fontId="6"/>
  </si>
  <si>
    <t>電話：06-6210-9195（直通）</t>
    <phoneticPr fontId="6"/>
  </si>
  <si>
    <t>FAX：06-6614-6921</t>
    <phoneticPr fontId="6"/>
  </si>
  <si>
    <t>e-mail：tokei@sbox.pref.osaka.lg.jp</t>
    <phoneticPr fontId="6"/>
  </si>
  <si>
    <t>家計外消費支出</t>
    <rPh sb="0" eb="2">
      <t>カケイ</t>
    </rPh>
    <rPh sb="2" eb="3">
      <t>ガイ</t>
    </rPh>
    <rPh sb="3" eb="5">
      <t>ショウヒ</t>
    </rPh>
    <rPh sb="5" eb="7">
      <t>シシュツ</t>
    </rPh>
    <phoneticPr fontId="6"/>
  </si>
  <si>
    <t>民間消費支出</t>
    <rPh sb="0" eb="2">
      <t>ミンカン</t>
    </rPh>
    <rPh sb="2" eb="4">
      <t>ショウヒ</t>
    </rPh>
    <rPh sb="4" eb="6">
      <t>シシュツ</t>
    </rPh>
    <phoneticPr fontId="6"/>
  </si>
  <si>
    <t>一般政府消費支出</t>
    <rPh sb="0" eb="2">
      <t>イッパン</t>
    </rPh>
    <rPh sb="2" eb="4">
      <t>セイフ</t>
    </rPh>
    <rPh sb="4" eb="6">
      <t>ショウヒ</t>
    </rPh>
    <rPh sb="6" eb="8">
      <t>シシュツ</t>
    </rPh>
    <phoneticPr fontId="6"/>
  </si>
  <si>
    <t>政府が提供するサービス（外交、議会、警察、教育、保健衛生など）に関する支出のうち、政府自身が負担した費用</t>
  </si>
  <si>
    <t>府内総固定資本形成</t>
    <rPh sb="0" eb="2">
      <t>フナイ</t>
    </rPh>
    <rPh sb="2" eb="3">
      <t>ソウ</t>
    </rPh>
    <rPh sb="3" eb="5">
      <t>コテイ</t>
    </rPh>
    <rPh sb="5" eb="7">
      <t>シホン</t>
    </rPh>
    <rPh sb="7" eb="9">
      <t>ケイセイ</t>
    </rPh>
    <phoneticPr fontId="6"/>
  </si>
  <si>
    <t>１年間に取得した建物、機械、装置などの固定資産</t>
    <phoneticPr fontId="6"/>
  </si>
  <si>
    <t>輸出</t>
    <rPh sb="0" eb="2">
      <t>ユシュツ</t>
    </rPh>
    <phoneticPr fontId="6"/>
  </si>
  <si>
    <t>府内から日本国外に販売された財・サービス</t>
  </si>
  <si>
    <t>府内から府外都道府県に販売された財・サービス</t>
  </si>
  <si>
    <r>
      <t>金額（億円）</t>
    </r>
    <r>
      <rPr>
        <b/>
        <sz val="11"/>
        <color theme="3" tint="0.39997558519241921"/>
        <rFont val="游ゴシック"/>
        <family val="3"/>
        <charset val="128"/>
      </rPr>
      <t>★入力箇所</t>
    </r>
    <rPh sb="0" eb="2">
      <t>キンガク</t>
    </rPh>
    <rPh sb="3" eb="5">
      <t>オクエン</t>
    </rPh>
    <rPh sb="7" eb="9">
      <t>ニュウリョク</t>
    </rPh>
    <rPh sb="9" eb="11">
      <t>カショ</t>
    </rPh>
    <phoneticPr fontId="6"/>
  </si>
  <si>
    <t>用語の解説</t>
    <rPh sb="0" eb="2">
      <t>ヨウゴ</t>
    </rPh>
    <rPh sb="3" eb="5">
      <t>カイセツ</t>
    </rPh>
    <phoneticPr fontId="6"/>
  </si>
  <si>
    <t>移出</t>
    <rPh sb="0" eb="2">
      <t>イシュツ</t>
    </rPh>
    <phoneticPr fontId="6"/>
  </si>
  <si>
    <t>○このツールでできること</t>
    <phoneticPr fontId="6"/>
  </si>
  <si>
    <t>○このツールの使い方</t>
    <rPh sb="7" eb="8">
      <t>ツカ</t>
    </rPh>
    <rPh sb="9" eb="10">
      <t>カタ</t>
    </rPh>
    <phoneticPr fontId="6"/>
  </si>
  <si>
    <t>【入力シート】に以下の２点を入力すると【経済波及効果推計シート】に推計結果と推計過程が表示されます。</t>
    <rPh sb="1" eb="3">
      <t>ニュウリョク</t>
    </rPh>
    <rPh sb="8" eb="10">
      <t>イカ</t>
    </rPh>
    <rPh sb="12" eb="13">
      <t>テン</t>
    </rPh>
    <rPh sb="14" eb="16">
      <t>ニュウリョク</t>
    </rPh>
    <phoneticPr fontId="6"/>
  </si>
  <si>
    <t>②平均消費性向（受け取った所得のうち消費に回る割合）</t>
    <rPh sb="1" eb="3">
      <t>ヘイキン</t>
    </rPh>
    <rPh sb="3" eb="5">
      <t>ショウヒ</t>
    </rPh>
    <rPh sb="5" eb="7">
      <t>セイコウ</t>
    </rPh>
    <rPh sb="8" eb="9">
      <t>ウ</t>
    </rPh>
    <rPh sb="10" eb="11">
      <t>ト</t>
    </rPh>
    <rPh sb="13" eb="15">
      <t>ショトク</t>
    </rPh>
    <rPh sb="18" eb="20">
      <t>ショウヒ</t>
    </rPh>
    <rPh sb="21" eb="22">
      <t>マワ</t>
    </rPh>
    <rPh sb="23" eb="25">
      <t>ワリアイ</t>
    </rPh>
    <phoneticPr fontId="6"/>
  </si>
  <si>
    <t>○留意いただきたいこと</t>
    <rPh sb="1" eb="3">
      <t>リュウイ</t>
    </rPh>
    <phoneticPr fontId="6"/>
  </si>
  <si>
    <t>このツールによる推計の結果は、大阪府が保証するものではありません。</t>
    <rPh sb="8" eb="10">
      <t>スイケイ</t>
    </rPh>
    <rPh sb="11" eb="13">
      <t>ケッカ</t>
    </rPh>
    <rPh sb="15" eb="18">
      <t>オオサカフ</t>
    </rPh>
    <rPh sb="19" eb="21">
      <t>ホショウ</t>
    </rPh>
    <phoneticPr fontId="6"/>
  </si>
  <si>
    <t>推計される方の責任において利用してください。</t>
    <rPh sb="0" eb="2">
      <t>スイケイ</t>
    </rPh>
    <rPh sb="5" eb="6">
      <t>カタ</t>
    </rPh>
    <rPh sb="7" eb="9">
      <t>セキニン</t>
    </rPh>
    <rPh sb="13" eb="15">
      <t>リヨウ</t>
    </rPh>
    <phoneticPr fontId="6"/>
  </si>
  <si>
    <t>大阪府産業連関表及びこのツールを利用された場合は、お手数ですが、下記連絡先にお知らせください。</t>
    <rPh sb="8" eb="9">
      <t>オヨ</t>
    </rPh>
    <rPh sb="26" eb="28">
      <t>テスウ</t>
    </rPh>
    <rPh sb="39" eb="40">
      <t>シ</t>
    </rPh>
    <phoneticPr fontId="6"/>
  </si>
  <si>
    <t>〒559-8555　 大阪市住之江区南港北 一丁目14-16 　大阪府咲洲庁舎（さきしまコスモタワー） 19階</t>
    <rPh sb="22" eb="23">
      <t>イチ</t>
    </rPh>
    <rPh sb="23" eb="25">
      <t>チョウメ</t>
    </rPh>
    <phoneticPr fontId="6"/>
  </si>
  <si>
    <t>経済波及効果の推計は、以下の基本的仮定、前提条件に基づいています。</t>
    <rPh sb="0" eb="2">
      <t>ケイザイ</t>
    </rPh>
    <rPh sb="2" eb="4">
      <t>ハキュウ</t>
    </rPh>
    <rPh sb="4" eb="6">
      <t>コウカ</t>
    </rPh>
    <rPh sb="7" eb="9">
      <t>スイケイ</t>
    </rPh>
    <rPh sb="11" eb="13">
      <t>イカ</t>
    </rPh>
    <rPh sb="14" eb="17">
      <t>キホンテキ</t>
    </rPh>
    <rPh sb="17" eb="19">
      <t>カテイ</t>
    </rPh>
    <rPh sb="20" eb="22">
      <t>ゼンテイ</t>
    </rPh>
    <rPh sb="22" eb="24">
      <t>ジョウケン</t>
    </rPh>
    <rPh sb="25" eb="26">
      <t>モト</t>
    </rPh>
    <phoneticPr fontId="6"/>
  </si>
  <si>
    <t>○基本的仮定、前提条件</t>
    <rPh sb="1" eb="4">
      <t>キホンテキ</t>
    </rPh>
    <rPh sb="4" eb="6">
      <t>カテイ</t>
    </rPh>
    <rPh sb="7" eb="9">
      <t>ゼンテイ</t>
    </rPh>
    <rPh sb="9" eb="11">
      <t>ジョウケン</t>
    </rPh>
    <phoneticPr fontId="6"/>
  </si>
  <si>
    <t>大量生産による単価の縮小はないと仮定します。</t>
    <phoneticPr fontId="6"/>
  </si>
  <si>
    <t>現実には、生産余力がない場合には輸移入への依存などにより府内の生産に波及しませんが、生産限界はないと仮定します。</t>
    <rPh sb="0" eb="2">
      <t>ゲンジツ</t>
    </rPh>
    <rPh sb="28" eb="29">
      <t>フ</t>
    </rPh>
    <phoneticPr fontId="6"/>
  </si>
  <si>
    <t>そのようなことはないと仮定します。</t>
    <phoneticPr fontId="6"/>
  </si>
  <si>
    <t>・時間外勤務対応などによる影響は無視</t>
    <phoneticPr fontId="6"/>
  </si>
  <si>
    <t>現実には、残業して対応するなどにより、従業者数は増加するとは限りませんが、生産額と労働力の間に比例関係が存在すると仮定します。</t>
    <rPh sb="0" eb="2">
      <t>ゲンジツ</t>
    </rPh>
    <phoneticPr fontId="6"/>
  </si>
  <si>
    <t>雇用者所得の一定割合が最終需要（消費）に回ることを「所得の消費への転換」と呼び、その一定割合を「消費への転換比率」といいます。</t>
    <rPh sb="20" eb="21">
      <t>マワ</t>
    </rPh>
    <rPh sb="26" eb="28">
      <t>ショトク</t>
    </rPh>
    <rPh sb="29" eb="31">
      <t>ショウヒ</t>
    </rPh>
    <rPh sb="33" eb="35">
      <t>テンカン</t>
    </rPh>
    <rPh sb="37" eb="38">
      <t>ヨ</t>
    </rPh>
    <rPh sb="42" eb="44">
      <t>イッテイ</t>
    </rPh>
    <rPh sb="44" eb="46">
      <t>ワリアイ</t>
    </rPh>
    <rPh sb="48" eb="50">
      <t>ショウヒ</t>
    </rPh>
    <rPh sb="52" eb="54">
      <t>テンカン</t>
    </rPh>
    <rPh sb="54" eb="56">
      <t>ヒリツ</t>
    </rPh>
    <phoneticPr fontId="6"/>
  </si>
  <si>
    <t>このツールでは、「消費への転換比率」に「平均消費性向（総務省「家計調査」）」を用いていますが、変更は可能です。</t>
    <rPh sb="9" eb="11">
      <t>ショウヒ</t>
    </rPh>
    <rPh sb="13" eb="15">
      <t>テンカン</t>
    </rPh>
    <rPh sb="15" eb="17">
      <t>ヒリツ</t>
    </rPh>
    <rPh sb="20" eb="22">
      <t>ヘイキン</t>
    </rPh>
    <rPh sb="22" eb="24">
      <t>ショウヒ</t>
    </rPh>
    <rPh sb="24" eb="26">
      <t>セイコウ</t>
    </rPh>
    <rPh sb="27" eb="30">
      <t>ソウムショウ</t>
    </rPh>
    <rPh sb="31" eb="33">
      <t>カケイ</t>
    </rPh>
    <rPh sb="33" eb="35">
      <t>チョウサ</t>
    </rPh>
    <rPh sb="39" eb="40">
      <t>モチ</t>
    </rPh>
    <rPh sb="47" eb="49">
      <t>ヘンコウ</t>
    </rPh>
    <rPh sb="50" eb="52">
      <t>カノウ</t>
    </rPh>
    <phoneticPr fontId="6"/>
  </si>
  <si>
    <t>推計に用いる産業連関表の部門数が多いものほど推計結果は小さくなる傾向があります。</t>
    <rPh sb="0" eb="2">
      <t>スイケイ</t>
    </rPh>
    <phoneticPr fontId="6"/>
  </si>
  <si>
    <t>・推計できる経済波及効果の範囲には限界がある</t>
    <rPh sb="1" eb="3">
      <t>スイケイ</t>
    </rPh>
    <rPh sb="6" eb="8">
      <t>ケイザイ</t>
    </rPh>
    <rPh sb="8" eb="10">
      <t>ハキュウ</t>
    </rPh>
    <phoneticPr fontId="6"/>
  </si>
  <si>
    <t>産業連関表を用いての推計は、生産波及効果に関する経済効果のみ対象としています。</t>
    <rPh sb="6" eb="7">
      <t>モチ</t>
    </rPh>
    <rPh sb="10" eb="12">
      <t>スイケイ</t>
    </rPh>
    <phoneticPr fontId="6"/>
  </si>
  <si>
    <t>例えば、道路や橋りょうの建設であれば、建設そのものの経済波及効果は推計できますが、完成後に地域の生産力に及ぼす影響や</t>
    <rPh sb="0" eb="1">
      <t>タト</t>
    </rPh>
    <rPh sb="4" eb="6">
      <t>ドウロ</t>
    </rPh>
    <rPh sb="7" eb="8">
      <t>キョウ</t>
    </rPh>
    <rPh sb="12" eb="14">
      <t>ケンセツ</t>
    </rPh>
    <rPh sb="28" eb="30">
      <t>ハキュウ</t>
    </rPh>
    <rPh sb="33" eb="35">
      <t>スイケイ</t>
    </rPh>
    <rPh sb="41" eb="43">
      <t>カンセイ</t>
    </rPh>
    <rPh sb="43" eb="44">
      <t>ゴ</t>
    </rPh>
    <rPh sb="52" eb="53">
      <t>オヨ</t>
    </rPh>
    <rPh sb="55" eb="57">
      <t>エイキョウ</t>
    </rPh>
    <phoneticPr fontId="6"/>
  </si>
  <si>
    <t>算出した効果額を推計する年の価格に戻す（インフレート）プロセスが必要です。</t>
    <rPh sb="12" eb="13">
      <t>ネン</t>
    </rPh>
    <rPh sb="32" eb="34">
      <t>ヒツヨウ</t>
    </rPh>
    <phoneticPr fontId="6"/>
  </si>
  <si>
    <t>現実には、（過剰な在庫があるので）生産増ではなく在庫削減で対応すると需要が生産に結び付かないこともありますが、</t>
    <rPh sb="0" eb="2">
      <t>ゲンジツ</t>
    </rPh>
    <rPh sb="42" eb="43">
      <t>ツ</t>
    </rPh>
    <phoneticPr fontId="6"/>
  </si>
  <si>
    <t>「企業消費」に当たる。交際費、接待費、福利厚生費、出張費（運賃を除く。主に宿泊費と日当）など</t>
    <phoneticPr fontId="1"/>
  </si>
  <si>
    <t>「家計消費支出」及び「対家計民間非営利団体消費支出」*で構成
　*利潤の追求を目的とせずに社会的・地域的サービスを家計に提供する団体（私立学校、宗教団体など）の消費</t>
    <rPh sb="8" eb="9">
      <t>オヨ</t>
    </rPh>
    <phoneticPr fontId="1"/>
  </si>
  <si>
    <t>利便性の向上に伴う経済効果は推計できません。</t>
    <rPh sb="7" eb="8">
      <t>トモナ</t>
    </rPh>
    <rPh sb="9" eb="11">
      <t>ケイザイ</t>
    </rPh>
    <rPh sb="11" eb="13">
      <t>コウカ</t>
    </rPh>
    <rPh sb="14" eb="16">
      <t>スイケイ</t>
    </rPh>
    <phoneticPr fontId="6"/>
  </si>
  <si>
    <t>どの程度増加するか、部門分類別の新規需要額が不明でも簡易的に推計できます。</t>
    <phoneticPr fontId="6"/>
  </si>
  <si>
    <t>大阪府内にイベントや設備投資などの新規需要が発生した場合に各産業の生産額、粗付加価値額、雇用者所得及び雇用が</t>
    <rPh sb="0" eb="2">
      <t>オオサカ</t>
    </rPh>
    <rPh sb="2" eb="4">
      <t>フナイ</t>
    </rPh>
    <rPh sb="10" eb="12">
      <t>セツビ</t>
    </rPh>
    <rPh sb="12" eb="14">
      <t>トウシ</t>
    </rPh>
    <rPh sb="17" eb="19">
      <t>シンキ</t>
    </rPh>
    <rPh sb="19" eb="21">
      <t>ジュヨウ</t>
    </rPh>
    <rPh sb="22" eb="24">
      <t>ハッセイ</t>
    </rPh>
    <rPh sb="26" eb="28">
      <t>バアイ</t>
    </rPh>
    <rPh sb="29" eb="30">
      <t>カク</t>
    </rPh>
    <rPh sb="30" eb="32">
      <t>サンギョウ</t>
    </rPh>
    <rPh sb="33" eb="35">
      <t>セイサン</t>
    </rPh>
    <rPh sb="35" eb="36">
      <t>ガク</t>
    </rPh>
    <rPh sb="37" eb="38">
      <t>アラ</t>
    </rPh>
    <rPh sb="38" eb="40">
      <t>フカ</t>
    </rPh>
    <rPh sb="40" eb="42">
      <t>カチ</t>
    </rPh>
    <rPh sb="42" eb="43">
      <t>ガク</t>
    </rPh>
    <rPh sb="44" eb="46">
      <t>コヨウ</t>
    </rPh>
    <rPh sb="46" eb="47">
      <t>モノ</t>
    </rPh>
    <rPh sb="47" eb="49">
      <t>ショトク</t>
    </rPh>
    <rPh sb="49" eb="50">
      <t>オヨ</t>
    </rPh>
    <rPh sb="51" eb="53">
      <t>コヨウ</t>
    </rPh>
    <phoneticPr fontId="6"/>
  </si>
  <si>
    <t>令和２年(2020年)大阪府産業連関表(37部門)</t>
    <rPh sb="0" eb="2">
      <t>レイワ</t>
    </rPh>
    <rPh sb="22" eb="24">
      <t>ブモン</t>
    </rPh>
    <phoneticPr fontId="7"/>
  </si>
  <si>
    <t>取引基本表</t>
    <rPh sb="4" eb="5">
      <t>ヒョウ</t>
    </rPh>
    <phoneticPr fontId="8"/>
  </si>
  <si>
    <t>(単位：百万円)</t>
    <rPh sb="1" eb="3">
      <t>タンイ</t>
    </rPh>
    <rPh sb="4" eb="7">
      <t>ヒャクマンエン</t>
    </rPh>
    <phoneticPr fontId="8"/>
  </si>
  <si>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</si>
  <si>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</si>
  <si>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</si>
  <si>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</si>
  <si>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</si>
  <si>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</si>
  <si>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</si>
  <si>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</si>
  <si>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</si>
  <si>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</si>
  <si>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</si>
  <si>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</si>
  <si>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</si>
  <si>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</si>
  <si>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</si>
  <si>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</si>
  <si>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</si>
  <si>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</si>
  <si>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</si>
  <si>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</si>
  <si>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</si>
  <si>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</si>
  <si>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</si>
  <si>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</si>
  <si>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</si>
  <si>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</si>
  <si>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</si>
  <si>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</si>
  <si>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</si>
  <si>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</si>
  <si>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</si>
  <si>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</si>
  <si>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</si>
  <si>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</si>
  <si>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</si>
  <si>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</si>
  <si>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</si>
  <si>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</si>
  <si>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</si>
  <si>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</si>
  <si>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</si>
  <si>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</si>
  <si>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</si>
  <si>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</si>
  <si>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</si>
  <si>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</si>
  <si>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</si>
  <si>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</si>
  <si>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</si>
  <si>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</si>
  <si>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</si>
  <si>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</si>
  <si>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86</t>
  </si>
  <si>
    <t>87</t>
  </si>
  <si>
    <t>88</t>
  </si>
  <si>
    <t>89</t>
  </si>
  <si>
    <t>90</t>
  </si>
  <si>
    <t>97</t>
  </si>
  <si>
    <t>電気・ガス・熱供給</t>
  </si>
  <si>
    <t>府内総固定資本形成（公的）</t>
    <rPh sb="0" eb="1">
      <t>フ</t>
    </rPh>
    <phoneticPr fontId="2"/>
  </si>
  <si>
    <t>府内総固定資本形成（民間）</t>
    <rPh sb="0" eb="1">
      <t>フ</t>
    </rPh>
    <phoneticPr fontId="2"/>
  </si>
  <si>
    <t>府内最終需要計</t>
    <rPh sb="0" eb="1">
      <t>フ</t>
    </rPh>
    <phoneticPr fontId="2"/>
  </si>
  <si>
    <t>府内需要合計</t>
    <rPh sb="0" eb="1">
      <t>フ</t>
    </rPh>
    <phoneticPr fontId="2"/>
  </si>
  <si>
    <t>輸出計</t>
  </si>
  <si>
    <t>（控除）移入</t>
    <rPh sb="4" eb="6">
      <t>イニュウ</t>
    </rPh>
    <phoneticPr fontId="2"/>
  </si>
  <si>
    <t>最終需要部門計</t>
  </si>
  <si>
    <t>91</t>
  </si>
  <si>
    <t>92</t>
  </si>
  <si>
    <t>93</t>
  </si>
  <si>
    <t>94</t>
  </si>
  <si>
    <t>間接税（関税・輸入品商品税を除く。）</t>
  </si>
  <si>
    <t>95</t>
  </si>
  <si>
    <t>96</t>
  </si>
  <si>
    <t>令和２年大阪府産業連関表(37部門)</t>
    <rPh sb="0" eb="2">
      <t>レイワ</t>
    </rPh>
    <rPh sb="4" eb="7">
      <t>オオサカフ</t>
    </rPh>
    <rPh sb="7" eb="9">
      <t>サンギョウ</t>
    </rPh>
    <rPh sb="9" eb="11">
      <t>レンカン</t>
    </rPh>
    <rPh sb="11" eb="12">
      <t>ヒョウ</t>
    </rPh>
    <phoneticPr fontId="4"/>
  </si>
  <si>
    <t>逆行列係数表</t>
  </si>
  <si>
    <t>粗付加価値率
（投入係数）</t>
    <rPh sb="0" eb="1">
      <t>ソ</t>
    </rPh>
    <rPh sb="1" eb="3">
      <t>フカ</t>
    </rPh>
    <rPh sb="3" eb="5">
      <t>カチ</t>
    </rPh>
    <rPh sb="5" eb="6">
      <t>リツ</t>
    </rPh>
    <rPh sb="8" eb="10">
      <t>トウニュウ</t>
    </rPh>
    <rPh sb="10" eb="12">
      <t>ケイスウ</t>
    </rPh>
    <phoneticPr fontId="4"/>
  </si>
  <si>
    <t>労働係数</t>
    <rPh sb="0" eb="2">
      <t>ロウドウ</t>
    </rPh>
    <rPh sb="2" eb="4">
      <t>ケイスウ</t>
    </rPh>
    <phoneticPr fontId="4"/>
  </si>
  <si>
    <t>雇用者所得
（投入係数）</t>
    <rPh sb="0" eb="3">
      <t>コヨウシャ</t>
    </rPh>
    <rPh sb="3" eb="5">
      <t>ショトク</t>
    </rPh>
    <rPh sb="7" eb="9">
      <t>トウニュウ</t>
    </rPh>
    <rPh sb="9" eb="11">
      <t>ケイスウ</t>
    </rPh>
    <phoneticPr fontId="4"/>
  </si>
  <si>
    <t>民間消費支出
（最終需要項目別生産誘発係数）</t>
    <rPh sb="0" eb="2">
      <t>ミンカン</t>
    </rPh>
    <rPh sb="2" eb="4">
      <t>ショウヒ</t>
    </rPh>
    <rPh sb="4" eb="6">
      <t>シシュツ</t>
    </rPh>
    <rPh sb="8" eb="10">
      <t>サイシュウ</t>
    </rPh>
    <rPh sb="10" eb="12">
      <t>ジュヨウ</t>
    </rPh>
    <rPh sb="12" eb="14">
      <t>コウモク</t>
    </rPh>
    <rPh sb="14" eb="15">
      <t>ベツ</t>
    </rPh>
    <rPh sb="15" eb="17">
      <t>セイサン</t>
    </rPh>
    <rPh sb="17" eb="19">
      <t>ユウハツ</t>
    </rPh>
    <rPh sb="19" eb="21">
      <t>ケイスウ</t>
    </rPh>
    <phoneticPr fontId="4"/>
  </si>
  <si>
    <t>自給率</t>
    <rPh sb="0" eb="3">
      <t>ジキュウリツ</t>
    </rPh>
    <phoneticPr fontId="4"/>
  </si>
  <si>
    <t>令和２年（2020年）大阪府産業連関表　経済波及効果推計ツール（37部門）</t>
    <rPh sb="0" eb="2">
      <t>レイワ</t>
    </rPh>
    <rPh sb="3" eb="4">
      <t>ネン</t>
    </rPh>
    <rPh sb="9" eb="10">
      <t>ネン</t>
    </rPh>
    <rPh sb="11" eb="14">
      <t>オオサカフ</t>
    </rPh>
    <rPh sb="14" eb="16">
      <t>サンギョウ</t>
    </rPh>
    <rPh sb="16" eb="18">
      <t>レンカン</t>
    </rPh>
    <rPh sb="18" eb="19">
      <t>ヒョウ</t>
    </rPh>
    <rPh sb="20" eb="22">
      <t>ケイザイ</t>
    </rPh>
    <rPh sb="22" eb="24">
      <t>ハキュウ</t>
    </rPh>
    <rPh sb="24" eb="26">
      <t>コウカ</t>
    </rPh>
    <rPh sb="26" eb="28">
      <t>スイケイ</t>
    </rPh>
    <rPh sb="34" eb="36">
      <t>ブモン</t>
    </rPh>
    <phoneticPr fontId="6"/>
  </si>
  <si>
    <t>【簡易版】令和２年（2020年）大阪府産業連関表　経済波及効果推計ツール（37部門）</t>
    <rPh sb="1" eb="4">
      <t>カンイバン</t>
    </rPh>
    <rPh sb="5" eb="7">
      <t>レイワ</t>
    </rPh>
    <rPh sb="8" eb="9">
      <t>ネン</t>
    </rPh>
    <rPh sb="9" eb="10">
      <t>ヘイネン</t>
    </rPh>
    <rPh sb="14" eb="15">
      <t>ネン</t>
    </rPh>
    <rPh sb="16" eb="19">
      <t>オオサカフ</t>
    </rPh>
    <rPh sb="19" eb="21">
      <t>サンギョウ</t>
    </rPh>
    <rPh sb="21" eb="23">
      <t>レンカン</t>
    </rPh>
    <rPh sb="23" eb="24">
      <t>ヒョウ</t>
    </rPh>
    <rPh sb="25" eb="27">
      <t>ケイザイ</t>
    </rPh>
    <rPh sb="27" eb="29">
      <t>ハキュウ</t>
    </rPh>
    <rPh sb="29" eb="31">
      <t>コウカ</t>
    </rPh>
    <rPh sb="31" eb="33">
      <t>スイケイ</t>
    </rPh>
    <rPh sb="39" eb="41">
      <t>ブモン</t>
    </rPh>
    <phoneticPr fontId="6"/>
  </si>
  <si>
    <t>令和２年の産業構造により分析しており、「投入係数」は一定と仮定しています。</t>
    <rPh sb="5" eb="7">
      <t>サンギョウ</t>
    </rPh>
    <rPh sb="7" eb="9">
      <t>コウゾウ</t>
    </rPh>
    <rPh sb="12" eb="14">
      <t>ブンセキ</t>
    </rPh>
    <rPh sb="20" eb="22">
      <t>トウニュウ</t>
    </rPh>
    <rPh sb="22" eb="24">
      <t>ケイスウ</t>
    </rPh>
    <rPh sb="26" eb="28">
      <t>イッテイ</t>
    </rPh>
    <rPh sb="29" eb="31">
      <t>カテイ</t>
    </rPh>
    <phoneticPr fontId="6"/>
  </si>
  <si>
    <t>推計結果は、令和２年の価格で表示されます。厳密には、推計する年の価格を一旦令和２年の価格にして（デフレート）、</t>
    <rPh sb="0" eb="2">
      <t>スイケイ</t>
    </rPh>
    <rPh sb="2" eb="4">
      <t>ケッカ</t>
    </rPh>
    <rPh sb="11" eb="13">
      <t>カカク</t>
    </rPh>
    <rPh sb="14" eb="16">
      <t>ヒョウジ</t>
    </rPh>
    <rPh sb="30" eb="31">
      <t>ネン</t>
    </rPh>
    <phoneticPr fontId="6"/>
  </si>
  <si>
    <t>　（消費額や投資額を「令和２年（2020年）大阪府産業連関表」の構成比で部門分類に自動的に分割して推計します。）</t>
    <rPh sb="22" eb="25">
      <t>オオサカフ</t>
    </rPh>
    <rPh sb="25" eb="27">
      <t>サンギョウ</t>
    </rPh>
    <rPh sb="27" eb="29">
      <t>レンカン</t>
    </rPh>
    <rPh sb="29" eb="30">
      <t>ヒョウ</t>
    </rPh>
    <rPh sb="41" eb="44">
      <t>ジドウテキ</t>
    </rPh>
    <phoneticPr fontId="6"/>
  </si>
  <si>
    <t>大阪府 総務部 統計課 分析・利活用促進グループ</t>
    <rPh sb="12" eb="14">
      <t>ブンセキ</t>
    </rPh>
    <rPh sb="15" eb="18">
      <t>リカツヨウ</t>
    </rPh>
    <rPh sb="18" eb="20">
      <t>ソクシン</t>
    </rPh>
    <phoneticPr fontId="6"/>
  </si>
  <si>
    <r>
      <t>初期値として令和２年大阪市の平均消費性向*を入力していますが、変更可能です。
 　</t>
    </r>
    <r>
      <rPr>
        <sz val="10"/>
        <rFont val="游ゴシック"/>
        <family val="3"/>
        <charset val="128"/>
      </rPr>
      <t>*総務省「家計調査（2020）」１世帯当たり年平均１か月間の収入と支出（二人以上の世帯のうち勤労者世帯）より
（参考）平均消費性向＝消費支出÷可処分所得</t>
    </r>
    <rPh sb="6" eb="8">
      <t>レイワ</t>
    </rPh>
    <rPh sb="31" eb="33">
      <t>ヘンコウ</t>
    </rPh>
    <rPh sb="33" eb="35">
      <t>カノウ</t>
    </rPh>
    <rPh sb="97" eb="99">
      <t>サンコウ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</si>
</sst>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000000_ "/>
    <numFmt numFmtId="178" formatCode="00"/>
    <numFmt numFmtId="179" formatCode="0.000000_);[Red]\(0.000000\)"/>
    <numFmt numFmtId="180" formatCode="0.0000_ "/>
    <numFmt numFmtId="181" formatCode="#,##0_ "/>
  </numFmts>
  <fonts count="2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4"/>
      <name val="ＭＳ 明朝"/>
      <family val="1"/>
      <charset val="128"/>
    </font>
    <font>
      <sz val="9"/>
      <name val="ＭＳ 明朝"/>
      <family val="1"/>
      <charset val="128"/>
    </font>
    <font>
      <sz val="11"/>
      <name val="ＭＳ 明朝"/>
      <family val="1"/>
      <charset val="128"/>
    </font>
    <font>
      <sz val="11"/>
      <color theme="1"/>
      <name val="ＭＳ ゴシック"/>
      <family val="2"/>
      <charset val="128"/>
    </font>
    <font>
      <sz val="10"/>
      <color theme="1"/>
      <name val="ＭＳ Ｐ明朝"/>
      <family val="1"/>
      <charset val="128"/>
    </font>
    <font>
      <sz val="18"/>
      <name val="游ゴシック"/>
      <family val="3"/>
      <charset val="128"/>
    </font>
    <font>
      <sz val="9"/>
      <name val="游ゴシック"/>
      <family val="3"/>
      <charset val="128"/>
    </font>
    <font>
      <sz val="12"/>
      <name val="游ゴシック"/>
      <family val="3"/>
      <charset val="128"/>
    </font>
    <font>
      <b/>
      <sz val="12"/>
      <name val="游ゴシック"/>
      <family val="3"/>
      <charset val="128"/>
    </font>
    <font>
      <sz val="8"/>
      <name val="游ゴシック"/>
      <family val="3"/>
      <charset val="128"/>
    </font>
    <font>
      <sz val="11"/>
      <name val="游ゴシック"/>
      <family val="3"/>
      <charset val="128"/>
    </font>
    <font>
      <b/>
      <sz val="11"/>
      <name val="游ゴシック"/>
      <family val="3"/>
      <charset val="128"/>
    </font>
    <font>
      <sz val="10"/>
      <name val="游ゴシック"/>
      <family val="3"/>
      <charset val="128"/>
    </font>
    <font>
      <b/>
      <sz val="18"/>
      <name val="游ゴシック"/>
      <family val="3"/>
      <charset val="128"/>
    </font>
    <font>
      <sz val="10"/>
      <color theme="1"/>
      <name val="游ゴシック"/>
      <family val="3"/>
      <charset val="128"/>
    </font>
    <font>
      <b/>
      <sz val="10"/>
      <name val="游ゴシック"/>
      <family val="3"/>
      <charset val="128"/>
    </font>
    <font>
      <b/>
      <sz val="11"/>
      <color theme="0"/>
      <name val="游ゴシック"/>
      <family val="3"/>
      <charset val="128"/>
    </font>
    <font>
      <b/>
      <sz val="11"/>
      <color theme="3" tint="0.39997558519241921"/>
      <name val="游ゴシック"/>
      <family val="3"/>
      <charset val="128"/>
    </font>
  </fonts>
  <fills count="18">
    <fill>
      <patternFill patternType="none"/>
    </fill>
    <fill>
      <patternFill patternType="gray125"/>
    </fill>
    <fill>
      <patternFill patternType="solid">
        <fgColor rgb="FFFFFF00"/>
        <bgColor indexed="64"/>
      </patternFill>
    </fill>
    <fill>
      <patternFill patternType="solid">
        <fgColor rgb="FF00FF00"/>
        <bgColor indexed="64"/>
      </patternFill>
    </fill>
    <fill>
      <patternFill patternType="solid">
        <fgColor rgb="FF00FFFF"/>
        <bgColor indexed="64"/>
      </patternFill>
    </fill>
    <fill>
      <patternFill patternType="solid">
        <fgColor rgb="FFFFC000"/>
        <bgColor indexed="64"/>
      </patternFill>
    </fill>
    <fill>
      <patternFill patternType="solid">
        <fgColor rgb="FFFF99FF"/>
        <bgColor indexed="64"/>
      </patternFill>
    </fill>
    <fill>
      <patternFill patternType="solid">
        <fgColor rgb="FFCCFF33"/>
        <bgColor indexed="64"/>
      </patternFill>
    </fill>
    <fill>
      <patternFill patternType="solid">
        <fgColor theme="8" tint="0.39997558519241921"/>
        <bgColor indexed="64"/>
      </patternFill>
    </fill>
    <fill>
      <patternFill patternType="solid">
        <fgColor rgb="FFFFFF99"/>
        <bgColor indexed="64"/>
      </patternFill>
    </fill>
    <fill>
      <patternFill patternType="solid">
        <fgColor rgb="FFFFCCFF"/>
        <bgColor indexed="64"/>
      </patternFill>
    </fill>
    <fill>
      <patternFill patternType="solid">
        <fgColor rgb="FFFFCC66"/>
        <bgColor indexed="64"/>
      </patternFill>
    </fill>
    <fill>
      <patternFill patternType="solid">
        <fgColor theme="4" tint="0.39994506668294322"/>
        <bgColor indexed="64"/>
      </patternFill>
    </fill>
    <fill>
      <patternFill patternType="solid">
        <fgColor theme="7" tint="0.39997558519241921"/>
        <bgColor indexed="64"/>
      </patternFill>
    </fill>
    <fill>
      <patternFill patternType="solid">
        <fgColor theme="9" tint="0.3999450666829432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249977111117893"/>
        <bgColor indexed="64"/>
      </patternFill>
    </fill>
  </fills>
  <borders count="91">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medium">
        <color rgb="FFFF0000"/>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rgb="FFFF0000"/>
      </left>
      <right style="medium">
        <color rgb="FFFF0000"/>
      </right>
      <top/>
      <bottom style="hair">
        <color indexed="64"/>
      </bottom>
      <diagonal/>
    </border>
    <border>
      <left style="medium">
        <color indexed="64"/>
      </left>
      <right style="medium">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hair">
        <color indexed="64"/>
      </top>
      <bottom/>
      <diagonal/>
    </border>
    <border>
      <left/>
      <right style="medium">
        <color rgb="FFFF0000"/>
      </right>
      <top style="hair">
        <color indexed="64"/>
      </top>
      <bottom style="thin">
        <color indexed="64"/>
      </bottom>
      <diagonal/>
    </border>
    <border>
      <left/>
      <right style="medium">
        <color rgb="FFFF0000"/>
      </right>
      <top style="hair">
        <color indexed="64"/>
      </top>
      <bottom style="medium">
        <color indexed="64"/>
      </bottom>
      <diagonal/>
    </border>
    <border>
      <left style="medium">
        <color indexed="64"/>
      </left>
      <right style="thin">
        <color indexed="64"/>
      </right>
      <top style="thin">
        <color indexed="64"/>
      </top>
      <bottom/>
      <diagonal/>
    </border>
    <border>
      <left/>
      <right style="medium">
        <color rgb="FFFF0000"/>
      </right>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32">
    <xf numFmtId="0" fontId="0" fillId="0" borderId="0">
      <alignment vertical="center"/>
    </xf>
    <xf numFmtId="9" fontId="5"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7" fillId="0" borderId="0"/>
    <xf numFmtId="0" fontId="5" fillId="0" borderId="0"/>
    <xf numFmtId="0" fontId="5" fillId="0" borderId="0"/>
    <xf numFmtId="0" fontId="5" fillId="0" borderId="0"/>
    <xf numFmtId="0" fontId="8" fillId="0" borderId="0">
      <alignment vertical="center"/>
    </xf>
    <xf numFmtId="0" fontId="7" fillId="0" borderId="0"/>
    <xf numFmtId="0" fontId="9" fillId="0" borderId="0"/>
    <xf numFmtId="0" fontId="5" fillId="0" borderId="0"/>
    <xf numFmtId="0" fontId="4" fillId="0" borderId="0">
      <alignment vertical="center"/>
    </xf>
    <xf numFmtId="0" fontId="12" fillId="0" borderId="0">
      <alignment vertical="center"/>
    </xf>
    <xf numFmtId="0" fontId="4" fillId="0" borderId="0">
      <alignment vertical="center"/>
    </xf>
    <xf numFmtId="0" fontId="4" fillId="0" borderId="0">
      <alignment vertical="center"/>
    </xf>
    <xf numFmtId="0" fontId="13" fillId="12" borderId="0" applyNumberFormat="0" applyFont="0" applyBorder="0" applyAlignment="0" applyProtection="0">
      <alignment horizontal="center" vertical="center" wrapText="1"/>
    </xf>
    <xf numFmtId="0" fontId="13" fillId="13" borderId="0" applyNumberFormat="0" applyFont="0" applyBorder="0" applyAlignment="0" applyProtection="0">
      <alignment horizontal="center" vertical="center" wrapText="1"/>
    </xf>
    <xf numFmtId="0" fontId="13" fillId="14" borderId="67" applyNumberFormat="0" applyFont="0" applyBorder="0" applyAlignment="0" applyProtection="0">
      <alignment horizontal="center" vertical="center" wrapText="1"/>
    </xf>
    <xf numFmtId="38" fontId="3" fillId="0" borderId="0" applyFont="0" applyFill="0" applyBorder="0" applyAlignment="0" applyProtection="0">
      <alignment vertical="center"/>
    </xf>
    <xf numFmtId="38" fontId="11" fillId="0" borderId="0" applyFont="0" applyFill="0" applyBorder="0" applyAlignment="0" applyProtection="0"/>
    <xf numFmtId="0" fontId="10"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xf numFmtId="0" fontId="7" fillId="0" borderId="0"/>
    <xf numFmtId="0" fontId="5" fillId="0" borderId="0"/>
    <xf numFmtId="0" fontId="5" fillId="0" borderId="0"/>
    <xf numFmtId="0" fontId="3" fillId="0" borderId="0">
      <alignment vertical="center"/>
    </xf>
  </cellStyleXfs>
  <cellXfs count="264">
    <xf numFmtId="0" fontId="0" fillId="0" borderId="0" xfId="0">
      <alignment vertical="center"/>
    </xf>
    <xf numFmtId="0" fontId="14" fillId="0" borderId="0" xfId="0" applyFont="1">
      <alignment vertical="center"/>
    </xf>
    <xf numFmtId="0" fontId="15" fillId="0" borderId="0" xfId="0" applyFont="1">
      <alignment vertical="center"/>
    </xf>
    <xf numFmtId="0" fontId="17" fillId="0" borderId="0" xfId="0" applyFont="1" applyAlignment="1">
      <alignment vertical="center"/>
    </xf>
    <xf numFmtId="0" fontId="17" fillId="0" borderId="0" xfId="0" applyFont="1" applyAlignment="1">
      <alignment horizontal="center" vertical="center"/>
    </xf>
    <xf numFmtId="0" fontId="15" fillId="0" borderId="0" xfId="0" applyFont="1" applyAlignment="1">
      <alignment vertical="center" wrapText="1"/>
    </xf>
    <xf numFmtId="176" fontId="17" fillId="0" borderId="0" xfId="0" applyNumberFormat="1" applyFont="1" applyBorder="1">
      <alignment vertical="center"/>
    </xf>
    <xf numFmtId="176" fontId="17" fillId="0" borderId="20" xfId="0" applyNumberFormat="1" applyFont="1" applyBorder="1">
      <alignment vertical="center"/>
    </xf>
    <xf numFmtId="0" fontId="17" fillId="0" borderId="0" xfId="0" applyFont="1" applyBorder="1">
      <alignment vertical="center"/>
    </xf>
    <xf numFmtId="0" fontId="15" fillId="0" borderId="14" xfId="0" applyFont="1" applyBorder="1">
      <alignment vertical="center"/>
    </xf>
    <xf numFmtId="0" fontId="15" fillId="0" borderId="26" xfId="0" applyFont="1" applyBorder="1" applyAlignment="1">
      <alignment horizontal="distributed" vertical="center" justifyLastLine="1"/>
    </xf>
    <xf numFmtId="0" fontId="15" fillId="2" borderId="32" xfId="0" applyFont="1" applyFill="1" applyBorder="1" applyAlignment="1">
      <alignment horizontal="center" vertical="center"/>
    </xf>
    <xf numFmtId="0" fontId="15" fillId="9" borderId="13" xfId="0" applyFont="1" applyFill="1" applyBorder="1" applyAlignment="1">
      <alignment horizontal="center" vertical="center"/>
    </xf>
    <xf numFmtId="0" fontId="15" fillId="3" borderId="13" xfId="0" applyFont="1" applyFill="1" applyBorder="1" applyAlignment="1">
      <alignment horizontal="center" vertical="center"/>
    </xf>
    <xf numFmtId="0" fontId="18" fillId="4" borderId="13" xfId="0" applyFont="1" applyFill="1" applyBorder="1" applyAlignment="1">
      <alignment horizontal="center" vertical="center" shrinkToFit="1"/>
    </xf>
    <xf numFmtId="0" fontId="15" fillId="5" borderId="13" xfId="0" applyFont="1" applyFill="1" applyBorder="1" applyAlignment="1">
      <alignment horizontal="center" vertical="center"/>
    </xf>
    <xf numFmtId="0" fontId="15" fillId="6" borderId="13" xfId="0" applyFont="1" applyFill="1" applyBorder="1" applyAlignment="1">
      <alignment horizontal="center" vertical="center"/>
    </xf>
    <xf numFmtId="0" fontId="15" fillId="7" borderId="13" xfId="0" applyFont="1" applyFill="1" applyBorder="1" applyAlignment="1">
      <alignment horizontal="center" vertical="center"/>
    </xf>
    <xf numFmtId="0" fontId="18" fillId="8" borderId="13" xfId="0" applyFont="1" applyFill="1" applyBorder="1" applyAlignment="1">
      <alignment horizontal="center" vertical="center" shrinkToFit="1"/>
    </xf>
    <xf numFmtId="0" fontId="15" fillId="11" borderId="13" xfId="0" applyFont="1" applyFill="1" applyBorder="1" applyAlignment="1">
      <alignment horizontal="center" vertical="center"/>
    </xf>
    <xf numFmtId="0" fontId="15" fillId="10" borderId="13" xfId="0" applyFont="1" applyFill="1" applyBorder="1" applyAlignment="1">
      <alignment horizontal="center" vertical="center"/>
    </xf>
    <xf numFmtId="178" fontId="15" fillId="0" borderId="15" xfId="0" applyNumberFormat="1" applyFont="1" applyFill="1" applyBorder="1" applyAlignment="1">
      <alignment horizontal="center" vertical="center"/>
    </xf>
    <xf numFmtId="0" fontId="15" fillId="0" borderId="27" xfId="0" applyNumberFormat="1" applyFont="1" applyFill="1" applyBorder="1" applyAlignment="1">
      <alignment horizontal="distributed" vertical="center"/>
    </xf>
    <xf numFmtId="176" fontId="15" fillId="2" borderId="33" xfId="0" applyNumberFormat="1" applyFont="1" applyFill="1" applyBorder="1" applyProtection="1">
      <alignment vertical="center"/>
      <protection locked="0"/>
    </xf>
    <xf numFmtId="176" fontId="15" fillId="9" borderId="21" xfId="0" applyNumberFormat="1" applyFont="1" applyFill="1" applyBorder="1" applyProtection="1">
      <alignment vertical="center"/>
      <protection locked="0"/>
    </xf>
    <xf numFmtId="176" fontId="15" fillId="3" borderId="21" xfId="0" applyNumberFormat="1" applyFont="1" applyFill="1" applyBorder="1">
      <alignment vertical="center"/>
    </xf>
    <xf numFmtId="176" fontId="15" fillId="4" borderId="21" xfId="0" applyNumberFormat="1" applyFont="1" applyFill="1" applyBorder="1">
      <alignment vertical="center"/>
    </xf>
    <xf numFmtId="176" fontId="15" fillId="5" borderId="21" xfId="0" applyNumberFormat="1" applyFont="1" applyFill="1" applyBorder="1">
      <alignment vertical="center"/>
    </xf>
    <xf numFmtId="176" fontId="15" fillId="6" borderId="21" xfId="0" applyNumberFormat="1" applyFont="1" applyFill="1" applyBorder="1">
      <alignment vertical="center"/>
    </xf>
    <xf numFmtId="176" fontId="15" fillId="7" borderId="21" xfId="0" applyNumberFormat="1" applyFont="1" applyFill="1" applyBorder="1">
      <alignment vertical="center"/>
    </xf>
    <xf numFmtId="176" fontId="15" fillId="8" borderId="21" xfId="0" applyNumberFormat="1" applyFont="1" applyFill="1" applyBorder="1">
      <alignment vertical="center"/>
    </xf>
    <xf numFmtId="176" fontId="15" fillId="11" borderId="21" xfId="0" applyNumberFormat="1" applyFont="1" applyFill="1" applyBorder="1">
      <alignment vertical="center"/>
    </xf>
    <xf numFmtId="176" fontId="15" fillId="10" borderId="21" xfId="0" applyNumberFormat="1" applyFont="1" applyFill="1" applyBorder="1">
      <alignment vertical="center"/>
    </xf>
    <xf numFmtId="178" fontId="15" fillId="0" borderId="16" xfId="0" applyNumberFormat="1" applyFont="1" applyFill="1" applyBorder="1" applyAlignment="1">
      <alignment horizontal="center" vertical="center"/>
    </xf>
    <xf numFmtId="0" fontId="15" fillId="0" borderId="28" xfId="0" applyNumberFormat="1" applyFont="1" applyFill="1" applyBorder="1" applyAlignment="1">
      <alignment horizontal="distributed" vertical="center"/>
    </xf>
    <xf numFmtId="176" fontId="15" fillId="2" borderId="34" xfId="0" applyNumberFormat="1" applyFont="1" applyFill="1" applyBorder="1" applyProtection="1">
      <alignment vertical="center"/>
      <protection locked="0"/>
    </xf>
    <xf numFmtId="176" fontId="15" fillId="9" borderId="22" xfId="0" applyNumberFormat="1" applyFont="1" applyFill="1" applyBorder="1" applyProtection="1">
      <alignment vertical="center"/>
      <protection locked="0"/>
    </xf>
    <xf numFmtId="176" fontId="15" fillId="3" borderId="22" xfId="0" applyNumberFormat="1" applyFont="1" applyFill="1" applyBorder="1">
      <alignment vertical="center"/>
    </xf>
    <xf numFmtId="176" fontId="15" fillId="4" borderId="22" xfId="0" applyNumberFormat="1" applyFont="1" applyFill="1" applyBorder="1">
      <alignment vertical="center"/>
    </xf>
    <xf numFmtId="176" fontId="15" fillId="5" borderId="22" xfId="0" applyNumberFormat="1" applyFont="1" applyFill="1" applyBorder="1">
      <alignment vertical="center"/>
    </xf>
    <xf numFmtId="176" fontId="15" fillId="6" borderId="22" xfId="0" applyNumberFormat="1" applyFont="1" applyFill="1" applyBorder="1">
      <alignment vertical="center"/>
    </xf>
    <xf numFmtId="176" fontId="15" fillId="7" borderId="22" xfId="0" applyNumberFormat="1" applyFont="1" applyFill="1" applyBorder="1">
      <alignment vertical="center"/>
    </xf>
    <xf numFmtId="176" fontId="15" fillId="8" borderId="22" xfId="0" applyNumberFormat="1" applyFont="1" applyFill="1" applyBorder="1">
      <alignment vertical="center"/>
    </xf>
    <xf numFmtId="176" fontId="15" fillId="11" borderId="22" xfId="0" applyNumberFormat="1" applyFont="1" applyFill="1" applyBorder="1">
      <alignment vertical="center"/>
    </xf>
    <xf numFmtId="176" fontId="15" fillId="10" borderId="22" xfId="0" applyNumberFormat="1" applyFont="1" applyFill="1" applyBorder="1">
      <alignment vertical="center"/>
    </xf>
    <xf numFmtId="178" fontId="15" fillId="0" borderId="17" xfId="0" applyNumberFormat="1" applyFont="1" applyFill="1" applyBorder="1" applyAlignment="1">
      <alignment horizontal="center" vertical="center"/>
    </xf>
    <xf numFmtId="0" fontId="15" fillId="0" borderId="29" xfId="0" applyNumberFormat="1" applyFont="1" applyFill="1" applyBorder="1" applyAlignment="1">
      <alignment horizontal="distributed" vertical="center"/>
    </xf>
    <xf numFmtId="176" fontId="15" fillId="2" borderId="35" xfId="0" applyNumberFormat="1" applyFont="1" applyFill="1" applyBorder="1" applyProtection="1">
      <alignment vertical="center"/>
      <protection locked="0"/>
    </xf>
    <xf numFmtId="176" fontId="15" fillId="9" borderId="23" xfId="0" applyNumberFormat="1" applyFont="1" applyFill="1" applyBorder="1" applyProtection="1">
      <alignment vertical="center"/>
      <protection locked="0"/>
    </xf>
    <xf numFmtId="176" fontId="15" fillId="3" borderId="23" xfId="0" applyNumberFormat="1" applyFont="1" applyFill="1" applyBorder="1">
      <alignment vertical="center"/>
    </xf>
    <xf numFmtId="176" fontId="15" fillId="4" borderId="23" xfId="0" applyNumberFormat="1" applyFont="1" applyFill="1" applyBorder="1">
      <alignment vertical="center"/>
    </xf>
    <xf numFmtId="176" fontId="15" fillId="5" borderId="23" xfId="0" applyNumberFormat="1" applyFont="1" applyFill="1" applyBorder="1">
      <alignment vertical="center"/>
    </xf>
    <xf numFmtId="176" fontId="15" fillId="6" borderId="23" xfId="0" applyNumberFormat="1" applyFont="1" applyFill="1" applyBorder="1">
      <alignment vertical="center"/>
    </xf>
    <xf numFmtId="176" fontId="15" fillId="7" borderId="23" xfId="0" applyNumberFormat="1" applyFont="1" applyFill="1" applyBorder="1">
      <alignment vertical="center"/>
    </xf>
    <xf numFmtId="176" fontId="15" fillId="8" borderId="23" xfId="0" applyNumberFormat="1" applyFont="1" applyFill="1" applyBorder="1">
      <alignment vertical="center"/>
    </xf>
    <xf numFmtId="176" fontId="15" fillId="11" borderId="23" xfId="0" applyNumberFormat="1" applyFont="1" applyFill="1" applyBorder="1">
      <alignment vertical="center"/>
    </xf>
    <xf numFmtId="176" fontId="15" fillId="10" borderId="23" xfId="0" applyNumberFormat="1" applyFont="1" applyFill="1" applyBorder="1">
      <alignment vertical="center"/>
    </xf>
    <xf numFmtId="178" fontId="15" fillId="0" borderId="18" xfId="0" applyNumberFormat="1" applyFont="1" applyFill="1" applyBorder="1" applyAlignment="1">
      <alignment horizontal="center" vertical="center"/>
    </xf>
    <xf numFmtId="0" fontId="15" fillId="0" borderId="30" xfId="0" applyNumberFormat="1" applyFont="1" applyFill="1" applyBorder="1" applyAlignment="1">
      <alignment horizontal="distributed" vertical="center"/>
    </xf>
    <xf numFmtId="176" fontId="15" fillId="2" borderId="36" xfId="0" applyNumberFormat="1" applyFont="1" applyFill="1" applyBorder="1" applyProtection="1">
      <alignment vertical="center"/>
      <protection locked="0"/>
    </xf>
    <xf numFmtId="176" fontId="15" fillId="9" borderId="24" xfId="0" applyNumberFormat="1" applyFont="1" applyFill="1" applyBorder="1" applyProtection="1">
      <alignment vertical="center"/>
      <protection locked="0"/>
    </xf>
    <xf numFmtId="176" fontId="15" fillId="3" borderId="24" xfId="0" applyNumberFormat="1" applyFont="1" applyFill="1" applyBorder="1">
      <alignment vertical="center"/>
    </xf>
    <xf numFmtId="176" fontId="15" fillId="4" borderId="24" xfId="0" applyNumberFormat="1" applyFont="1" applyFill="1" applyBorder="1">
      <alignment vertical="center"/>
    </xf>
    <xf numFmtId="176" fontId="15" fillId="5" borderId="24" xfId="0" applyNumberFormat="1" applyFont="1" applyFill="1" applyBorder="1">
      <alignment vertical="center"/>
    </xf>
    <xf numFmtId="176" fontId="15" fillId="6" borderId="24" xfId="0" applyNumberFormat="1" applyFont="1" applyFill="1" applyBorder="1">
      <alignment vertical="center"/>
    </xf>
    <xf numFmtId="176" fontId="15" fillId="7" borderId="24" xfId="0" applyNumberFormat="1" applyFont="1" applyFill="1" applyBorder="1">
      <alignment vertical="center"/>
    </xf>
    <xf numFmtId="176" fontId="15" fillId="8" borderId="24" xfId="0" applyNumberFormat="1" applyFont="1" applyFill="1" applyBorder="1">
      <alignment vertical="center"/>
    </xf>
    <xf numFmtId="176" fontId="15" fillId="11" borderId="24" xfId="0" applyNumberFormat="1" applyFont="1" applyFill="1" applyBorder="1">
      <alignment vertical="center"/>
    </xf>
    <xf numFmtId="176" fontId="15" fillId="10" borderId="24" xfId="0" applyNumberFormat="1" applyFont="1" applyFill="1" applyBorder="1">
      <alignment vertical="center"/>
    </xf>
    <xf numFmtId="0" fontId="19" fillId="0" borderId="0" xfId="0" applyFont="1">
      <alignment vertical="center"/>
    </xf>
    <xf numFmtId="178" fontId="15" fillId="0" borderId="63" xfId="0" applyNumberFormat="1" applyFont="1" applyFill="1" applyBorder="1" applyAlignment="1">
      <alignment horizontal="center" vertical="center"/>
    </xf>
    <xf numFmtId="0" fontId="15" fillId="0" borderId="64" xfId="0" applyNumberFormat="1" applyFont="1" applyFill="1" applyBorder="1" applyAlignment="1">
      <alignment horizontal="distributed" vertical="center"/>
    </xf>
    <xf numFmtId="176" fontId="15" fillId="2" borderId="65" xfId="0" applyNumberFormat="1" applyFont="1" applyFill="1" applyBorder="1" applyProtection="1">
      <alignment vertical="center"/>
      <protection locked="0"/>
    </xf>
    <xf numFmtId="176" fontId="15" fillId="9" borderId="66" xfId="0" applyNumberFormat="1" applyFont="1" applyFill="1" applyBorder="1" applyProtection="1">
      <alignment vertical="center"/>
      <protection locked="0"/>
    </xf>
    <xf numFmtId="176" fontId="15" fillId="3" borderId="66" xfId="0" applyNumberFormat="1" applyFont="1" applyFill="1" applyBorder="1">
      <alignment vertical="center"/>
    </xf>
    <xf numFmtId="176" fontId="15" fillId="4" borderId="66" xfId="0" applyNumberFormat="1" applyFont="1" applyFill="1" applyBorder="1">
      <alignment vertical="center"/>
    </xf>
    <xf numFmtId="176" fontId="15" fillId="5" borderId="66" xfId="0" applyNumberFormat="1" applyFont="1" applyFill="1" applyBorder="1">
      <alignment vertical="center"/>
    </xf>
    <xf numFmtId="176" fontId="15" fillId="6" borderId="66" xfId="0" applyNumberFormat="1" applyFont="1" applyFill="1" applyBorder="1">
      <alignment vertical="center"/>
    </xf>
    <xf numFmtId="176" fontId="15" fillId="7" borderId="66" xfId="0" applyNumberFormat="1" applyFont="1" applyFill="1" applyBorder="1">
      <alignment vertical="center"/>
    </xf>
    <xf numFmtId="176" fontId="15" fillId="8" borderId="66" xfId="0" applyNumberFormat="1" applyFont="1" applyFill="1" applyBorder="1">
      <alignment vertical="center"/>
    </xf>
    <xf numFmtId="176" fontId="15" fillId="11" borderId="66" xfId="0" applyNumberFormat="1" applyFont="1" applyFill="1" applyBorder="1">
      <alignment vertical="center"/>
    </xf>
    <xf numFmtId="176" fontId="15" fillId="10" borderId="66" xfId="0" applyNumberFormat="1" applyFont="1" applyFill="1" applyBorder="1">
      <alignment vertical="center"/>
    </xf>
    <xf numFmtId="178" fontId="15" fillId="0" borderId="19" xfId="0" applyNumberFormat="1" applyFont="1" applyFill="1" applyBorder="1" applyAlignment="1">
      <alignment horizontal="center" vertical="center"/>
    </xf>
    <xf numFmtId="0" fontId="15" fillId="0" borderId="31" xfId="0" applyNumberFormat="1" applyFont="1" applyFill="1" applyBorder="1" applyAlignment="1">
      <alignment horizontal="distributed" vertical="center"/>
    </xf>
    <xf numFmtId="176" fontId="15" fillId="2" borderId="37" xfId="0" applyNumberFormat="1" applyFont="1" applyFill="1" applyBorder="1" applyProtection="1">
      <alignment vertical="center"/>
      <protection locked="0"/>
    </xf>
    <xf numFmtId="176" fontId="15" fillId="9" borderId="25" xfId="0" applyNumberFormat="1" applyFont="1" applyFill="1" applyBorder="1" applyProtection="1">
      <alignment vertical="center"/>
      <protection locked="0"/>
    </xf>
    <xf numFmtId="176" fontId="15" fillId="3" borderId="25" xfId="0" applyNumberFormat="1" applyFont="1" applyFill="1" applyBorder="1">
      <alignment vertical="center"/>
    </xf>
    <xf numFmtId="176" fontId="15" fillId="4" borderId="25" xfId="0" applyNumberFormat="1" applyFont="1" applyFill="1" applyBorder="1">
      <alignment vertical="center"/>
    </xf>
    <xf numFmtId="176" fontId="15" fillId="5" borderId="25" xfId="0" applyNumberFormat="1" applyFont="1" applyFill="1" applyBorder="1">
      <alignment vertical="center"/>
    </xf>
    <xf numFmtId="176" fontId="15" fillId="6" borderId="25" xfId="0" applyNumberFormat="1" applyFont="1" applyFill="1" applyBorder="1">
      <alignment vertical="center"/>
    </xf>
    <xf numFmtId="176" fontId="15" fillId="7" borderId="25" xfId="0" applyNumberFormat="1" applyFont="1" applyFill="1" applyBorder="1">
      <alignment vertical="center"/>
    </xf>
    <xf numFmtId="176" fontId="15" fillId="8" borderId="25" xfId="0" applyNumberFormat="1" applyFont="1" applyFill="1" applyBorder="1">
      <alignment vertical="center"/>
    </xf>
    <xf numFmtId="176" fontId="15" fillId="11" borderId="25" xfId="0" applyNumberFormat="1" applyFont="1" applyFill="1" applyBorder="1">
      <alignment vertical="center"/>
    </xf>
    <xf numFmtId="176" fontId="15" fillId="10" borderId="25" xfId="0" applyNumberFormat="1" applyFont="1" applyFill="1" applyBorder="1">
      <alignment vertical="center"/>
    </xf>
    <xf numFmtId="0" fontId="19" fillId="0" borderId="0" xfId="0" applyFont="1" applyAlignment="1">
      <alignment vertical="center"/>
    </xf>
    <xf numFmtId="0" fontId="17" fillId="0" borderId="52" xfId="0" applyFont="1" applyBorder="1" applyAlignment="1">
      <alignment vertical="center"/>
    </xf>
    <xf numFmtId="0" fontId="19" fillId="0" borderId="38" xfId="0" applyFont="1" applyBorder="1" applyAlignment="1">
      <alignment horizontal="centerContinuous" vertical="center"/>
    </xf>
    <xf numFmtId="0" fontId="19" fillId="0" borderId="41" xfId="0" applyFont="1" applyBorder="1" applyAlignment="1">
      <alignment horizontal="centerContinuous" vertical="center"/>
    </xf>
    <xf numFmtId="40" fontId="19" fillId="0" borderId="43" xfId="0" applyNumberFormat="1" applyFont="1" applyBorder="1" applyAlignment="1">
      <alignment vertical="center"/>
    </xf>
    <xf numFmtId="176" fontId="19" fillId="0" borderId="0" xfId="0" applyNumberFormat="1" applyFont="1" applyBorder="1" applyAlignment="1">
      <alignment vertical="center"/>
    </xf>
    <xf numFmtId="0" fontId="19" fillId="0" borderId="58" xfId="0" applyFont="1" applyBorder="1" applyAlignment="1">
      <alignment horizontal="centerContinuous" vertical="center"/>
    </xf>
    <xf numFmtId="0" fontId="19" fillId="0" borderId="59" xfId="0" applyFont="1" applyBorder="1" applyAlignment="1">
      <alignment horizontal="centerContinuous" vertical="center"/>
    </xf>
    <xf numFmtId="40" fontId="19" fillId="0" borderId="56" xfId="0" applyNumberFormat="1" applyFont="1" applyBorder="1" applyAlignment="1">
      <alignment vertical="center"/>
    </xf>
    <xf numFmtId="0" fontId="19" fillId="0" borderId="38" xfId="0" applyFont="1" applyBorder="1" applyAlignment="1">
      <alignment vertical="center"/>
    </xf>
    <xf numFmtId="0" fontId="19" fillId="0" borderId="41" xfId="0" applyFont="1" applyBorder="1" applyAlignment="1">
      <alignment vertical="center"/>
    </xf>
    <xf numFmtId="0" fontId="19" fillId="0" borderId="42" xfId="0" applyFont="1" applyBorder="1">
      <alignment vertical="center"/>
    </xf>
    <xf numFmtId="0" fontId="19" fillId="0" borderId="41" xfId="0" applyFont="1" applyBorder="1">
      <alignment vertical="center"/>
    </xf>
    <xf numFmtId="0" fontId="19" fillId="0" borderId="44" xfId="0" applyFont="1" applyBorder="1" applyAlignment="1">
      <alignment vertical="center"/>
    </xf>
    <xf numFmtId="0" fontId="19" fillId="0" borderId="0" xfId="0" applyFont="1" applyBorder="1" applyAlignment="1">
      <alignment vertical="center"/>
    </xf>
    <xf numFmtId="0" fontId="19" fillId="0" borderId="12" xfId="0" applyFont="1" applyBorder="1">
      <alignment vertical="center"/>
    </xf>
    <xf numFmtId="0" fontId="19" fillId="0" borderId="44" xfId="0" applyFont="1" applyBorder="1">
      <alignment vertical="center"/>
    </xf>
    <xf numFmtId="0" fontId="19" fillId="0" borderId="0" xfId="0" applyFont="1" applyBorder="1">
      <alignment vertical="center"/>
    </xf>
    <xf numFmtId="0" fontId="20" fillId="0" borderId="38" xfId="0" applyFont="1" applyBorder="1" applyAlignment="1">
      <alignment horizontal="centerContinuous" vertical="center"/>
    </xf>
    <xf numFmtId="0" fontId="20" fillId="0" borderId="43" xfId="0" applyFont="1" applyBorder="1" applyAlignment="1">
      <alignment horizontal="centerContinuous" vertical="center"/>
    </xf>
    <xf numFmtId="40" fontId="17" fillId="0" borderId="38" xfId="0" applyNumberFormat="1" applyFont="1" applyBorder="1" applyAlignment="1">
      <alignment vertical="center"/>
    </xf>
    <xf numFmtId="40" fontId="20" fillId="0" borderId="39" xfId="0" applyNumberFormat="1" applyFont="1" applyBorder="1" applyAlignment="1">
      <alignment horizontal="center" vertical="center"/>
    </xf>
    <xf numFmtId="40" fontId="17" fillId="0" borderId="40" xfId="0" applyNumberFormat="1" applyFont="1" applyBorder="1" applyAlignment="1">
      <alignment vertical="center"/>
    </xf>
    <xf numFmtId="40" fontId="20" fillId="0" borderId="43" xfId="0" applyNumberFormat="1" applyFont="1" applyBorder="1" applyAlignment="1">
      <alignment horizontal="center" vertical="center"/>
    </xf>
    <xf numFmtId="0" fontId="20" fillId="0" borderId="43" xfId="0" applyFont="1" applyBorder="1" applyAlignment="1">
      <alignment horizontal="center" vertical="center"/>
    </xf>
    <xf numFmtId="0" fontId="21" fillId="0" borderId="57" xfId="0" applyFont="1" applyBorder="1" applyAlignment="1">
      <alignment horizontal="center" vertical="center" wrapText="1"/>
    </xf>
    <xf numFmtId="40" fontId="19" fillId="0" borderId="46" xfId="0" applyNumberFormat="1" applyFont="1" applyBorder="1" applyAlignment="1">
      <alignment vertical="center"/>
    </xf>
    <xf numFmtId="40" fontId="19" fillId="0" borderId="2" xfId="0" applyNumberFormat="1" applyFont="1" applyBorder="1" applyAlignment="1">
      <alignment horizontal="center" vertical="center"/>
    </xf>
    <xf numFmtId="40" fontId="19" fillId="0" borderId="1" xfId="0" applyNumberFormat="1" applyFont="1" applyBorder="1" applyAlignment="1">
      <alignment vertical="center"/>
    </xf>
    <xf numFmtId="40" fontId="19" fillId="0" borderId="47" xfId="0" applyNumberFormat="1" applyFont="1" applyBorder="1" applyAlignment="1">
      <alignment horizontal="center" vertical="center"/>
    </xf>
    <xf numFmtId="40" fontId="19" fillId="0" borderId="46" xfId="0" applyNumberFormat="1" applyFont="1" applyBorder="1" applyAlignment="1">
      <alignment horizontal="right" vertical="center"/>
    </xf>
    <xf numFmtId="0" fontId="19" fillId="0" borderId="47" xfId="0" applyFont="1" applyBorder="1" applyAlignment="1">
      <alignment horizontal="center" vertical="center"/>
    </xf>
    <xf numFmtId="0" fontId="19" fillId="0" borderId="48" xfId="0" applyFont="1" applyBorder="1">
      <alignment vertical="center"/>
    </xf>
    <xf numFmtId="0" fontId="21" fillId="0" borderId="61" xfId="0" applyFont="1" applyBorder="1" applyAlignment="1">
      <alignment horizontal="center" vertical="center" wrapText="1"/>
    </xf>
    <xf numFmtId="40" fontId="19" fillId="0" borderId="58" xfId="0" applyNumberFormat="1" applyFont="1" applyBorder="1" applyAlignment="1">
      <alignment vertical="center"/>
    </xf>
    <xf numFmtId="40" fontId="19" fillId="0" borderId="62" xfId="0" applyNumberFormat="1" applyFont="1" applyBorder="1" applyAlignment="1">
      <alignment horizontal="center" vertical="center"/>
    </xf>
    <xf numFmtId="40" fontId="19" fillId="0" borderId="55" xfId="0" applyNumberFormat="1" applyFont="1" applyBorder="1" applyAlignment="1">
      <alignment vertical="center"/>
    </xf>
    <xf numFmtId="40" fontId="19" fillId="0" borderId="56" xfId="0" applyNumberFormat="1" applyFont="1" applyBorder="1" applyAlignment="1">
      <alignment horizontal="center" vertical="center"/>
    </xf>
    <xf numFmtId="0" fontId="19" fillId="0" borderId="56" xfId="0" applyFont="1" applyBorder="1" applyAlignment="1">
      <alignment horizontal="center" vertical="center"/>
    </xf>
    <xf numFmtId="0" fontId="22" fillId="0" borderId="0" xfId="0" applyNumberFormat="1" applyFont="1" applyFill="1" applyAlignment="1">
      <alignment vertical="center"/>
    </xf>
    <xf numFmtId="0" fontId="21" fillId="0" borderId="0" xfId="0" applyNumberFormat="1" applyFont="1" applyFill="1" applyBorder="1" applyAlignment="1">
      <alignment vertical="center"/>
    </xf>
    <xf numFmtId="0" fontId="21" fillId="0" borderId="0" xfId="0" applyNumberFormat="1" applyFont="1" applyFill="1" applyAlignment="1">
      <alignment vertical="center"/>
    </xf>
    <xf numFmtId="0" fontId="17" fillId="0" borderId="0" xfId="0" applyNumberFormat="1" applyFont="1" applyFill="1" applyBorder="1" applyAlignment="1">
      <alignment vertical="center"/>
    </xf>
    <xf numFmtId="0" fontId="21" fillId="0" borderId="1" xfId="0" applyNumberFormat="1" applyFont="1" applyFill="1" applyBorder="1" applyAlignment="1">
      <alignment vertical="center"/>
    </xf>
    <xf numFmtId="0" fontId="21" fillId="0" borderId="2" xfId="0" applyNumberFormat="1" applyFont="1" applyFill="1" applyBorder="1" applyAlignment="1">
      <alignment vertical="center"/>
    </xf>
    <xf numFmtId="178" fontId="21" fillId="0" borderId="3" xfId="0" applyNumberFormat="1" applyFont="1" applyFill="1" applyBorder="1" applyAlignment="1">
      <alignment horizontal="center" vertical="center"/>
    </xf>
    <xf numFmtId="178" fontId="21" fillId="0" borderId="2" xfId="0" applyNumberFormat="1" applyFont="1" applyFill="1" applyBorder="1" applyAlignment="1">
      <alignment horizontal="center" vertical="center"/>
    </xf>
    <xf numFmtId="0" fontId="21" fillId="0" borderId="5" xfId="0" applyNumberFormat="1" applyFont="1" applyFill="1" applyBorder="1" applyAlignment="1">
      <alignment vertical="center"/>
    </xf>
    <xf numFmtId="0" fontId="21" fillId="0" borderId="6" xfId="0" applyNumberFormat="1" applyFont="1" applyFill="1" applyBorder="1" applyAlignment="1">
      <alignment vertical="center"/>
    </xf>
    <xf numFmtId="0" fontId="21" fillId="0" borderId="7" xfId="0" applyNumberFormat="1" applyFont="1" applyFill="1" applyBorder="1" applyAlignment="1">
      <alignment horizontal="center" vertical="center" wrapText="1"/>
    </xf>
    <xf numFmtId="0" fontId="21" fillId="0" borderId="6" xfId="0" applyNumberFormat="1" applyFont="1" applyFill="1" applyBorder="1" applyAlignment="1">
      <alignment horizontal="center" vertical="center" wrapText="1"/>
    </xf>
    <xf numFmtId="0" fontId="21" fillId="0" borderId="4" xfId="0" applyNumberFormat="1" applyFont="1" applyFill="1" applyBorder="1" applyAlignment="1">
      <alignment horizontal="center" vertical="center" wrapText="1"/>
    </xf>
    <xf numFmtId="0" fontId="21" fillId="0" borderId="4" xfId="0" applyNumberFormat="1" applyFont="1" applyFill="1" applyBorder="1" applyAlignment="1">
      <alignment horizontal="center" vertical="center"/>
    </xf>
    <xf numFmtId="178" fontId="21" fillId="0" borderId="9" xfId="0" applyNumberFormat="1" applyFont="1" applyFill="1" applyBorder="1" applyAlignment="1">
      <alignment horizontal="center" vertical="center"/>
    </xf>
    <xf numFmtId="0" fontId="21" fillId="0" borderId="10" xfId="0" applyNumberFormat="1" applyFont="1" applyFill="1" applyBorder="1" applyAlignment="1">
      <alignment horizontal="distributed" vertical="center"/>
    </xf>
    <xf numFmtId="177" fontId="23" fillId="0" borderId="0" xfId="12" applyNumberFormat="1" applyFont="1" applyBorder="1">
      <alignment vertical="center"/>
    </xf>
    <xf numFmtId="177" fontId="23" fillId="0" borderId="10" xfId="12" applyNumberFormat="1" applyFont="1" applyBorder="1">
      <alignment vertical="center"/>
    </xf>
    <xf numFmtId="179" fontId="21" fillId="0" borderId="11" xfId="0" applyNumberFormat="1" applyFont="1" applyFill="1" applyBorder="1" applyAlignment="1">
      <alignment vertical="center"/>
    </xf>
    <xf numFmtId="0" fontId="21" fillId="0" borderId="6" xfId="0" applyNumberFormat="1" applyFont="1" applyFill="1" applyBorder="1" applyAlignment="1">
      <alignment horizontal="distributed" vertical="center"/>
    </xf>
    <xf numFmtId="177" fontId="23" fillId="0" borderId="7" xfId="12" applyNumberFormat="1" applyFont="1" applyBorder="1">
      <alignment vertical="center"/>
    </xf>
    <xf numFmtId="177" fontId="23" fillId="0" borderId="6" xfId="12" applyNumberFormat="1" applyFont="1" applyBorder="1">
      <alignment vertical="center"/>
    </xf>
    <xf numFmtId="178" fontId="21" fillId="0" borderId="1" xfId="0" applyNumberFormat="1" applyFont="1" applyFill="1" applyBorder="1" applyAlignment="1">
      <alignment horizontal="center" vertical="center"/>
    </xf>
    <xf numFmtId="178" fontId="21" fillId="0" borderId="5" xfId="0" applyNumberFormat="1" applyFont="1" applyFill="1" applyBorder="1" applyAlignment="1">
      <alignment horizontal="center" vertical="center"/>
    </xf>
    <xf numFmtId="179" fontId="21" fillId="0" borderId="8" xfId="0" applyNumberFormat="1" applyFont="1" applyFill="1" applyBorder="1" applyAlignment="1">
      <alignment vertical="center"/>
    </xf>
    <xf numFmtId="0" fontId="19" fillId="0" borderId="0" xfId="0" applyFont="1" applyFill="1">
      <alignment vertical="center"/>
    </xf>
    <xf numFmtId="0" fontId="20" fillId="0" borderId="13" xfId="0" applyFont="1" applyFill="1" applyBorder="1" applyAlignment="1">
      <alignment horizontal="center" vertical="center"/>
    </xf>
    <xf numFmtId="0" fontId="24" fillId="0" borderId="0" xfId="0" applyFont="1" applyAlignment="1">
      <alignment horizontal="center" vertical="center" wrapText="1"/>
    </xf>
    <xf numFmtId="180" fontId="19" fillId="15" borderId="68" xfId="0" applyNumberFormat="1" applyFont="1" applyFill="1" applyBorder="1">
      <alignment vertical="center"/>
    </xf>
    <xf numFmtId="0" fontId="21" fillId="0" borderId="7" xfId="0" applyNumberFormat="1" applyFont="1" applyFill="1" applyBorder="1" applyAlignment="1">
      <alignment horizontal="right" vertical="center"/>
    </xf>
    <xf numFmtId="178" fontId="21" fillId="0" borderId="4" xfId="0" applyNumberFormat="1" applyFont="1" applyFill="1" applyBorder="1" applyAlignment="1">
      <alignment horizontal="center" vertical="center"/>
    </xf>
    <xf numFmtId="0" fontId="21" fillId="0" borderId="8" xfId="0" applyNumberFormat="1" applyFont="1" applyFill="1" applyBorder="1" applyAlignment="1">
      <alignment horizontal="center" vertical="center" wrapText="1"/>
    </xf>
    <xf numFmtId="181" fontId="21" fillId="0" borderId="0" xfId="0" applyNumberFormat="1" applyFont="1" applyFill="1" applyBorder="1" applyAlignment="1">
      <alignment vertical="center"/>
    </xf>
    <xf numFmtId="181" fontId="21" fillId="0" borderId="11" xfId="0" applyNumberFormat="1" applyFont="1" applyFill="1" applyBorder="1" applyAlignment="1">
      <alignment vertical="center"/>
    </xf>
    <xf numFmtId="181" fontId="21" fillId="0" borderId="10" xfId="0" applyNumberFormat="1" applyFont="1" applyFill="1" applyBorder="1" applyAlignment="1">
      <alignment vertical="center"/>
    </xf>
    <xf numFmtId="0" fontId="21" fillId="0" borderId="2" xfId="0" applyNumberFormat="1" applyFont="1" applyFill="1" applyBorder="1" applyAlignment="1">
      <alignment horizontal="distributed" vertical="center"/>
    </xf>
    <xf numFmtId="181" fontId="21" fillId="0" borderId="3" xfId="0" applyNumberFormat="1" applyFont="1" applyFill="1" applyBorder="1" applyAlignment="1">
      <alignment vertical="center"/>
    </xf>
    <xf numFmtId="181" fontId="21" fillId="0" borderId="4" xfId="0" applyNumberFormat="1" applyFont="1" applyFill="1" applyBorder="1" applyAlignment="1">
      <alignment vertical="center"/>
    </xf>
    <xf numFmtId="181" fontId="21" fillId="0" borderId="2" xfId="0" applyNumberFormat="1" applyFont="1" applyFill="1" applyBorder="1" applyAlignment="1">
      <alignment vertical="center"/>
    </xf>
    <xf numFmtId="181" fontId="21" fillId="0" borderId="7" xfId="0" applyNumberFormat="1" applyFont="1" applyFill="1" applyBorder="1" applyAlignment="1">
      <alignment vertical="center"/>
    </xf>
    <xf numFmtId="181" fontId="21" fillId="0" borderId="8" xfId="0" applyNumberFormat="1" applyFont="1" applyFill="1" applyBorder="1" applyAlignment="1">
      <alignment vertical="center"/>
    </xf>
    <xf numFmtId="181" fontId="21" fillId="0" borderId="6" xfId="0" applyNumberFormat="1" applyFont="1" applyFill="1" applyBorder="1" applyAlignment="1">
      <alignment vertical="center"/>
    </xf>
    <xf numFmtId="178" fontId="21" fillId="0" borderId="69" xfId="0" applyNumberFormat="1" applyFont="1" applyFill="1" applyBorder="1" applyAlignment="1">
      <alignment horizontal="center" vertical="center"/>
    </xf>
    <xf numFmtId="0" fontId="21" fillId="0" borderId="70" xfId="0" applyNumberFormat="1" applyFont="1" applyFill="1" applyBorder="1" applyAlignment="1">
      <alignment horizontal="distributed" vertical="center"/>
    </xf>
    <xf numFmtId="181" fontId="21" fillId="0" borderId="12" xfId="0" applyNumberFormat="1" applyFont="1" applyFill="1" applyBorder="1" applyAlignment="1">
      <alignment vertical="center"/>
    </xf>
    <xf numFmtId="181" fontId="21" fillId="0" borderId="67" xfId="0" applyNumberFormat="1" applyFont="1" applyFill="1" applyBorder="1" applyAlignment="1">
      <alignment vertical="center"/>
    </xf>
    <xf numFmtId="181" fontId="21" fillId="0" borderId="70" xfId="0" applyNumberFormat="1" applyFont="1" applyFill="1" applyBorder="1" applyAlignment="1">
      <alignment vertical="center"/>
    </xf>
    <xf numFmtId="180" fontId="19" fillId="16" borderId="72" xfId="0" applyNumberFormat="1" applyFont="1" applyFill="1" applyBorder="1">
      <alignment vertical="center"/>
    </xf>
    <xf numFmtId="180" fontId="19" fillId="16" borderId="74" xfId="0" applyNumberFormat="1" applyFont="1" applyFill="1" applyBorder="1">
      <alignment vertical="center"/>
    </xf>
    <xf numFmtId="180" fontId="19" fillId="16" borderId="61" xfId="0" applyNumberFormat="1" applyFont="1" applyFill="1" applyBorder="1">
      <alignment vertical="center"/>
    </xf>
    <xf numFmtId="0" fontId="19" fillId="0" borderId="71" xfId="0" applyFont="1" applyBorder="1" applyAlignment="1">
      <alignment horizontal="left" vertical="center"/>
    </xf>
    <xf numFmtId="0" fontId="19" fillId="0" borderId="73" xfId="0" applyFont="1" applyBorder="1" applyAlignment="1">
      <alignment horizontal="left" vertical="center"/>
    </xf>
    <xf numFmtId="0" fontId="19" fillId="0" borderId="75" xfId="0" applyFont="1" applyBorder="1" applyAlignment="1">
      <alignment horizontal="left" vertical="center"/>
    </xf>
    <xf numFmtId="0" fontId="20" fillId="0" borderId="77" xfId="0" applyFont="1" applyBorder="1" applyAlignment="1">
      <alignment horizontal="center" vertical="center"/>
    </xf>
    <xf numFmtId="0" fontId="20" fillId="0" borderId="76" xfId="0" applyFont="1" applyBorder="1" applyAlignment="1">
      <alignment horizontal="center" vertical="center"/>
    </xf>
    <xf numFmtId="0" fontId="19" fillId="0" borderId="14" xfId="0" applyFont="1" applyBorder="1">
      <alignment vertical="center"/>
    </xf>
    <xf numFmtId="0" fontId="19" fillId="0" borderId="26" xfId="0" applyFont="1" applyBorder="1" applyAlignment="1">
      <alignment horizontal="distributed" vertical="center" justifyLastLine="1"/>
    </xf>
    <xf numFmtId="0" fontId="19" fillId="2" borderId="32" xfId="0" applyFont="1" applyFill="1" applyBorder="1" applyAlignment="1">
      <alignment horizontal="center" vertical="center"/>
    </xf>
    <xf numFmtId="178" fontId="19" fillId="0" borderId="15" xfId="0" applyNumberFormat="1" applyFont="1" applyFill="1" applyBorder="1" applyAlignment="1">
      <alignment horizontal="center" vertical="center"/>
    </xf>
    <xf numFmtId="0" fontId="19" fillId="0" borderId="27" xfId="0" applyNumberFormat="1" applyFont="1" applyFill="1" applyBorder="1" applyAlignment="1">
      <alignment horizontal="distributed" vertical="center"/>
    </xf>
    <xf numFmtId="176" fontId="19" fillId="2" borderId="33" xfId="0" applyNumberFormat="1" applyFont="1" applyFill="1" applyBorder="1" applyProtection="1">
      <alignment vertical="center"/>
      <protection locked="0"/>
    </xf>
    <xf numFmtId="178" fontId="19" fillId="0" borderId="16" xfId="0" applyNumberFormat="1" applyFont="1" applyFill="1" applyBorder="1" applyAlignment="1">
      <alignment horizontal="center" vertical="center"/>
    </xf>
    <xf numFmtId="0" fontId="19" fillId="0" borderId="28" xfId="0" applyNumberFormat="1" applyFont="1" applyFill="1" applyBorder="1" applyAlignment="1">
      <alignment horizontal="distributed" vertical="center"/>
    </xf>
    <xf numFmtId="176" fontId="19" fillId="2" borderId="34" xfId="0" applyNumberFormat="1" applyFont="1" applyFill="1" applyBorder="1" applyProtection="1">
      <alignment vertical="center"/>
      <protection locked="0"/>
    </xf>
    <xf numFmtId="178" fontId="19" fillId="0" borderId="17" xfId="0" applyNumberFormat="1" applyFont="1" applyFill="1" applyBorder="1" applyAlignment="1">
      <alignment horizontal="center" vertical="center"/>
    </xf>
    <xf numFmtId="0" fontId="19" fillId="0" borderId="29" xfId="0" applyNumberFormat="1" applyFont="1" applyFill="1" applyBorder="1" applyAlignment="1">
      <alignment horizontal="distributed" vertical="center"/>
    </xf>
    <xf numFmtId="176" fontId="19" fillId="2" borderId="35" xfId="0" applyNumberFormat="1" applyFont="1" applyFill="1" applyBorder="1" applyProtection="1">
      <alignment vertical="center"/>
      <protection locked="0"/>
    </xf>
    <xf numFmtId="178" fontId="19" fillId="0" borderId="18" xfId="0" applyNumberFormat="1" applyFont="1" applyFill="1" applyBorder="1" applyAlignment="1">
      <alignment horizontal="center" vertical="center"/>
    </xf>
    <xf numFmtId="0" fontId="19" fillId="0" borderId="30" xfId="0" applyNumberFormat="1" applyFont="1" applyFill="1" applyBorder="1" applyAlignment="1">
      <alignment horizontal="distributed" vertical="center"/>
    </xf>
    <xf numFmtId="176" fontId="19" fillId="2" borderId="36" xfId="0" applyNumberFormat="1" applyFont="1" applyFill="1" applyBorder="1" applyProtection="1">
      <alignment vertical="center"/>
      <protection locked="0"/>
    </xf>
    <xf numFmtId="178" fontId="19" fillId="0" borderId="63" xfId="0" applyNumberFormat="1" applyFont="1" applyFill="1" applyBorder="1" applyAlignment="1">
      <alignment horizontal="center" vertical="center"/>
    </xf>
    <xf numFmtId="0" fontId="19" fillId="0" borderId="64" xfId="0" applyNumberFormat="1" applyFont="1" applyFill="1" applyBorder="1" applyAlignment="1">
      <alignment horizontal="distributed" vertical="center"/>
    </xf>
    <xf numFmtId="176" fontId="19" fillId="2" borderId="65" xfId="0" applyNumberFormat="1" applyFont="1" applyFill="1" applyBorder="1" applyProtection="1">
      <alignment vertical="center"/>
      <protection locked="0"/>
    </xf>
    <xf numFmtId="178" fontId="19" fillId="0" borderId="19" xfId="0" applyNumberFormat="1" applyFont="1" applyFill="1" applyBorder="1" applyAlignment="1">
      <alignment horizontal="center" vertical="center"/>
    </xf>
    <xf numFmtId="0" fontId="19" fillId="0" borderId="31" xfId="0" applyNumberFormat="1" applyFont="1" applyFill="1" applyBorder="1" applyAlignment="1">
      <alignment horizontal="distributed" vertical="center"/>
    </xf>
    <xf numFmtId="176" fontId="19" fillId="2" borderId="37" xfId="0" applyNumberFormat="1" applyFont="1" applyFill="1" applyBorder="1" applyProtection="1">
      <alignment vertical="center"/>
      <protection locked="0"/>
    </xf>
    <xf numFmtId="0" fontId="19" fillId="9" borderId="13" xfId="0" applyFont="1" applyFill="1" applyBorder="1" applyAlignment="1">
      <alignment horizontal="center" vertical="center"/>
    </xf>
    <xf numFmtId="176" fontId="19" fillId="9" borderId="21" xfId="0" applyNumberFormat="1" applyFont="1" applyFill="1" applyBorder="1" applyProtection="1">
      <alignment vertical="center"/>
      <protection locked="0"/>
    </xf>
    <xf numFmtId="176" fontId="19" fillId="9" borderId="22" xfId="0" applyNumberFormat="1" applyFont="1" applyFill="1" applyBorder="1" applyProtection="1">
      <alignment vertical="center"/>
      <protection locked="0"/>
    </xf>
    <xf numFmtId="176" fontId="19" fillId="9" borderId="23" xfId="0" applyNumberFormat="1" applyFont="1" applyFill="1" applyBorder="1" applyProtection="1">
      <alignment vertical="center"/>
      <protection locked="0"/>
    </xf>
    <xf numFmtId="176" fontId="19" fillId="9" borderId="24" xfId="0" applyNumberFormat="1" applyFont="1" applyFill="1" applyBorder="1" applyProtection="1">
      <alignment vertical="center"/>
      <protection locked="0"/>
    </xf>
    <xf numFmtId="176" fontId="19" fillId="9" borderId="66" xfId="0" applyNumberFormat="1" applyFont="1" applyFill="1" applyBorder="1" applyProtection="1">
      <alignment vertical="center"/>
      <protection locked="0"/>
    </xf>
    <xf numFmtId="176" fontId="19" fillId="9" borderId="25" xfId="0" applyNumberFormat="1" applyFont="1" applyFill="1" applyBorder="1" applyProtection="1">
      <alignment vertical="center"/>
      <protection locked="0"/>
    </xf>
    <xf numFmtId="180" fontId="19" fillId="0" borderId="27" xfId="0" applyNumberFormat="1" applyFont="1" applyFill="1" applyBorder="1" applyAlignment="1">
      <alignment horizontal="right" vertical="center"/>
    </xf>
    <xf numFmtId="180" fontId="19" fillId="0" borderId="28" xfId="0" applyNumberFormat="1" applyFont="1" applyFill="1" applyBorder="1" applyAlignment="1">
      <alignment horizontal="right" vertical="center"/>
    </xf>
    <xf numFmtId="180" fontId="19" fillId="0" borderId="29" xfId="0" applyNumberFormat="1" applyFont="1" applyFill="1" applyBorder="1" applyAlignment="1">
      <alignment horizontal="right" vertical="center"/>
    </xf>
    <xf numFmtId="180" fontId="19" fillId="0" borderId="64" xfId="0" applyNumberFormat="1" applyFont="1" applyFill="1" applyBorder="1" applyAlignment="1">
      <alignment horizontal="right" vertical="center"/>
    </xf>
    <xf numFmtId="180" fontId="19" fillId="0" borderId="79" xfId="0" applyNumberFormat="1" applyFont="1" applyFill="1" applyBorder="1" applyAlignment="1">
      <alignment horizontal="right" vertical="center"/>
    </xf>
    <xf numFmtId="180" fontId="19" fillId="0" borderId="78" xfId="0" applyNumberFormat="1" applyFont="1" applyFill="1" applyBorder="1" applyAlignment="1">
      <alignment horizontal="right" vertical="center"/>
    </xf>
    <xf numFmtId="180" fontId="19" fillId="0" borderId="80" xfId="0" applyNumberFormat="1" applyFont="1" applyFill="1" applyBorder="1" applyAlignment="1">
      <alignment horizontal="right" vertical="center"/>
    </xf>
    <xf numFmtId="0" fontId="19" fillId="0" borderId="81" xfId="0" applyFont="1" applyBorder="1" applyAlignment="1">
      <alignment horizontal="left" vertical="center"/>
    </xf>
    <xf numFmtId="180" fontId="19" fillId="16" borderId="57" xfId="0" applyNumberFormat="1" applyFont="1" applyFill="1" applyBorder="1">
      <alignment vertical="center"/>
    </xf>
    <xf numFmtId="180" fontId="19" fillId="0" borderId="31" xfId="0" applyNumberFormat="1" applyFont="1" applyFill="1" applyBorder="1" applyAlignment="1">
      <alignment horizontal="right" vertical="center"/>
    </xf>
    <xf numFmtId="0" fontId="25" fillId="17" borderId="0" xfId="0" applyFont="1" applyFill="1">
      <alignment vertical="center"/>
    </xf>
    <xf numFmtId="0" fontId="19" fillId="0" borderId="83" xfId="0" applyFont="1" applyBorder="1" applyAlignment="1">
      <alignment vertical="center"/>
    </xf>
    <xf numFmtId="0" fontId="19" fillId="0" borderId="84" xfId="0" applyFont="1" applyBorder="1" applyAlignment="1">
      <alignment vertical="center"/>
    </xf>
    <xf numFmtId="0" fontId="19" fillId="0" borderId="85" xfId="0" applyFont="1" applyBorder="1" applyAlignment="1">
      <alignment vertical="center"/>
    </xf>
    <xf numFmtId="0" fontId="19" fillId="0" borderId="86" xfId="0" applyFont="1" applyBorder="1" applyAlignment="1">
      <alignment vertical="center"/>
    </xf>
    <xf numFmtId="0" fontId="19" fillId="0" borderId="87" xfId="0" applyFont="1" applyBorder="1" applyAlignment="1">
      <alignment vertical="center"/>
    </xf>
    <xf numFmtId="0" fontId="19" fillId="0" borderId="88" xfId="0" applyFont="1" applyBorder="1">
      <alignment vertical="center"/>
    </xf>
    <xf numFmtId="0" fontId="19" fillId="0" borderId="89" xfId="0" applyFont="1" applyBorder="1" applyAlignment="1">
      <alignment vertical="center"/>
    </xf>
    <xf numFmtId="0" fontId="19" fillId="0" borderId="89" xfId="0" applyFont="1" applyBorder="1">
      <alignment vertical="center"/>
    </xf>
    <xf numFmtId="0" fontId="19" fillId="0" borderId="90" xfId="0" applyFont="1" applyBorder="1">
      <alignment vertical="center"/>
    </xf>
    <xf numFmtId="0" fontId="19" fillId="0" borderId="0" xfId="0" applyFont="1" applyAlignment="1">
      <alignment vertical="center" wrapText="1"/>
    </xf>
    <xf numFmtId="0" fontId="19" fillId="0" borderId="44" xfId="0" applyFont="1" applyBorder="1" applyAlignment="1">
      <alignment vertical="top" wrapText="1"/>
    </xf>
    <xf numFmtId="0" fontId="19" fillId="0" borderId="67" xfId="0" applyFont="1" applyBorder="1">
      <alignment vertical="center"/>
    </xf>
    <xf numFmtId="0" fontId="19" fillId="0" borderId="67" xfId="0" applyFont="1" applyBorder="1" applyAlignment="1">
      <alignment horizontal="left" vertical="center" wrapText="1"/>
    </xf>
    <xf numFmtId="0" fontId="19" fillId="0" borderId="0" xfId="0" applyFont="1" applyAlignment="1">
      <alignment horizontal="left" vertical="top" wrapText="1"/>
    </xf>
    <xf numFmtId="0" fontId="20" fillId="0" borderId="67" xfId="0" applyFont="1" applyBorder="1" applyAlignment="1">
      <alignment horizontal="center" vertical="center"/>
    </xf>
    <xf numFmtId="0" fontId="19" fillId="0" borderId="67" xfId="0" applyFont="1" applyBorder="1" applyAlignment="1">
      <alignment horizontal="left" vertical="center"/>
    </xf>
    <xf numFmtId="0" fontId="19" fillId="0" borderId="38" xfId="0" applyFont="1" applyBorder="1" applyAlignment="1">
      <alignment horizontal="center" vertical="center"/>
    </xf>
    <xf numFmtId="0" fontId="19" fillId="0" borderId="41" xfId="0" applyFont="1" applyBorder="1" applyAlignment="1">
      <alignment horizontal="center" vertical="center"/>
    </xf>
    <xf numFmtId="0" fontId="19" fillId="0" borderId="44" xfId="0" applyFont="1" applyBorder="1" applyAlignment="1">
      <alignment horizontal="center" vertical="center"/>
    </xf>
    <xf numFmtId="0" fontId="19" fillId="0" borderId="0" xfId="0" applyFont="1" applyBorder="1" applyAlignment="1">
      <alignment horizontal="center" vertical="center"/>
    </xf>
    <xf numFmtId="0" fontId="19" fillId="0" borderId="51" xfId="0" applyFont="1" applyBorder="1" applyAlignment="1">
      <alignment horizontal="center" vertical="center"/>
    </xf>
    <xf numFmtId="0" fontId="19" fillId="0" borderId="52" xfId="0" applyFont="1" applyBorder="1" applyAlignment="1">
      <alignment horizontal="center" vertical="center"/>
    </xf>
    <xf numFmtId="176" fontId="19" fillId="0" borderId="60" xfId="0" applyNumberFormat="1" applyFont="1" applyBorder="1" applyAlignment="1">
      <alignment vertical="center"/>
    </xf>
    <xf numFmtId="176" fontId="19" fillId="0" borderId="42" xfId="0" applyNumberFormat="1" applyFont="1" applyBorder="1" applyAlignment="1">
      <alignment vertical="center"/>
    </xf>
    <xf numFmtId="176" fontId="19" fillId="0" borderId="58" xfId="0" applyNumberFormat="1" applyFont="1" applyBorder="1" applyAlignment="1">
      <alignment vertical="center"/>
    </xf>
    <xf numFmtId="176" fontId="19" fillId="0" borderId="59" xfId="0" applyNumberFormat="1" applyFont="1" applyBorder="1" applyAlignment="1">
      <alignment vertical="center"/>
    </xf>
    <xf numFmtId="0" fontId="16" fillId="2" borderId="53" xfId="0" applyFont="1" applyFill="1" applyBorder="1" applyAlignment="1" applyProtection="1">
      <alignment horizontal="center" vertical="center"/>
      <protection locked="0"/>
    </xf>
    <xf numFmtId="0" fontId="16" fillId="2" borderId="54" xfId="0" applyFont="1" applyFill="1" applyBorder="1" applyAlignment="1" applyProtection="1">
      <alignment horizontal="center" vertical="center"/>
      <protection locked="0"/>
    </xf>
    <xf numFmtId="0" fontId="19" fillId="0" borderId="1" xfId="0" applyFont="1" applyBorder="1" applyAlignment="1">
      <alignment horizontal="center" vertical="center"/>
    </xf>
    <xf numFmtId="0" fontId="19" fillId="0" borderId="3" xfId="0" applyFont="1" applyBorder="1" applyAlignment="1">
      <alignment horizontal="center" vertical="center"/>
    </xf>
    <xf numFmtId="0" fontId="19" fillId="0" borderId="49" xfId="0" applyFont="1" applyBorder="1" applyAlignment="1">
      <alignment horizontal="center" vertical="center"/>
    </xf>
    <xf numFmtId="0" fontId="19" fillId="0" borderId="43" xfId="0" applyFont="1" applyBorder="1" applyAlignment="1">
      <alignment horizontal="center" vertical="center"/>
    </xf>
    <xf numFmtId="0" fontId="19" fillId="0" borderId="45" xfId="0" applyFont="1" applyBorder="1" applyAlignment="1">
      <alignment horizontal="center" vertical="center"/>
    </xf>
    <xf numFmtId="0" fontId="19" fillId="0" borderId="50" xfId="0" applyFont="1" applyBorder="1" applyAlignment="1">
      <alignment horizontal="center" vertical="center"/>
    </xf>
    <xf numFmtId="0" fontId="19" fillId="0" borderId="55" xfId="0" applyFont="1" applyBorder="1" applyAlignment="1">
      <alignment horizontal="center" vertical="center"/>
    </xf>
    <xf numFmtId="0" fontId="19" fillId="0" borderId="56" xfId="0" applyFont="1" applyBorder="1" applyAlignment="1">
      <alignment horizontal="center" vertical="center"/>
    </xf>
    <xf numFmtId="0" fontId="15" fillId="0" borderId="82" xfId="0" applyFont="1" applyBorder="1" applyAlignment="1">
      <alignment horizontal="center" vertical="center" wrapText="1"/>
    </xf>
  </cellXfs>
  <cellStyles count="32">
    <cellStyle name="きんき｜近畿" xfId="16" xr:uid="{00000000-0005-0000-0000-000000000000}"/>
    <cellStyle name="けいざ｜経済センサス組替集計" xfId="17" xr:uid="{00000000-0005-0000-0000-000001000000}"/>
    <cellStyle name="ぜんこ｜全国" xfId="18" xr:uid="{00000000-0005-0000-0000-000002000000}"/>
    <cellStyle name="パーセント 2" xfId="1" xr:uid="{00000000-0005-0000-0000-000003000000}"/>
    <cellStyle name="桁区切り 2" xfId="2" xr:uid="{00000000-0005-0000-0000-000004000000}"/>
    <cellStyle name="桁区切り 3" xfId="3" xr:uid="{00000000-0005-0000-0000-000005000000}"/>
    <cellStyle name="桁区切り 4" xfId="19" xr:uid="{00000000-0005-0000-0000-000006000000}"/>
    <cellStyle name="桁区切り 5" xfId="20" xr:uid="{00000000-0005-0000-0000-000007000000}"/>
    <cellStyle name="標準" xfId="0" builtinId="0"/>
    <cellStyle name="標準 10" xfId="12" xr:uid="{00000000-0005-0000-0000-000009000000}"/>
    <cellStyle name="標準 11" xfId="13" xr:uid="{00000000-0005-0000-0000-00000A000000}"/>
    <cellStyle name="標準 12" xfId="21" xr:uid="{00000000-0005-0000-0000-00000B000000}"/>
    <cellStyle name="標準 13" xfId="22" xr:uid="{00000000-0005-0000-0000-00000C000000}"/>
    <cellStyle name="標準 14" xfId="23" xr:uid="{00000000-0005-0000-0000-00000D000000}"/>
    <cellStyle name="標準 15" xfId="24" xr:uid="{00000000-0005-0000-0000-00000E000000}"/>
    <cellStyle name="標準 16" xfId="25" xr:uid="{00000000-0005-0000-0000-00000F000000}"/>
    <cellStyle name="標準 17" xfId="14" xr:uid="{00000000-0005-0000-0000-000010000000}"/>
    <cellStyle name="標準 18" xfId="26" xr:uid="{00000000-0005-0000-0000-000011000000}"/>
    <cellStyle name="標準 19" xfId="27" xr:uid="{00000000-0005-0000-0000-000012000000}"/>
    <cellStyle name="標準 2" xfId="4" xr:uid="{00000000-0005-0000-0000-000013000000}"/>
    <cellStyle name="標準 2 15" xfId="28" xr:uid="{00000000-0005-0000-0000-000014000000}"/>
    <cellStyle name="標準 2 2" xfId="29" xr:uid="{00000000-0005-0000-0000-000015000000}"/>
    <cellStyle name="標準 2 3" xfId="30" xr:uid="{00000000-0005-0000-0000-000016000000}"/>
    <cellStyle name="標準 3" xfId="5" xr:uid="{00000000-0005-0000-0000-000017000000}"/>
    <cellStyle name="標準 3 2" xfId="31" xr:uid="{00000000-0005-0000-0000-000018000000}"/>
    <cellStyle name="標準 4" xfId="6" xr:uid="{00000000-0005-0000-0000-000019000000}"/>
    <cellStyle name="標準 5" xfId="7" xr:uid="{00000000-0005-0000-0000-00001A000000}"/>
    <cellStyle name="標準 6" xfId="8" xr:uid="{00000000-0005-0000-0000-00001B000000}"/>
    <cellStyle name="標準 7" xfId="9" xr:uid="{00000000-0005-0000-0000-00001C000000}"/>
    <cellStyle name="標準 8" xfId="11" xr:uid="{00000000-0005-0000-0000-00001D000000}"/>
    <cellStyle name="標準 9" xfId="15" xr:uid="{00000000-0005-0000-0000-00001E000000}"/>
    <cellStyle name="未定義" xfId="10" xr:uid="{00000000-0005-0000-0000-00001F000000}"/>
  </cellStyles>
  <dxfs count="0"/>
  <tableStyles count="0" defaultTableStyle="TableStyleMedium2" defaultPivotStyle="PivotStyleLight16"/>
  <colors>
    <mruColors>
      <color rgb="FFFF99FF"/>
      <color rgb="FFFFCCFF"/>
      <color rgb="FF99FFCC"/>
      <color rgb="FF66FF99"/>
      <color rgb="FFFFFF99"/>
      <color rgb="FF34EC87"/>
      <color rgb="FFFFCC66"/>
      <color rgb="FFFFFF66"/>
      <color rgb="FFCC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28575</xdr:colOff>
      <xdr:row>11</xdr:row>
      <xdr:rowOff>76200</xdr:rowOff>
    </xdr:from>
    <xdr:to>
      <xdr:col>8</xdr:col>
      <xdr:colOff>904875</xdr:colOff>
      <xdr:row>15</xdr:row>
      <xdr:rowOff>66675</xdr:rowOff>
    </xdr:to>
    <xdr:sp macro="" textlink="">
      <xdr:nvSpPr>
        <xdr:cNvPr id="3" name="右矢印 2">
          <a:extLst>
            <a:ext uri="{FF2B5EF4-FFF2-40B4-BE49-F238E27FC236}">
              <a16:creationId xmlns:a16="http://schemas.microsoft.com/office/drawing/2014/main" id="{00000000-0008-0000-0200-000003000000}"/>
            </a:ext>
          </a:extLst>
        </xdr:cNvPr>
        <xdr:cNvSpPr/>
      </xdr:nvSpPr>
      <xdr:spPr>
        <a:xfrm>
          <a:off x="7381875" y="2686050"/>
          <a:ext cx="876300" cy="600075"/>
        </a:xfrm>
        <a:prstGeom prst="rightArrow">
          <a:avLst/>
        </a:prstGeom>
        <a:solidFill>
          <a:srgbClr val="00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11905</xdr:colOff>
      <xdr:row>6</xdr:row>
      <xdr:rowOff>78581</xdr:rowOff>
    </xdr:from>
    <xdr:to>
      <xdr:col>7</xdr:col>
      <xdr:colOff>0</xdr:colOff>
      <xdr:row>10</xdr:row>
      <xdr:rowOff>59531</xdr:rowOff>
    </xdr:to>
    <xdr:sp macro="" textlink="">
      <xdr:nvSpPr>
        <xdr:cNvPr id="2" name="右矢印 1">
          <a:extLst>
            <a:ext uri="{FF2B5EF4-FFF2-40B4-BE49-F238E27FC236}">
              <a16:creationId xmlns:a16="http://schemas.microsoft.com/office/drawing/2014/main" id="{00000000-0008-0000-0200-000002000000}"/>
            </a:ext>
          </a:extLst>
        </xdr:cNvPr>
        <xdr:cNvSpPr/>
      </xdr:nvSpPr>
      <xdr:spPr>
        <a:xfrm>
          <a:off x="5298280" y="1926431"/>
          <a:ext cx="912020" cy="590550"/>
        </a:xfrm>
        <a:prstGeom prst="rightArrow">
          <a:avLst/>
        </a:prstGeom>
        <a:solidFill>
          <a:srgbClr val="00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19049</xdr:colOff>
      <xdr:row>16</xdr:row>
      <xdr:rowOff>76200</xdr:rowOff>
    </xdr:from>
    <xdr:to>
      <xdr:col>10</xdr:col>
      <xdr:colOff>885825</xdr:colOff>
      <xdr:row>20</xdr:row>
      <xdr:rowOff>66675</xdr:rowOff>
    </xdr:to>
    <xdr:sp macro="" textlink="">
      <xdr:nvSpPr>
        <xdr:cNvPr id="4" name="右矢印 3">
          <a:extLst>
            <a:ext uri="{FF2B5EF4-FFF2-40B4-BE49-F238E27FC236}">
              <a16:creationId xmlns:a16="http://schemas.microsoft.com/office/drawing/2014/main" id="{00000000-0008-0000-0200-000004000000}"/>
            </a:ext>
          </a:extLst>
        </xdr:cNvPr>
        <xdr:cNvSpPr/>
      </xdr:nvSpPr>
      <xdr:spPr>
        <a:xfrm>
          <a:off x="9439274" y="3448050"/>
          <a:ext cx="866776" cy="600075"/>
        </a:xfrm>
        <a:prstGeom prst="right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19049</xdr:colOff>
      <xdr:row>21</xdr:row>
      <xdr:rowOff>66675</xdr:rowOff>
    </xdr:from>
    <xdr:to>
      <xdr:col>12</xdr:col>
      <xdr:colOff>904875</xdr:colOff>
      <xdr:row>25</xdr:row>
      <xdr:rowOff>57150</xdr:rowOff>
    </xdr:to>
    <xdr:sp macro="" textlink="">
      <xdr:nvSpPr>
        <xdr:cNvPr id="5" name="右矢印 4">
          <a:extLst>
            <a:ext uri="{FF2B5EF4-FFF2-40B4-BE49-F238E27FC236}">
              <a16:creationId xmlns:a16="http://schemas.microsoft.com/office/drawing/2014/main" id="{00000000-0008-0000-0200-000005000000}"/>
            </a:ext>
          </a:extLst>
        </xdr:cNvPr>
        <xdr:cNvSpPr/>
      </xdr:nvSpPr>
      <xdr:spPr>
        <a:xfrm>
          <a:off x="11506199" y="4200525"/>
          <a:ext cx="885826" cy="600075"/>
        </a:xfrm>
        <a:prstGeom prst="rightArrow">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17990</xdr:colOff>
      <xdr:row>26</xdr:row>
      <xdr:rowOff>76200</xdr:rowOff>
    </xdr:from>
    <xdr:to>
      <xdr:col>14</xdr:col>
      <xdr:colOff>895349</xdr:colOff>
      <xdr:row>30</xdr:row>
      <xdr:rowOff>66675</xdr:rowOff>
    </xdr:to>
    <xdr:sp macro="" textlink="">
      <xdr:nvSpPr>
        <xdr:cNvPr id="7" name="右矢印 6">
          <a:extLst>
            <a:ext uri="{FF2B5EF4-FFF2-40B4-BE49-F238E27FC236}">
              <a16:creationId xmlns:a16="http://schemas.microsoft.com/office/drawing/2014/main" id="{00000000-0008-0000-0200-000007000000}"/>
            </a:ext>
          </a:extLst>
        </xdr:cNvPr>
        <xdr:cNvSpPr/>
      </xdr:nvSpPr>
      <xdr:spPr>
        <a:xfrm>
          <a:off x="13572065" y="4972050"/>
          <a:ext cx="877359" cy="600075"/>
        </a:xfrm>
        <a:prstGeom prst="rightArrow">
          <a:avLst/>
        </a:prstGeom>
        <a:solidFill>
          <a:srgbClr val="CCFF33"/>
        </a:solidFill>
        <a:ln>
          <a:no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19051</xdr:colOff>
      <xdr:row>17</xdr:row>
      <xdr:rowOff>76200</xdr:rowOff>
    </xdr:from>
    <xdr:to>
      <xdr:col>8</xdr:col>
      <xdr:colOff>904875</xdr:colOff>
      <xdr:row>19</xdr:row>
      <xdr:rowOff>66675</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7372351" y="3600450"/>
          <a:ext cx="885824" cy="295275"/>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19050</xdr:colOff>
      <xdr:row>22</xdr:row>
      <xdr:rowOff>76200</xdr:rowOff>
    </xdr:from>
    <xdr:to>
      <xdr:col>8</xdr:col>
      <xdr:colOff>914400</xdr:colOff>
      <xdr:row>24</xdr:row>
      <xdr:rowOff>66675</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7372350" y="4362450"/>
          <a:ext cx="89535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9525</xdr:colOff>
      <xdr:row>22</xdr:row>
      <xdr:rowOff>95250</xdr:rowOff>
    </xdr:from>
    <xdr:to>
      <xdr:col>11</xdr:col>
      <xdr:colOff>0</xdr:colOff>
      <xdr:row>24</xdr:row>
      <xdr:rowOff>85725</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9429750" y="4381500"/>
          <a:ext cx="914400" cy="295275"/>
        </a:xfrm>
        <a:prstGeom prst="rect">
          <a:avLst/>
        </a:prstGeom>
        <a:solidFill>
          <a:srgbClr val="FF9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19049</xdr:colOff>
      <xdr:row>11</xdr:row>
      <xdr:rowOff>76200</xdr:rowOff>
    </xdr:from>
    <xdr:to>
      <xdr:col>16</xdr:col>
      <xdr:colOff>923924</xdr:colOff>
      <xdr:row>15</xdr:row>
      <xdr:rowOff>66675</xdr:rowOff>
    </xdr:to>
    <xdr:sp macro="" textlink="">
      <xdr:nvSpPr>
        <xdr:cNvPr id="18" name="右矢印 17">
          <a:extLst>
            <a:ext uri="{FF2B5EF4-FFF2-40B4-BE49-F238E27FC236}">
              <a16:creationId xmlns:a16="http://schemas.microsoft.com/office/drawing/2014/main" id="{00000000-0008-0000-0200-000012000000}"/>
            </a:ext>
          </a:extLst>
        </xdr:cNvPr>
        <xdr:cNvSpPr/>
      </xdr:nvSpPr>
      <xdr:spPr>
        <a:xfrm>
          <a:off x="15640049" y="2686050"/>
          <a:ext cx="904875" cy="600075"/>
        </a:xfrm>
        <a:prstGeom prst="rightArrow">
          <a:avLst/>
        </a:prstGeom>
        <a:solidFill>
          <a:schemeClr val="accent5">
            <a:lumMod val="60000"/>
            <a:lumOff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19048</xdr:colOff>
      <xdr:row>16</xdr:row>
      <xdr:rowOff>76200</xdr:rowOff>
    </xdr:from>
    <xdr:to>
      <xdr:col>18</xdr:col>
      <xdr:colOff>914399</xdr:colOff>
      <xdr:row>20</xdr:row>
      <xdr:rowOff>66675</xdr:rowOff>
    </xdr:to>
    <xdr:sp macro="" textlink="">
      <xdr:nvSpPr>
        <xdr:cNvPr id="19" name="右矢印 18">
          <a:extLst>
            <a:ext uri="{FF2B5EF4-FFF2-40B4-BE49-F238E27FC236}">
              <a16:creationId xmlns:a16="http://schemas.microsoft.com/office/drawing/2014/main" id="{00000000-0008-0000-0200-000013000000}"/>
            </a:ext>
          </a:extLst>
        </xdr:cNvPr>
        <xdr:cNvSpPr/>
      </xdr:nvSpPr>
      <xdr:spPr>
        <a:xfrm>
          <a:off x="17706973" y="3448050"/>
          <a:ext cx="895351" cy="600075"/>
        </a:xfrm>
        <a:prstGeom prst="rightArrow">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xdr:colOff>
      <xdr:row>21</xdr:row>
      <xdr:rowOff>66675</xdr:rowOff>
    </xdr:from>
    <xdr:to>
      <xdr:col>21</xdr:col>
      <xdr:colOff>0</xdr:colOff>
      <xdr:row>25</xdr:row>
      <xdr:rowOff>57150</xdr:rowOff>
    </xdr:to>
    <xdr:sp macro="" textlink="">
      <xdr:nvSpPr>
        <xdr:cNvPr id="20" name="右矢印 19">
          <a:extLst>
            <a:ext uri="{FF2B5EF4-FFF2-40B4-BE49-F238E27FC236}">
              <a16:creationId xmlns:a16="http://schemas.microsoft.com/office/drawing/2014/main" id="{00000000-0008-0000-0200-000014000000}"/>
            </a:ext>
          </a:extLst>
        </xdr:cNvPr>
        <xdr:cNvSpPr/>
      </xdr:nvSpPr>
      <xdr:spPr>
        <a:xfrm>
          <a:off x="19773899" y="4200525"/>
          <a:ext cx="904876" cy="600075"/>
        </a:xfrm>
        <a:prstGeom prst="rightArrow">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19051</xdr:colOff>
      <xdr:row>17</xdr:row>
      <xdr:rowOff>76200</xdr:rowOff>
    </xdr:from>
    <xdr:to>
      <xdr:col>16</xdr:col>
      <xdr:colOff>914400</xdr:colOff>
      <xdr:row>19</xdr:row>
      <xdr:rowOff>66675</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5640051" y="3600450"/>
          <a:ext cx="895349" cy="295275"/>
        </a:xfrm>
        <a:prstGeom prst="rect">
          <a:avLst/>
        </a:prstGeom>
        <a:solidFill>
          <a:srgbClr val="FFCC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28574</xdr:colOff>
      <xdr:row>22</xdr:row>
      <xdr:rowOff>76200</xdr:rowOff>
    </xdr:from>
    <xdr:to>
      <xdr:col>16</xdr:col>
      <xdr:colOff>895349</xdr:colOff>
      <xdr:row>24</xdr:row>
      <xdr:rowOff>66675</xdr:rowOff>
    </xdr:to>
    <xdr:sp macro="" textlink="">
      <xdr:nvSpPr>
        <xdr:cNvPr id="22" name="正方形/長方形 21">
          <a:extLst>
            <a:ext uri="{FF2B5EF4-FFF2-40B4-BE49-F238E27FC236}">
              <a16:creationId xmlns:a16="http://schemas.microsoft.com/office/drawing/2014/main" id="{00000000-0008-0000-0200-000016000000}"/>
            </a:ext>
          </a:extLst>
        </xdr:cNvPr>
        <xdr:cNvSpPr/>
      </xdr:nvSpPr>
      <xdr:spPr>
        <a:xfrm>
          <a:off x="15649574" y="4362450"/>
          <a:ext cx="866775"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19050</xdr:colOff>
      <xdr:row>22</xdr:row>
      <xdr:rowOff>76200</xdr:rowOff>
    </xdr:from>
    <xdr:to>
      <xdr:col>18</xdr:col>
      <xdr:colOff>914400</xdr:colOff>
      <xdr:row>24</xdr:row>
      <xdr:rowOff>66675</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17706975" y="4362450"/>
          <a:ext cx="895350" cy="295275"/>
        </a:xfrm>
        <a:prstGeom prst="rect">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28575</xdr:colOff>
      <xdr:row>6</xdr:row>
      <xdr:rowOff>85725</xdr:rowOff>
    </xdr:from>
    <xdr:to>
      <xdr:col>4</xdr:col>
      <xdr:colOff>904875</xdr:colOff>
      <xdr:row>10</xdr:row>
      <xdr:rowOff>66675</xdr:rowOff>
    </xdr:to>
    <xdr:sp macro="" textlink="">
      <xdr:nvSpPr>
        <xdr:cNvPr id="24" name="右矢印 23">
          <a:extLst>
            <a:ext uri="{FF2B5EF4-FFF2-40B4-BE49-F238E27FC236}">
              <a16:creationId xmlns:a16="http://schemas.microsoft.com/office/drawing/2014/main" id="{00000000-0008-0000-0200-000018000000}"/>
            </a:ext>
          </a:extLst>
        </xdr:cNvPr>
        <xdr:cNvSpPr/>
      </xdr:nvSpPr>
      <xdr:spPr>
        <a:xfrm>
          <a:off x="3248025" y="1933575"/>
          <a:ext cx="876300" cy="590550"/>
        </a:xfrm>
        <a:prstGeom prst="rightArrow">
          <a:avLst/>
        </a:prstGeom>
        <a:solidFill>
          <a:srgbClr val="FFFF99"/>
        </a:solidFill>
        <a:ln w="9525">
          <a:solidFill>
            <a:schemeClr val="tx1"/>
          </a:solidFill>
        </a:ln>
        <a:scene3d>
          <a:camera prst="orthographicFront"/>
          <a:lightRig rig="threePt" dir="t"/>
        </a:scene3d>
        <a:sp3d contour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1194956</xdr:colOff>
      <xdr:row>1</xdr:row>
      <xdr:rowOff>0</xdr:rowOff>
    </xdr:from>
    <xdr:ext cx="1719263" cy="364074"/>
    <mc:AlternateContent xmlns:mc="http://schemas.openxmlformats.org/markup-compatibility/2006" xmlns:a14="http://schemas.microsoft.com/office/drawing/2010/main">
      <mc:Choice Requires="a14">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sSup>
                    <m:sSupPr>
                      <m:ctrlPr>
                        <a:rPr kumimoji="1" lang="en-US" altLang="ja-JP" sz="1200" i="1">
                          <a:latin typeface="Cambria Math" panose="02040503050406030204" pitchFamily="18" charset="0"/>
                        </a:rPr>
                      </m:ctrlPr>
                    </m:sSupPr>
                    <m:e>
                      <m:d>
                        <m:dPr>
                          <m:begChr m:val="["/>
                          <m:endChr m:val="]"/>
                          <m:ctrlPr>
                            <a:rPr kumimoji="1" lang="en-US" altLang="ja-JP" sz="120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d>
                            <m:dPr>
                              <m:ctrlPr>
                                <a:rPr kumimoji="1" lang="en-US" altLang="ja-JP" sz="1200" b="0" i="1">
                                  <a:solidFill>
                                    <a:schemeClr val="tx1"/>
                                  </a:solidFill>
                                  <a:effectLst/>
                                  <a:latin typeface="Cambria Math" panose="02040503050406030204" pitchFamily="18" charset="0"/>
                                  <a:ea typeface="+mn-ea"/>
                                  <a:cs typeface="+mn-cs"/>
                                </a:rPr>
                              </m:ctrlPr>
                            </m:dPr>
                            <m:e>
                              <m:r>
                                <a:rPr kumimoji="1" lang="en-US" altLang="ja-JP" sz="1200" b="0" i="1">
                                  <a:solidFill>
                                    <a:schemeClr val="tx1"/>
                                  </a:solidFill>
                                  <a:effectLst/>
                                  <a:latin typeface="Cambria Math"/>
                                  <a:ea typeface="+mn-ea"/>
                                  <a:cs typeface="+mn-cs"/>
                                </a:rPr>
                                <m:t>𝐼</m:t>
                              </m:r>
                              <m:r>
                                <a:rPr kumimoji="1" lang="en-US" altLang="ja-JP" sz="1200" b="0" i="1">
                                  <a:solidFill>
                                    <a:schemeClr val="tx1"/>
                                  </a:solidFill>
                                  <a:effectLst/>
                                  <a:latin typeface="Cambria Math"/>
                                  <a:ea typeface="+mn-ea"/>
                                  <a:cs typeface="+mn-cs"/>
                                </a:rPr>
                                <m:t>−</m:t>
                              </m:r>
                              <m:acc>
                                <m:accPr>
                                  <m:chr m:val="̂"/>
                                  <m:ctrlPr>
                                    <a:rPr kumimoji="1" lang="en-US" altLang="ja-JP" sz="1200" b="0" i="1">
                                      <a:solidFill>
                                        <a:schemeClr val="tx1"/>
                                      </a:solidFill>
                                      <a:effectLst/>
                                      <a:latin typeface="Cambria Math" panose="02040503050406030204" pitchFamily="18" charset="0"/>
                                      <a:ea typeface="+mn-ea"/>
                                      <a:cs typeface="+mn-cs"/>
                                    </a:rPr>
                                  </m:ctrlPr>
                                </m:accPr>
                                <m:e>
                                  <m:r>
                                    <a:rPr kumimoji="1" lang="en-US" altLang="ja-JP" sz="1200" b="0" i="1">
                                      <a:solidFill>
                                        <a:schemeClr val="tx1"/>
                                      </a:solidFill>
                                      <a:effectLst/>
                                      <a:latin typeface="Cambria Math"/>
                                      <a:ea typeface="+mn-ea"/>
                                      <a:cs typeface="+mn-cs"/>
                                    </a:rPr>
                                    <m:t>𝑀</m:t>
                                  </m:r>
                                </m:e>
                              </m:acc>
                            </m:e>
                          </m:d>
                          <m:r>
                            <a:rPr kumimoji="1" lang="en-US" altLang="ja-JP" sz="1200" b="0" i="1">
                              <a:solidFill>
                                <a:schemeClr val="tx1"/>
                              </a:solidFill>
                              <a:effectLst/>
                              <a:latin typeface="Cambria Math"/>
                              <a:ea typeface="+mn-ea"/>
                              <a:cs typeface="+mn-cs"/>
                            </a:rPr>
                            <m:t>𝐴</m:t>
                          </m:r>
                        </m:e>
                      </m:d>
                    </m:e>
                    <m:sup>
                      <m:r>
                        <a:rPr kumimoji="1" lang="en-US" altLang="ja-JP" sz="1200" b="0" i="1">
                          <a:latin typeface="Cambria Math"/>
                        </a:rPr>
                        <m:t>−1</m:t>
                      </m:r>
                    </m:sup>
                  </m:sSup>
                </m:oMath>
              </a14:m>
              <a:r>
                <a:rPr kumimoji="1" lang="ja-JP" altLang="en-US" sz="1200">
                  <a:latin typeface="游ゴシック" panose="020B0400000000000000" pitchFamily="50" charset="-128"/>
                  <a:ea typeface="游ゴシック" panose="020B0400000000000000" pitchFamily="50" charset="-128"/>
                </a:rPr>
                <a:t>型</a:t>
              </a:r>
            </a:p>
          </xdr:txBody>
        </xdr:sp>
      </mc:Choice>
      <mc:Fallback xmlns="">
        <xdr:sp macro="" textlink="">
          <xdr:nvSpPr>
            <xdr:cNvPr id="2" name="テキスト ボックス 1"/>
            <xdr:cNvSpPr txBox="1"/>
          </xdr:nvSpPr>
          <xdr:spPr>
            <a:xfrm>
              <a:off x="1480706" y="381000"/>
              <a:ext cx="1719263" cy="364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solidFill>
                    <a:schemeClr val="tx1"/>
                  </a:solidFill>
                  <a:effectLst/>
                  <a:latin typeface="Cambria Math"/>
                  <a:ea typeface="+mn-ea"/>
                  <a:cs typeface="+mn-cs"/>
                </a:rPr>
                <a:t>𝐼−𝑀</a:t>
              </a:r>
              <a:r>
                <a:rPr kumimoji="1" lang="en-US" altLang="ja-JP" sz="1200" b="0" i="0">
                  <a:solidFill>
                    <a:schemeClr val="tx1"/>
                  </a:solidFill>
                  <a:effectLst/>
                  <a:latin typeface="Cambria Math" panose="02040503050406030204" pitchFamily="18" charset="0"/>
                  <a:ea typeface="+mn-ea"/>
                  <a:cs typeface="+mn-cs"/>
                </a:rPr>
                <a:t> ̂ )</a:t>
              </a:r>
              <a:r>
                <a:rPr kumimoji="1" lang="en-US" altLang="ja-JP" sz="1200" b="0" i="0">
                  <a:solidFill>
                    <a:schemeClr val="tx1"/>
                  </a:solidFill>
                  <a:effectLst/>
                  <a:latin typeface="Cambria Math"/>
                  <a:ea typeface="+mn-ea"/>
                  <a:cs typeface="+mn-cs"/>
                </a:rPr>
                <a:t>𝐴</a:t>
              </a:r>
              <a:r>
                <a:rPr kumimoji="1" lang="en-US" altLang="ja-JP" sz="1200" b="0" i="0">
                  <a:solidFill>
                    <a:schemeClr val="tx1"/>
                  </a:solidFill>
                  <a:effectLst/>
                  <a:latin typeface="Cambria Math" panose="02040503050406030204" pitchFamily="18" charset="0"/>
                  <a:ea typeface="+mn-ea"/>
                  <a:cs typeface="+mn-cs"/>
                </a:rPr>
                <a:t>]^(</a:t>
              </a:r>
              <a:r>
                <a:rPr kumimoji="1" lang="en-US" altLang="ja-JP" sz="1200" b="0" i="0">
                  <a:latin typeface="Cambria Math"/>
                </a:rPr>
                <a:t>−1</a:t>
              </a:r>
              <a:r>
                <a:rPr kumimoji="1" lang="en-US" altLang="ja-JP" sz="1200" b="0" i="0">
                  <a:latin typeface="Cambria Math" panose="02040503050406030204" pitchFamily="18" charset="0"/>
                </a:rPr>
                <a:t>)</a:t>
              </a:r>
              <a:r>
                <a:rPr kumimoji="1" lang="ja-JP" altLang="en-US" sz="1200">
                  <a:latin typeface="游ゴシック" panose="020B0400000000000000" pitchFamily="50" charset="-128"/>
                  <a:ea typeface="游ゴシック" panose="020B0400000000000000" pitchFamily="50" charset="-128"/>
                </a:rPr>
                <a:t>型</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1052sv0001\&#24773;&#22577;&#12539;&#20998;&#26512;G\&#29987;&#26989;&#36899;&#38306;\&#65303;&#24180;&#34920;&#22577;&#21578;&#26360;&#21407;&#31295;&#12288;&#24460;&#21322;\&#31532;&#65302;&#31456;&#12288;&#37096;&#38272;&#20998;&#39006;&#37096;&#38272;&#23550;&#2454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02&#20998;&#26512;\01_&#29987;&#26989;&#36899;&#38306;&#34920;\H23&#22522;&#26412;&#34920;\17_&#22577;&#21578;&#26360;\01_&#21407;&#31295;&#20316;&#25104;\&#31532;&#65297;&#37096;\&#31532;1&#37096;%20&#31532;2&#31456;%20&#2225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外生部門"/>
      <sheetName val="内生部門"/>
    </sheetNames>
    <sheetDataSet>
      <sheetData sheetId="0">
        <row r="2">
          <cell r="A2" t="str">
            <v>001</v>
          </cell>
          <cell r="B2" t="str">
            <v>耕種農業</v>
          </cell>
          <cell r="D2" t="str">
            <v>01</v>
          </cell>
          <cell r="E2" t="str">
            <v>農林水産</v>
          </cell>
        </row>
        <row r="3">
          <cell r="A3" t="str">
            <v>002</v>
          </cell>
          <cell r="B3" t="str">
            <v>畜産・養蚕</v>
          </cell>
          <cell r="D3">
            <v>2</v>
          </cell>
          <cell r="E3" t="str">
            <v>鉱業</v>
          </cell>
        </row>
        <row r="4">
          <cell r="A4" t="str">
            <v>003</v>
          </cell>
          <cell r="B4" t="str">
            <v>農業サービス</v>
          </cell>
          <cell r="D4" t="str">
            <v>03</v>
          </cell>
          <cell r="E4" t="str">
            <v>食料品</v>
          </cell>
        </row>
        <row r="5">
          <cell r="A5" t="str">
            <v>004</v>
          </cell>
          <cell r="B5" t="str">
            <v>林業</v>
          </cell>
          <cell r="D5" t="str">
            <v>04</v>
          </cell>
          <cell r="E5" t="str">
            <v>繊維製品</v>
          </cell>
        </row>
        <row r="6">
          <cell r="A6" t="str">
            <v>005</v>
          </cell>
          <cell r="B6" t="str">
            <v>漁業</v>
          </cell>
          <cell r="D6" t="str">
            <v>05</v>
          </cell>
          <cell r="E6" t="str">
            <v>パルプ・紙・木製品</v>
          </cell>
        </row>
        <row r="7">
          <cell r="A7" t="str">
            <v>006</v>
          </cell>
          <cell r="B7" t="str">
            <v>金属鉱物</v>
          </cell>
          <cell r="D7" t="str">
            <v>06</v>
          </cell>
          <cell r="E7" t="str">
            <v>化学製品</v>
          </cell>
        </row>
        <row r="8">
          <cell r="A8" t="str">
            <v>007</v>
          </cell>
          <cell r="B8" t="str">
            <v>非金属鉱物</v>
          </cell>
          <cell r="D8" t="str">
            <v>07</v>
          </cell>
          <cell r="E8" t="str">
            <v>石油・石炭製品</v>
          </cell>
        </row>
        <row r="9">
          <cell r="A9" t="str">
            <v>008</v>
          </cell>
          <cell r="B9" t="str">
            <v>石炭・亜炭</v>
          </cell>
          <cell r="D9" t="str">
            <v>08</v>
          </cell>
          <cell r="E9" t="str">
            <v>窯業・土石製品</v>
          </cell>
        </row>
        <row r="10">
          <cell r="A10" t="str">
            <v>009</v>
          </cell>
          <cell r="B10" t="str">
            <v>原油･天然ガス</v>
          </cell>
          <cell r="D10" t="str">
            <v>09</v>
          </cell>
          <cell r="E10" t="str">
            <v>鉄鋼</v>
          </cell>
        </row>
        <row r="11">
          <cell r="A11" t="str">
            <v>010</v>
          </cell>
          <cell r="B11" t="str">
            <v>食料品</v>
          </cell>
          <cell r="D11" t="str">
            <v>10</v>
          </cell>
          <cell r="E11" t="str">
            <v>非鉄金属</v>
          </cell>
        </row>
        <row r="12">
          <cell r="A12" t="str">
            <v>011</v>
          </cell>
          <cell r="B12" t="str">
            <v>飲料</v>
          </cell>
          <cell r="D12" t="str">
            <v>11</v>
          </cell>
          <cell r="E12" t="str">
            <v>金属製品</v>
          </cell>
        </row>
        <row r="13">
          <cell r="A13" t="str">
            <v>012</v>
          </cell>
          <cell r="B13" t="str">
            <v>資料・有機肥料</v>
          </cell>
          <cell r="D13" t="str">
            <v>12</v>
          </cell>
          <cell r="E13" t="str">
            <v>一般機械</v>
          </cell>
        </row>
        <row r="14">
          <cell r="A14" t="str">
            <v>013</v>
          </cell>
          <cell r="B14" t="str">
            <v>たばこ</v>
          </cell>
          <cell r="D14" t="str">
            <v>13</v>
          </cell>
          <cell r="E14" t="str">
            <v>電気機械</v>
          </cell>
        </row>
        <row r="15">
          <cell r="A15" t="str">
            <v>014</v>
          </cell>
          <cell r="B15" t="str">
            <v>繊維工業製品</v>
          </cell>
          <cell r="D15" t="str">
            <v>14</v>
          </cell>
          <cell r="E15" t="str">
            <v>輸送機械</v>
          </cell>
        </row>
        <row r="16">
          <cell r="A16" t="str">
            <v>015</v>
          </cell>
          <cell r="B16" t="str">
            <v>衣服・その他の繊維製品</v>
          </cell>
          <cell r="D16" t="str">
            <v>15</v>
          </cell>
          <cell r="E16" t="str">
            <v>精密機械</v>
          </cell>
        </row>
        <row r="17">
          <cell r="A17" t="str">
            <v>016</v>
          </cell>
          <cell r="B17" t="str">
            <v>製材・木製品</v>
          </cell>
          <cell r="D17" t="str">
            <v>16</v>
          </cell>
          <cell r="E17" t="str">
            <v>その他の製造工業製品</v>
          </cell>
        </row>
        <row r="18">
          <cell r="A18" t="str">
            <v>017</v>
          </cell>
          <cell r="B18" t="str">
            <v>家具・装備品</v>
          </cell>
          <cell r="D18" t="str">
            <v>17</v>
          </cell>
          <cell r="E18" t="str">
            <v>建設</v>
          </cell>
        </row>
        <row r="19">
          <cell r="A19" t="str">
            <v>018</v>
          </cell>
          <cell r="B19" t="str">
            <v>パルプ・紙</v>
          </cell>
          <cell r="D19" t="str">
            <v>18</v>
          </cell>
          <cell r="E19" t="str">
            <v>電力・ガス・熱供給</v>
          </cell>
        </row>
        <row r="20">
          <cell r="A20" t="str">
            <v>019</v>
          </cell>
          <cell r="B20" t="str">
            <v>紙加工品</v>
          </cell>
          <cell r="D20" t="str">
            <v>19</v>
          </cell>
          <cell r="E20" t="str">
            <v>水道・廃棄物処理</v>
          </cell>
        </row>
        <row r="21">
          <cell r="A21" t="str">
            <v>020</v>
          </cell>
          <cell r="B21" t="str">
            <v>出版・印刷</v>
          </cell>
          <cell r="D21" t="str">
            <v>20</v>
          </cell>
          <cell r="E21" t="str">
            <v>商業</v>
          </cell>
        </row>
        <row r="22">
          <cell r="A22" t="str">
            <v>021</v>
          </cell>
          <cell r="B22" t="str">
            <v>化学肥料</v>
          </cell>
          <cell r="D22" t="str">
            <v>21</v>
          </cell>
          <cell r="E22" t="str">
            <v>金融・保険</v>
          </cell>
        </row>
        <row r="23">
          <cell r="A23" t="str">
            <v>022</v>
          </cell>
          <cell r="B23" t="str">
            <v>無機化学基礎製品</v>
          </cell>
          <cell r="D23" t="str">
            <v>22</v>
          </cell>
          <cell r="E23" t="str">
            <v>不動産</v>
          </cell>
        </row>
        <row r="24">
          <cell r="A24" t="str">
            <v>023</v>
          </cell>
          <cell r="B24" t="str">
            <v>有機化学基礎・中間製品</v>
          </cell>
          <cell r="D24" t="str">
            <v>23</v>
          </cell>
          <cell r="E24" t="str">
            <v>運輸</v>
          </cell>
        </row>
        <row r="25">
          <cell r="A25" t="str">
            <v>024</v>
          </cell>
          <cell r="B25" t="str">
            <v>合成樹脂</v>
          </cell>
          <cell r="D25" t="str">
            <v>24</v>
          </cell>
          <cell r="E25" t="str">
            <v>通信・放送</v>
          </cell>
        </row>
        <row r="26">
          <cell r="A26" t="str">
            <v>025</v>
          </cell>
          <cell r="B26" t="str">
            <v>化学繊維</v>
          </cell>
          <cell r="D26" t="str">
            <v>25</v>
          </cell>
          <cell r="E26" t="str">
            <v>公務</v>
          </cell>
        </row>
        <row r="27">
          <cell r="A27" t="str">
            <v>026</v>
          </cell>
          <cell r="B27" t="str">
            <v>医薬品</v>
          </cell>
          <cell r="D27" t="str">
            <v>26</v>
          </cell>
          <cell r="E27" t="str">
            <v>教育・研究</v>
          </cell>
        </row>
        <row r="28">
          <cell r="A28" t="str">
            <v>027</v>
          </cell>
          <cell r="B28" t="str">
            <v>化学最終製品</v>
          </cell>
          <cell r="D28" t="str">
            <v>27</v>
          </cell>
          <cell r="E28" t="str">
            <v>医療・保健・社会保障</v>
          </cell>
        </row>
        <row r="29">
          <cell r="A29" t="str">
            <v>028</v>
          </cell>
          <cell r="B29" t="str">
            <v>石油製品</v>
          </cell>
          <cell r="D29" t="str">
            <v>28</v>
          </cell>
          <cell r="E29" t="str">
            <v>その他の公共サービス</v>
          </cell>
        </row>
        <row r="30">
          <cell r="A30" t="str">
            <v>029</v>
          </cell>
          <cell r="B30" t="str">
            <v>石炭製品</v>
          </cell>
          <cell r="D30" t="str">
            <v>29</v>
          </cell>
          <cell r="E30" t="str">
            <v>対事業所サービス</v>
          </cell>
        </row>
        <row r="31">
          <cell r="A31" t="str">
            <v>030</v>
          </cell>
          <cell r="B31" t="str">
            <v>プラスチック製品</v>
          </cell>
          <cell r="D31" t="str">
            <v>30</v>
          </cell>
          <cell r="E31" t="str">
            <v>対個人サービス</v>
          </cell>
        </row>
        <row r="32">
          <cell r="A32" t="str">
            <v>031</v>
          </cell>
          <cell r="B32" t="str">
            <v>ゴム製品</v>
          </cell>
          <cell r="D32" t="str">
            <v>31</v>
          </cell>
          <cell r="E32" t="str">
            <v>事務用品</v>
          </cell>
        </row>
        <row r="33">
          <cell r="A33" t="str">
            <v>032</v>
          </cell>
          <cell r="B33" t="str">
            <v>なめし革・毛皮・同製品</v>
          </cell>
          <cell r="D33" t="str">
            <v>32</v>
          </cell>
          <cell r="E33" t="str">
            <v>分類不明</v>
          </cell>
        </row>
        <row r="34">
          <cell r="A34" t="str">
            <v>033</v>
          </cell>
          <cell r="B34" t="str">
            <v>ガラス・ガラス製品</v>
          </cell>
          <cell r="D34">
            <v>33</v>
          </cell>
          <cell r="E34" t="str">
            <v>内生部門計</v>
          </cell>
        </row>
        <row r="35">
          <cell r="A35" t="str">
            <v>034</v>
          </cell>
          <cell r="B35" t="str">
            <v>セメント・セメント製品</v>
          </cell>
          <cell r="D35">
            <v>34</v>
          </cell>
          <cell r="E35" t="str">
            <v>家計外消費支出</v>
          </cell>
        </row>
        <row r="36">
          <cell r="A36" t="str">
            <v>035</v>
          </cell>
          <cell r="B36" t="str">
            <v>陶磁器</v>
          </cell>
          <cell r="D36">
            <v>35</v>
          </cell>
          <cell r="E36" t="str">
            <v>雇用者所得</v>
          </cell>
        </row>
        <row r="37">
          <cell r="A37" t="str">
            <v>036</v>
          </cell>
          <cell r="B37" t="str">
            <v>その他の窯業・土石製品</v>
          </cell>
          <cell r="D37">
            <v>36</v>
          </cell>
          <cell r="E37" t="str">
            <v>営業余剰</v>
          </cell>
        </row>
        <row r="38">
          <cell r="A38" t="str">
            <v>037</v>
          </cell>
          <cell r="B38" t="str">
            <v>銑鉄・粗鋼</v>
          </cell>
          <cell r="D38">
            <v>37</v>
          </cell>
          <cell r="E38" t="str">
            <v>資本減耗引当</v>
          </cell>
        </row>
        <row r="39">
          <cell r="A39" t="str">
            <v>038</v>
          </cell>
          <cell r="B39" t="str">
            <v>鋼材</v>
          </cell>
          <cell r="D39">
            <v>38</v>
          </cell>
          <cell r="E39" t="str">
            <v>間接税（除間接税）</v>
          </cell>
        </row>
        <row r="40">
          <cell r="A40" t="str">
            <v>039</v>
          </cell>
          <cell r="B40" t="str">
            <v>鋳鍛造品・その他の鉄鋼製品</v>
          </cell>
          <cell r="D40">
            <v>39</v>
          </cell>
          <cell r="E40" t="str">
            <v>（控除）補助金</v>
          </cell>
        </row>
        <row r="41">
          <cell r="A41" t="str">
            <v>040</v>
          </cell>
          <cell r="B41" t="str">
            <v>非鉄金属精錬・精製</v>
          </cell>
          <cell r="D41">
            <v>40</v>
          </cell>
          <cell r="E41" t="str">
            <v>租付加価値部門計</v>
          </cell>
        </row>
        <row r="42">
          <cell r="A42" t="str">
            <v>041</v>
          </cell>
          <cell r="B42" t="str">
            <v>非鉄金属加工製品</v>
          </cell>
          <cell r="D42" t="str">
            <v>５４</v>
          </cell>
          <cell r="E42" t="str">
            <v>府内生産額</v>
          </cell>
        </row>
        <row r="43">
          <cell r="A43" t="str">
            <v>042</v>
          </cell>
          <cell r="B43" t="str">
            <v>建設・建築用金属製品</v>
          </cell>
        </row>
        <row r="44">
          <cell r="A44" t="str">
            <v>043</v>
          </cell>
          <cell r="B44" t="str">
            <v>その他の金属製品</v>
          </cell>
        </row>
        <row r="45">
          <cell r="A45" t="str">
            <v>044</v>
          </cell>
          <cell r="B45" t="str">
            <v>一般産業機械</v>
          </cell>
        </row>
        <row r="46">
          <cell r="A46" t="str">
            <v>045</v>
          </cell>
          <cell r="B46" t="str">
            <v>特殊産業機械</v>
          </cell>
        </row>
        <row r="47">
          <cell r="A47" t="str">
            <v>046</v>
          </cell>
          <cell r="B47" t="str">
            <v>その他の一般機器</v>
          </cell>
        </row>
        <row r="48">
          <cell r="A48" t="str">
            <v>047</v>
          </cell>
          <cell r="B48" t="str">
            <v>事務用サービス用機器</v>
          </cell>
        </row>
        <row r="49">
          <cell r="A49" t="str">
            <v>048</v>
          </cell>
          <cell r="B49" t="str">
            <v>民生用電気機械</v>
          </cell>
        </row>
        <row r="50">
          <cell r="A50" t="str">
            <v>049</v>
          </cell>
          <cell r="B50" t="str">
            <v>電子・通信機器</v>
          </cell>
        </row>
        <row r="51">
          <cell r="A51" t="str">
            <v>050</v>
          </cell>
          <cell r="B51" t="str">
            <v>重電機器</v>
          </cell>
        </row>
        <row r="52">
          <cell r="A52" t="str">
            <v>051</v>
          </cell>
          <cell r="B52" t="str">
            <v>その他の電気機器</v>
          </cell>
        </row>
        <row r="53">
          <cell r="A53" t="str">
            <v>052</v>
          </cell>
          <cell r="B53" t="str">
            <v>自動車</v>
          </cell>
        </row>
        <row r="54">
          <cell r="A54" t="str">
            <v>053</v>
          </cell>
          <cell r="B54" t="str">
            <v>船舶・同修理</v>
          </cell>
        </row>
        <row r="55">
          <cell r="A55" t="str">
            <v>054</v>
          </cell>
          <cell r="B55" t="str">
            <v>その他の輸送機械・同修理</v>
          </cell>
        </row>
        <row r="56">
          <cell r="A56" t="str">
            <v>055</v>
          </cell>
          <cell r="B56" t="str">
            <v>精密機械</v>
          </cell>
        </row>
        <row r="57">
          <cell r="A57" t="str">
            <v>056</v>
          </cell>
          <cell r="B57" t="str">
            <v>その他の製造工業製品</v>
          </cell>
        </row>
        <row r="58">
          <cell r="A58" t="str">
            <v>057</v>
          </cell>
          <cell r="B58" t="str">
            <v>建築</v>
          </cell>
        </row>
        <row r="59">
          <cell r="A59" t="str">
            <v>058</v>
          </cell>
          <cell r="B59" t="str">
            <v>建設補修</v>
          </cell>
        </row>
        <row r="60">
          <cell r="A60" t="str">
            <v>059</v>
          </cell>
          <cell r="B60" t="str">
            <v>土木</v>
          </cell>
        </row>
        <row r="61">
          <cell r="A61" t="str">
            <v>060</v>
          </cell>
          <cell r="B61" t="str">
            <v>電力</v>
          </cell>
        </row>
        <row r="62">
          <cell r="A62" t="str">
            <v>061</v>
          </cell>
          <cell r="B62" t="str">
            <v>ガス・熱供給</v>
          </cell>
        </row>
        <row r="63">
          <cell r="A63" t="str">
            <v>062</v>
          </cell>
          <cell r="B63" t="str">
            <v>水道</v>
          </cell>
        </row>
        <row r="64">
          <cell r="A64" t="str">
            <v>063</v>
          </cell>
          <cell r="B64" t="str">
            <v>廃棄物処理</v>
          </cell>
        </row>
        <row r="65">
          <cell r="A65" t="str">
            <v>064</v>
          </cell>
          <cell r="B65" t="str">
            <v>商業</v>
          </cell>
        </row>
        <row r="66">
          <cell r="A66" t="str">
            <v>065</v>
          </cell>
          <cell r="B66" t="str">
            <v>金融・保険</v>
          </cell>
        </row>
        <row r="67">
          <cell r="A67" t="str">
            <v>066</v>
          </cell>
          <cell r="B67" t="str">
            <v>不動産仲介及び賃貸</v>
          </cell>
        </row>
        <row r="68">
          <cell r="A68" t="str">
            <v>067</v>
          </cell>
          <cell r="B68" t="str">
            <v>住宅賃貸</v>
          </cell>
        </row>
        <row r="69">
          <cell r="A69" t="str">
            <v>068</v>
          </cell>
          <cell r="B69" t="str">
            <v>鉄道輸送</v>
          </cell>
        </row>
        <row r="70">
          <cell r="A70" t="str">
            <v>069</v>
          </cell>
          <cell r="B70" t="str">
            <v>道路輸送（除自家輸送）</v>
          </cell>
        </row>
        <row r="71">
          <cell r="A71" t="str">
            <v>070</v>
          </cell>
          <cell r="B71" t="str">
            <v>自家用自動車輸送</v>
          </cell>
        </row>
        <row r="72">
          <cell r="A72" t="str">
            <v>071</v>
          </cell>
          <cell r="B72" t="str">
            <v>水運</v>
          </cell>
        </row>
        <row r="73">
          <cell r="A73" t="str">
            <v>072</v>
          </cell>
          <cell r="B73" t="str">
            <v>航空輸送</v>
          </cell>
        </row>
        <row r="74">
          <cell r="A74" t="str">
            <v>073</v>
          </cell>
          <cell r="B74" t="str">
            <v>貨物運送取扱</v>
          </cell>
        </row>
        <row r="75">
          <cell r="A75" t="str">
            <v>074</v>
          </cell>
          <cell r="B75" t="str">
            <v>倉庫</v>
          </cell>
        </row>
        <row r="76">
          <cell r="A76" t="str">
            <v>075</v>
          </cell>
          <cell r="B76" t="str">
            <v>運輸付帯サービス</v>
          </cell>
        </row>
        <row r="77">
          <cell r="A77" t="str">
            <v>076</v>
          </cell>
          <cell r="B77" t="str">
            <v>通信</v>
          </cell>
        </row>
        <row r="78">
          <cell r="A78" t="str">
            <v>077</v>
          </cell>
          <cell r="B78" t="str">
            <v>放送</v>
          </cell>
        </row>
        <row r="79">
          <cell r="A79" t="str">
            <v>078</v>
          </cell>
          <cell r="B79" t="str">
            <v>公務</v>
          </cell>
        </row>
        <row r="80">
          <cell r="A80" t="str">
            <v>079</v>
          </cell>
          <cell r="B80" t="str">
            <v>教育</v>
          </cell>
        </row>
        <row r="81">
          <cell r="A81" t="str">
            <v>080</v>
          </cell>
          <cell r="B81" t="str">
            <v>研究</v>
          </cell>
        </row>
        <row r="82">
          <cell r="A82" t="str">
            <v>081</v>
          </cell>
          <cell r="B82" t="str">
            <v>医療・保険</v>
          </cell>
        </row>
        <row r="83">
          <cell r="A83" t="str">
            <v>082</v>
          </cell>
          <cell r="B83" t="str">
            <v>社会保険</v>
          </cell>
        </row>
        <row r="84">
          <cell r="A84" t="str">
            <v>083</v>
          </cell>
          <cell r="B84" t="str">
            <v>その他の公共サービス</v>
          </cell>
        </row>
        <row r="85">
          <cell r="A85" t="str">
            <v>084</v>
          </cell>
          <cell r="B85" t="str">
            <v>広告・調査・情報サービス</v>
          </cell>
        </row>
        <row r="86">
          <cell r="A86" t="str">
            <v>085</v>
          </cell>
          <cell r="B86" t="str">
            <v>物品賃貸サービス</v>
          </cell>
        </row>
        <row r="87">
          <cell r="A87" t="str">
            <v>086</v>
          </cell>
          <cell r="B87" t="str">
            <v>自動車・機械修理</v>
          </cell>
        </row>
        <row r="88">
          <cell r="A88" t="str">
            <v>087</v>
          </cell>
          <cell r="B88" t="str">
            <v>その他の対事業所サービス</v>
          </cell>
        </row>
        <row r="89">
          <cell r="A89" t="str">
            <v>088</v>
          </cell>
          <cell r="B89" t="str">
            <v>娯楽サービス</v>
          </cell>
        </row>
        <row r="90">
          <cell r="A90" t="str">
            <v>089</v>
          </cell>
          <cell r="B90" t="str">
            <v>飲食店</v>
          </cell>
        </row>
        <row r="91">
          <cell r="A91" t="str">
            <v>090</v>
          </cell>
          <cell r="B91" t="str">
            <v>旅館・その他の宿泊所</v>
          </cell>
        </row>
        <row r="92">
          <cell r="A92" t="str">
            <v>091</v>
          </cell>
          <cell r="B92" t="str">
            <v>その他の対個人サービス</v>
          </cell>
        </row>
        <row r="93">
          <cell r="A93" t="str">
            <v>092</v>
          </cell>
          <cell r="B93" t="str">
            <v>事務用品</v>
          </cell>
        </row>
        <row r="94">
          <cell r="A94" t="str">
            <v>093</v>
          </cell>
          <cell r="B94" t="str">
            <v>分類不明</v>
          </cell>
        </row>
        <row r="95">
          <cell r="A95" t="str">
            <v>094</v>
          </cell>
          <cell r="B95" t="str">
            <v>内生部門計</v>
          </cell>
        </row>
        <row r="96">
          <cell r="A96" t="str">
            <v>096</v>
          </cell>
          <cell r="B96" t="str">
            <v>家計外消費支出</v>
          </cell>
        </row>
        <row r="97">
          <cell r="A97" t="str">
            <v>097</v>
          </cell>
          <cell r="B97" t="str">
            <v>雇用者所得</v>
          </cell>
        </row>
        <row r="98">
          <cell r="A98" t="str">
            <v>098</v>
          </cell>
          <cell r="B98" t="str">
            <v>営業余剰</v>
          </cell>
        </row>
        <row r="99">
          <cell r="A99" t="str">
            <v>099</v>
          </cell>
          <cell r="B99" t="str">
            <v>資本減耗引当</v>
          </cell>
        </row>
        <row r="100">
          <cell r="A100" t="str">
            <v>100</v>
          </cell>
          <cell r="B100" t="str">
            <v>間接税（除間接税）</v>
          </cell>
        </row>
        <row r="101">
          <cell r="A101" t="str">
            <v>101</v>
          </cell>
          <cell r="B101" t="str">
            <v>（控除）補助金</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4 図9"/>
      <sheetName val="表5 図10,11"/>
      <sheetName val="表6"/>
      <sheetName val="図12"/>
      <sheetName val="表7"/>
      <sheetName val="表8,9改"/>
      <sheetName val="表10 図13"/>
      <sheetName val="図13"/>
      <sheetName val="表11"/>
      <sheetName val="図14"/>
      <sheetName val="図15（案２）"/>
      <sheetName val="表12 図16"/>
      <sheetName val="表13 図17"/>
      <sheetName val="【20160531】p_b04_kihon_seisan_13"/>
      <sheetName val="【20160531】p_b03_kihon_seisan_37"/>
      <sheetName val="【20160531】_b02_kihon_seisan_108"/>
      <sheetName val="【20160526】（コンバート値）生産額推計一覧表"/>
      <sheetName val="【20160531】p_b03_tonyu_keisu_37"/>
      <sheetName val="H23全国13部門表"/>
      <sheetName val="H23全国37部門表"/>
      <sheetName val="H12（全国）生産者価格評価表(108)"/>
      <sheetName val="H12（全国）生産者価格評価表(32)"/>
      <sheetName val="H23（全国）投入係数表(37)"/>
      <sheetName val="H17（大阪）取引基本表（34）"/>
      <sheetName val="H17（大阪府）取引基本表(108）"/>
      <sheetName val="H17（全国）取引基本表（生産者）（13）"/>
      <sheetName val="H17（全国）取引基本表（生産者）（34）"/>
      <sheetName val="H17（全国）取引基本表（生産者）（108部門）"/>
      <sheetName val="【利用せず】表8,9"/>
      <sheetName val="【利用せず】図15"/>
      <sheetName val="【20160519】p_b04_kihon_seisa (2"/>
      <sheetName val="【20160526】p_b03_tonyu_keisu (2"/>
      <sheetName val="【20160526】_b02_kihon_seisan (2"/>
      <sheetName val="【20160519】p_b03_kihon_seisa (2"/>
      <sheetName val="表6(トピックス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N100"/>
  <sheetViews>
    <sheetView tabSelected="1" view="pageBreakPreview" zoomScaleNormal="40" zoomScaleSheetLayoutView="100" workbookViewId="0"/>
  </sheetViews>
  <sheetFormatPr defaultColWidth="9" defaultRowHeight="18" x14ac:dyDescent="0.2"/>
  <cols>
    <col min="1" max="52" width="3.44140625" style="69" customWidth="1"/>
    <col min="53" max="16384" width="9" style="69"/>
  </cols>
  <sheetData>
    <row r="1" spans="1:40" ht="28.8" x14ac:dyDescent="0.2">
      <c r="A1" s="1" t="s">
        <v>234</v>
      </c>
    </row>
    <row r="2" spans="1:40" ht="18.75" customHeight="1" x14ac:dyDescent="0.2">
      <c r="A2" s="1"/>
    </row>
    <row r="3" spans="1:40" ht="18.75" customHeight="1" x14ac:dyDescent="0.2">
      <c r="A3" s="1"/>
      <c r="B3" s="226" t="s">
        <v>121</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row>
    <row r="4" spans="1:40" ht="18.75" customHeight="1" x14ac:dyDescent="0.2">
      <c r="A4" s="1"/>
      <c r="C4" s="69" t="s">
        <v>149</v>
      </c>
    </row>
    <row r="5" spans="1:40" ht="18.75" customHeight="1" x14ac:dyDescent="0.2">
      <c r="A5" s="1"/>
      <c r="C5" s="69" t="s">
        <v>148</v>
      </c>
    </row>
    <row r="6" spans="1:40" ht="18.75" customHeight="1" x14ac:dyDescent="0.2">
      <c r="A6" s="1"/>
      <c r="C6" s="69" t="s">
        <v>237</v>
      </c>
    </row>
    <row r="7" spans="1:40" ht="18.75" customHeight="1" x14ac:dyDescent="0.2">
      <c r="A7" s="1"/>
    </row>
    <row r="8" spans="1:40" ht="18.75" customHeight="1" x14ac:dyDescent="0.2">
      <c r="A8" s="1"/>
      <c r="B8" s="226" t="s">
        <v>122</v>
      </c>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row>
    <row r="9" spans="1:40" ht="18.75" customHeight="1" x14ac:dyDescent="0.2">
      <c r="A9" s="1"/>
      <c r="C9" s="69" t="s">
        <v>123</v>
      </c>
    </row>
    <row r="10" spans="1:40" ht="18.75" customHeight="1" x14ac:dyDescent="0.2">
      <c r="A10" s="1"/>
      <c r="D10" s="69" t="s">
        <v>92</v>
      </c>
    </row>
    <row r="11" spans="1:40" ht="18.75" customHeight="1" x14ac:dyDescent="0.2">
      <c r="A11" s="1"/>
      <c r="D11" s="69" t="s">
        <v>124</v>
      </c>
    </row>
    <row r="12" spans="1:40" ht="18.75" customHeight="1" x14ac:dyDescent="0.2">
      <c r="A12" s="1"/>
    </row>
    <row r="13" spans="1:40" ht="18.75" customHeight="1" x14ac:dyDescent="0.2">
      <c r="A13" s="1"/>
      <c r="B13" s="226" t="s">
        <v>131</v>
      </c>
      <c r="C13" s="226"/>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row>
    <row r="14" spans="1:40" ht="18.75" customHeight="1" x14ac:dyDescent="0.2">
      <c r="C14" s="69" t="s">
        <v>130</v>
      </c>
    </row>
    <row r="15" spans="1:40" ht="18" customHeight="1" x14ac:dyDescent="0.2"/>
    <row r="16" spans="1:40" ht="18.75" customHeight="1" x14ac:dyDescent="0.2">
      <c r="C16" s="69" t="s">
        <v>93</v>
      </c>
    </row>
    <row r="17" spans="3:4" ht="18.75" customHeight="1" x14ac:dyDescent="0.2">
      <c r="D17" s="69" t="s">
        <v>235</v>
      </c>
    </row>
    <row r="18" spans="3:4" ht="18.75" customHeight="1" x14ac:dyDescent="0.2">
      <c r="C18" s="69" t="s">
        <v>94</v>
      </c>
    </row>
    <row r="19" spans="3:4" ht="18.75" customHeight="1" x14ac:dyDescent="0.2">
      <c r="D19" s="69" t="s">
        <v>236</v>
      </c>
    </row>
    <row r="20" spans="3:4" ht="18.75" customHeight="1" x14ac:dyDescent="0.2">
      <c r="D20" s="69" t="s">
        <v>143</v>
      </c>
    </row>
    <row r="21" spans="3:4" ht="18.75" customHeight="1" x14ac:dyDescent="0.2">
      <c r="C21" s="69" t="s">
        <v>95</v>
      </c>
    </row>
    <row r="22" spans="3:4" ht="18.75" customHeight="1" x14ac:dyDescent="0.2">
      <c r="D22" s="69" t="s">
        <v>96</v>
      </c>
    </row>
    <row r="23" spans="3:4" ht="18.75" customHeight="1" x14ac:dyDescent="0.2">
      <c r="D23" s="69" t="s">
        <v>132</v>
      </c>
    </row>
    <row r="24" spans="3:4" ht="18.75" customHeight="1" x14ac:dyDescent="0.2">
      <c r="C24" s="69" t="s">
        <v>99</v>
      </c>
    </row>
    <row r="25" spans="3:4" ht="18.75" customHeight="1" x14ac:dyDescent="0.2">
      <c r="D25" s="69" t="s">
        <v>133</v>
      </c>
    </row>
    <row r="26" spans="3:4" ht="18.75" customHeight="1" x14ac:dyDescent="0.2">
      <c r="C26" s="69" t="s">
        <v>100</v>
      </c>
    </row>
    <row r="27" spans="3:4" ht="18.75" customHeight="1" x14ac:dyDescent="0.2">
      <c r="D27" s="69" t="s">
        <v>144</v>
      </c>
    </row>
    <row r="28" spans="3:4" ht="18.75" customHeight="1" x14ac:dyDescent="0.2">
      <c r="D28" s="69" t="s">
        <v>134</v>
      </c>
    </row>
    <row r="29" spans="3:4" ht="18.75" customHeight="1" x14ac:dyDescent="0.2">
      <c r="C29" s="69" t="s">
        <v>135</v>
      </c>
    </row>
    <row r="30" spans="3:4" ht="18.75" customHeight="1" x14ac:dyDescent="0.2">
      <c r="D30" s="69" t="s">
        <v>136</v>
      </c>
    </row>
    <row r="31" spans="3:4" ht="18.75" customHeight="1" x14ac:dyDescent="0.2">
      <c r="C31" s="69" t="s">
        <v>102</v>
      </c>
    </row>
    <row r="32" spans="3:4" ht="18.75" customHeight="1" x14ac:dyDescent="0.2">
      <c r="D32" s="69" t="s">
        <v>137</v>
      </c>
    </row>
    <row r="33" spans="2:40" ht="18.75" customHeight="1" x14ac:dyDescent="0.2">
      <c r="D33" s="69" t="s">
        <v>138</v>
      </c>
    </row>
    <row r="34" spans="2:40" ht="18.75" customHeight="1" x14ac:dyDescent="0.2"/>
    <row r="35" spans="2:40" ht="18.75" customHeight="1" x14ac:dyDescent="0.2">
      <c r="B35" s="226" t="s">
        <v>125</v>
      </c>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row>
    <row r="36" spans="2:40" ht="18.75" customHeight="1" x14ac:dyDescent="0.2">
      <c r="C36" s="69" t="s">
        <v>97</v>
      </c>
    </row>
    <row r="37" spans="2:40" ht="18.75" customHeight="1" x14ac:dyDescent="0.2">
      <c r="D37" s="69" t="s">
        <v>98</v>
      </c>
    </row>
    <row r="38" spans="2:40" ht="18.75" customHeight="1" x14ac:dyDescent="0.2">
      <c r="C38" s="69" t="s">
        <v>101</v>
      </c>
    </row>
    <row r="39" spans="2:40" ht="18.75" customHeight="1" x14ac:dyDescent="0.2">
      <c r="D39" s="69" t="s">
        <v>139</v>
      </c>
    </row>
    <row r="40" spans="2:40" ht="18.75" customHeight="1" x14ac:dyDescent="0.2">
      <c r="C40" s="69" t="s">
        <v>140</v>
      </c>
    </row>
    <row r="41" spans="2:40" ht="18.75" customHeight="1" x14ac:dyDescent="0.2">
      <c r="D41" s="69" t="s">
        <v>141</v>
      </c>
    </row>
    <row r="42" spans="2:40" ht="18.75" customHeight="1" x14ac:dyDescent="0.2">
      <c r="D42" s="69" t="s">
        <v>142</v>
      </c>
    </row>
    <row r="43" spans="2:40" ht="18.75" customHeight="1" x14ac:dyDescent="0.2">
      <c r="D43" s="69" t="s">
        <v>147</v>
      </c>
    </row>
    <row r="44" spans="2:40" ht="18.75" customHeight="1" x14ac:dyDescent="0.2">
      <c r="B44" s="226" t="s">
        <v>103</v>
      </c>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row>
    <row r="45" spans="2:40" ht="18.75" customHeight="1" x14ac:dyDescent="0.2">
      <c r="C45" s="69" t="s">
        <v>126</v>
      </c>
    </row>
    <row r="46" spans="2:40" ht="18.75" customHeight="1" x14ac:dyDescent="0.2">
      <c r="C46" s="69" t="s">
        <v>127</v>
      </c>
    </row>
    <row r="47" spans="2:40" ht="18.75" customHeight="1" x14ac:dyDescent="0.2"/>
    <row r="48" spans="2:40" ht="18.75" customHeight="1" x14ac:dyDescent="0.2">
      <c r="B48" s="226" t="s">
        <v>104</v>
      </c>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L48" s="226"/>
      <c r="AM48" s="226"/>
      <c r="AN48" s="226"/>
    </row>
    <row r="49" spans="2:38" s="94" customFormat="1" ht="18.75" customHeight="1" x14ac:dyDescent="0.2">
      <c r="C49" s="94" t="s">
        <v>128</v>
      </c>
    </row>
    <row r="50" spans="2:38" ht="18.75" customHeight="1" x14ac:dyDescent="0.2"/>
    <row r="51" spans="2:38" s="94" customFormat="1" ht="18.75" customHeight="1" x14ac:dyDescent="0.2">
      <c r="B51" s="94" t="s">
        <v>105</v>
      </c>
    </row>
    <row r="52" spans="2:38" s="94" customFormat="1" ht="18.75" customHeight="1" x14ac:dyDescent="0.2">
      <c r="B52" s="227" t="s">
        <v>238</v>
      </c>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9"/>
    </row>
    <row r="53" spans="2:38" s="94" customFormat="1" ht="18.75" customHeight="1" x14ac:dyDescent="0.2">
      <c r="B53" s="230"/>
      <c r="C53" s="108" t="s">
        <v>129</v>
      </c>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231"/>
    </row>
    <row r="54" spans="2:38" s="94" customFormat="1" ht="18.75" customHeight="1" x14ac:dyDescent="0.2">
      <c r="B54" s="230"/>
      <c r="C54" s="108" t="s">
        <v>106</v>
      </c>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231"/>
    </row>
    <row r="55" spans="2:38" s="94" customFormat="1" ht="18.75" customHeight="1" x14ac:dyDescent="0.2">
      <c r="B55" s="230"/>
      <c r="C55" s="108" t="s">
        <v>107</v>
      </c>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231"/>
    </row>
    <row r="56" spans="2:38" ht="18.75" customHeight="1" x14ac:dyDescent="0.2">
      <c r="B56" s="232"/>
      <c r="C56" s="233" t="s">
        <v>108</v>
      </c>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5"/>
    </row>
    <row r="57" spans="2:38" ht="18.75" customHeight="1" x14ac:dyDescent="0.2">
      <c r="C57" s="236"/>
    </row>
    <row r="58" spans="2:38" ht="18.75" customHeight="1" x14ac:dyDescent="0.2"/>
    <row r="59" spans="2:38" ht="18.75" customHeight="1" x14ac:dyDescent="0.2"/>
    <row r="60" spans="2:38" ht="18.75" customHeight="1" x14ac:dyDescent="0.2"/>
    <row r="61" spans="2:38" ht="18.75" customHeight="1" x14ac:dyDescent="0.2"/>
    <row r="62" spans="2:38" ht="18.75" customHeight="1" x14ac:dyDescent="0.2"/>
    <row r="63" spans="2:38" ht="18.75" customHeight="1" x14ac:dyDescent="0.2"/>
    <row r="64" spans="2:38" ht="18.75" customHeight="1" x14ac:dyDescent="0.2"/>
    <row r="65" ht="18.75" customHeight="1" x14ac:dyDescent="0.2"/>
    <row r="66" ht="18.75" customHeight="1" x14ac:dyDescent="0.2"/>
    <row r="67" ht="18.75" customHeight="1" x14ac:dyDescent="0.2"/>
    <row r="68" ht="18.75" customHeight="1" x14ac:dyDescent="0.2"/>
    <row r="69" ht="18.75" customHeight="1" x14ac:dyDescent="0.2"/>
    <row r="70" ht="18.75" customHeight="1" x14ac:dyDescent="0.2"/>
    <row r="71" ht="18.75" customHeight="1" x14ac:dyDescent="0.2"/>
    <row r="72" ht="18.75" customHeight="1" x14ac:dyDescent="0.2"/>
    <row r="73" ht="18.75" customHeight="1" x14ac:dyDescent="0.2"/>
    <row r="74" ht="18.75" customHeight="1" x14ac:dyDescent="0.2"/>
    <row r="75" ht="18.75" customHeight="1" x14ac:dyDescent="0.2"/>
    <row r="76" ht="18.75" customHeight="1" x14ac:dyDescent="0.2"/>
    <row r="77" ht="18.75" customHeight="1" x14ac:dyDescent="0.2"/>
    <row r="78" ht="18.75" customHeight="1" x14ac:dyDescent="0.2"/>
    <row r="79" ht="18.75" customHeight="1" x14ac:dyDescent="0.2"/>
    <row r="80" ht="18.75" customHeight="1" x14ac:dyDescent="0.2"/>
    <row r="81" ht="18.75" customHeight="1" x14ac:dyDescent="0.2"/>
    <row r="82" ht="18.75" customHeight="1" x14ac:dyDescent="0.2"/>
    <row r="83" ht="18.75" customHeight="1" x14ac:dyDescent="0.2"/>
    <row r="84" ht="18.75" customHeight="1" x14ac:dyDescent="0.2"/>
    <row r="85" ht="18.75" customHeight="1" x14ac:dyDescent="0.2"/>
    <row r="86" ht="18.75" customHeight="1" x14ac:dyDescent="0.2"/>
    <row r="87" ht="18.75" customHeight="1" x14ac:dyDescent="0.2"/>
    <row r="88" ht="18.75" customHeight="1" x14ac:dyDescent="0.2"/>
    <row r="89" ht="18.75" customHeight="1" x14ac:dyDescent="0.2"/>
    <row r="90" ht="18.75" customHeight="1" x14ac:dyDescent="0.2"/>
    <row r="91" ht="18.75" customHeight="1" x14ac:dyDescent="0.2"/>
    <row r="92" ht="18.75" customHeight="1" x14ac:dyDescent="0.2"/>
    <row r="93" ht="18.75" customHeight="1" x14ac:dyDescent="0.2"/>
    <row r="94" ht="18.75" customHeight="1" x14ac:dyDescent="0.2"/>
    <row r="95" ht="18.75" customHeight="1" x14ac:dyDescent="0.2"/>
    <row r="96" ht="18.75" customHeight="1" x14ac:dyDescent="0.2"/>
    <row r="97" ht="18.75" customHeight="1" x14ac:dyDescent="0.2"/>
    <row r="98" ht="18.75" customHeight="1" x14ac:dyDescent="0.2"/>
    <row r="99" ht="18.75" customHeight="1" x14ac:dyDescent="0.2"/>
    <row r="100" ht="18.75" customHeight="1" x14ac:dyDescent="0.2"/>
  </sheetData>
  <phoneticPr fontId="6"/>
  <pageMargins left="0.7" right="0.7" top="0.75" bottom="0.75" header="0.3" footer="0.3"/>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pageSetUpPr fitToPage="1"/>
  </sheetPr>
  <dimension ref="A1:F11"/>
  <sheetViews>
    <sheetView zoomScale="70" zoomScaleNormal="70" workbookViewId="0"/>
  </sheetViews>
  <sheetFormatPr defaultColWidth="9" defaultRowHeight="18" x14ac:dyDescent="0.2"/>
  <cols>
    <col min="1" max="1" width="26.44140625" style="69" customWidth="1"/>
    <col min="2" max="2" width="24.21875" style="69" customWidth="1"/>
    <col min="3" max="3" width="4.88671875" style="69" customWidth="1"/>
    <col min="4" max="4" width="21.6640625" style="69" customWidth="1"/>
    <col min="5" max="5" width="37.21875" style="69" customWidth="1"/>
    <col min="6" max="6" width="69.77734375" style="69" customWidth="1"/>
    <col min="7" max="16384" width="9" style="69"/>
  </cols>
  <sheetData>
    <row r="1" spans="1:6" ht="29.25" customHeight="1" thickBot="1" x14ac:dyDescent="0.25">
      <c r="A1" s="187" t="s">
        <v>84</v>
      </c>
      <c r="B1" s="186" t="s">
        <v>118</v>
      </c>
      <c r="D1" s="241" t="s">
        <v>119</v>
      </c>
      <c r="E1" s="241"/>
      <c r="F1" s="241"/>
    </row>
    <row r="2" spans="1:6" ht="48" customHeight="1" x14ac:dyDescent="0.2">
      <c r="A2" s="183" t="s">
        <v>83</v>
      </c>
      <c r="B2" s="180">
        <v>0</v>
      </c>
      <c r="D2" s="238" t="s">
        <v>109</v>
      </c>
      <c r="E2" s="239" t="s">
        <v>145</v>
      </c>
      <c r="F2" s="239"/>
    </row>
    <row r="3" spans="1:6" ht="48" customHeight="1" x14ac:dyDescent="0.2">
      <c r="A3" s="184" t="s">
        <v>63</v>
      </c>
      <c r="B3" s="181">
        <v>0</v>
      </c>
      <c r="D3" s="238" t="s">
        <v>110</v>
      </c>
      <c r="E3" s="239" t="s">
        <v>146</v>
      </c>
      <c r="F3" s="239"/>
    </row>
    <row r="4" spans="1:6" ht="48" customHeight="1" x14ac:dyDescent="0.2">
      <c r="A4" s="184" t="s">
        <v>64</v>
      </c>
      <c r="B4" s="181">
        <v>0</v>
      </c>
      <c r="D4" s="238" t="s">
        <v>111</v>
      </c>
      <c r="E4" s="239" t="s">
        <v>112</v>
      </c>
      <c r="F4" s="239"/>
    </row>
    <row r="5" spans="1:6" ht="48" customHeight="1" x14ac:dyDescent="0.2">
      <c r="A5" s="184" t="s">
        <v>89</v>
      </c>
      <c r="B5" s="181">
        <v>0</v>
      </c>
      <c r="D5" s="242" t="s">
        <v>113</v>
      </c>
      <c r="E5" s="239" t="s">
        <v>114</v>
      </c>
      <c r="F5" s="239"/>
    </row>
    <row r="6" spans="1:6" ht="48" customHeight="1" x14ac:dyDescent="0.2">
      <c r="A6" s="223" t="s">
        <v>66</v>
      </c>
      <c r="B6" s="224">
        <v>0</v>
      </c>
      <c r="D6" s="242"/>
      <c r="E6" s="239"/>
      <c r="F6" s="239"/>
    </row>
    <row r="7" spans="1:6" ht="48" customHeight="1" x14ac:dyDescent="0.2">
      <c r="A7" s="223" t="s">
        <v>90</v>
      </c>
      <c r="B7" s="224">
        <v>0</v>
      </c>
      <c r="D7" s="238" t="s">
        <v>115</v>
      </c>
      <c r="E7" s="239" t="s">
        <v>116</v>
      </c>
      <c r="F7" s="239"/>
    </row>
    <row r="8" spans="1:6" ht="48" customHeight="1" thickBot="1" x14ac:dyDescent="0.25">
      <c r="A8" s="185" t="s">
        <v>69</v>
      </c>
      <c r="B8" s="182">
        <v>0</v>
      </c>
      <c r="D8" s="238" t="s">
        <v>120</v>
      </c>
      <c r="E8" s="239" t="s">
        <v>117</v>
      </c>
      <c r="F8" s="239"/>
    </row>
    <row r="9" spans="1:6" ht="18.600000000000001" thickBot="1" x14ac:dyDescent="0.25"/>
    <row r="10" spans="1:6" ht="19.5" customHeight="1" thickBot="1" x14ac:dyDescent="0.25">
      <c r="B10" s="159" t="s">
        <v>85</v>
      </c>
    </row>
    <row r="11" spans="1:6" ht="95.25" customHeight="1" thickBot="1" x14ac:dyDescent="0.25">
      <c r="B11" s="161">
        <f>ROUND(276430/467581,4)</f>
        <v>0.59119999999999995</v>
      </c>
      <c r="C11" s="237"/>
      <c r="D11" s="240" t="s">
        <v>239</v>
      </c>
      <c r="E11" s="240"/>
      <c r="F11" s="240"/>
    </row>
  </sheetData>
  <mergeCells count="9">
    <mergeCell ref="E7:F7"/>
    <mergeCell ref="E8:F8"/>
    <mergeCell ref="D11:F11"/>
    <mergeCell ref="D1:F1"/>
    <mergeCell ref="E2:F2"/>
    <mergeCell ref="E3:F3"/>
    <mergeCell ref="E4:F4"/>
    <mergeCell ref="D5:D6"/>
    <mergeCell ref="E5:F6"/>
  </mergeCells>
  <phoneticPr fontId="6"/>
  <pageMargins left="0.7" right="0.7" top="0.75" bottom="0.75" header="0.3" footer="0.3"/>
  <pageSetup paperSize="9" scale="7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pageSetUpPr fitToPage="1"/>
  </sheetPr>
  <dimension ref="B1:W60"/>
  <sheetViews>
    <sheetView showGridLines="0" zoomScale="85" zoomScaleNormal="85" workbookViewId="0">
      <pane xSplit="3" ySplit="6" topLeftCell="D19" activePane="bottomRight" state="frozen"/>
      <selection activeCell="B1" sqref="B1"/>
      <selection pane="topRight" activeCell="B1" sqref="B1"/>
      <selection pane="bottomLeft" activeCell="B1" sqref="B1"/>
      <selection pane="bottomRight" activeCell="B1" sqref="B1"/>
    </sheetView>
  </sheetViews>
  <sheetFormatPr defaultColWidth="9" defaultRowHeight="15" x14ac:dyDescent="0.2"/>
  <cols>
    <col min="1" max="1" width="1.33203125" style="2" customWidth="1"/>
    <col min="2" max="2" width="3.6640625" style="2" customWidth="1"/>
    <col min="3" max="3" width="22.21875" style="2" bestFit="1" customWidth="1"/>
    <col min="4" max="4" width="15" style="2" customWidth="1"/>
    <col min="5" max="5" width="12.109375" style="2" customWidth="1"/>
    <col min="6" max="6" width="15" style="2" customWidth="1"/>
    <col min="7" max="7" width="12.109375" style="2" customWidth="1"/>
    <col min="8" max="8" width="15" style="2" customWidth="1"/>
    <col min="9" max="9" width="12.109375" style="2" customWidth="1"/>
    <col min="10" max="10" width="15" style="2" customWidth="1"/>
    <col min="11" max="11" width="12.109375" style="2" customWidth="1"/>
    <col min="12" max="12" width="15" style="2" customWidth="1"/>
    <col min="13" max="13" width="12.109375" style="2" customWidth="1"/>
    <col min="14" max="14" width="15" style="2" customWidth="1"/>
    <col min="15" max="15" width="12.109375" style="2" customWidth="1"/>
    <col min="16" max="16" width="15" style="2" customWidth="1"/>
    <col min="17" max="17" width="12.109375" style="2" customWidth="1"/>
    <col min="18" max="18" width="15" style="2" customWidth="1"/>
    <col min="19" max="19" width="12.109375" style="2" customWidth="1"/>
    <col min="20" max="20" width="15" style="2" customWidth="1"/>
    <col min="21" max="21" width="12.109375" style="2" customWidth="1"/>
    <col min="22" max="22" width="15" style="2" customWidth="1"/>
    <col min="23" max="23" width="8.6640625" style="2" customWidth="1"/>
    <col min="24" max="16384" width="9" style="2"/>
  </cols>
  <sheetData>
    <row r="1" spans="2:23" ht="28.8" x14ac:dyDescent="0.2">
      <c r="B1" s="1" t="s">
        <v>234</v>
      </c>
      <c r="O1" s="263" t="s">
        <v>85</v>
      </c>
      <c r="P1" s="253">
        <f>【入力シート】!B11</f>
        <v>0.59119999999999995</v>
      </c>
    </row>
    <row r="2" spans="2:23" ht="18" customHeight="1" thickBot="1" x14ac:dyDescent="0.25">
      <c r="B2" s="1"/>
      <c r="O2" s="263"/>
      <c r="P2" s="254"/>
    </row>
    <row r="3" spans="2:23" ht="48.75" customHeight="1" x14ac:dyDescent="0.2">
      <c r="B3" s="3"/>
      <c r="C3" s="3"/>
      <c r="D3" s="4" t="s">
        <v>36</v>
      </c>
      <c r="F3" s="4" t="s">
        <v>37</v>
      </c>
      <c r="H3" s="160" t="s">
        <v>58</v>
      </c>
      <c r="J3" s="4" t="s">
        <v>8</v>
      </c>
      <c r="L3" s="4" t="s">
        <v>10</v>
      </c>
      <c r="N3" s="160" t="s">
        <v>59</v>
      </c>
      <c r="P3" s="160" t="s">
        <v>32</v>
      </c>
      <c r="R3" s="4" t="s">
        <v>8</v>
      </c>
      <c r="T3" s="4" t="s">
        <v>10</v>
      </c>
      <c r="V3" s="160" t="s">
        <v>60</v>
      </c>
      <c r="W3" s="5"/>
    </row>
    <row r="4" spans="2:23" ht="29.4" thickBot="1" x14ac:dyDescent="0.25">
      <c r="B4" s="1"/>
      <c r="C4" s="6"/>
      <c r="D4" s="7">
        <f>SUM(D7:D43)</f>
        <v>0</v>
      </c>
      <c r="E4" s="8" t="s">
        <v>7</v>
      </c>
      <c r="F4" s="7">
        <f>SUM(F7:F43)</f>
        <v>0</v>
      </c>
      <c r="G4" s="8" t="s">
        <v>7</v>
      </c>
      <c r="H4" s="7">
        <f>SUM(H7:H43)</f>
        <v>0</v>
      </c>
      <c r="I4" s="8" t="s">
        <v>7</v>
      </c>
      <c r="J4" s="7">
        <f>SUM(J7:J43)</f>
        <v>0</v>
      </c>
      <c r="K4" s="8" t="s">
        <v>7</v>
      </c>
      <c r="L4" s="7">
        <f>SUM(L7:L43)</f>
        <v>0</v>
      </c>
      <c r="M4" s="8" t="s">
        <v>12</v>
      </c>
      <c r="N4" s="7">
        <f>SUM(N7:N43)</f>
        <v>0</v>
      </c>
      <c r="O4" s="8" t="s">
        <v>7</v>
      </c>
      <c r="P4" s="7">
        <f>SUM(P7:P43)</f>
        <v>0</v>
      </c>
      <c r="Q4" s="8" t="s">
        <v>7</v>
      </c>
      <c r="R4" s="7">
        <f>SUM(R7:R43)</f>
        <v>0</v>
      </c>
      <c r="S4" s="8" t="s">
        <v>7</v>
      </c>
      <c r="T4" s="7">
        <f>SUM(T7:T43)</f>
        <v>0</v>
      </c>
      <c r="U4" s="8" t="s">
        <v>12</v>
      </c>
      <c r="V4" s="7">
        <f>SUM(V7:V43)</f>
        <v>0</v>
      </c>
      <c r="W4" s="8" t="s">
        <v>7</v>
      </c>
    </row>
    <row r="5" spans="2:23" ht="6" customHeight="1" thickTop="1" thickBot="1" x14ac:dyDescent="0.25"/>
    <row r="6" spans="2:23" ht="12" customHeight="1" thickBot="1" x14ac:dyDescent="0.25">
      <c r="B6" s="9"/>
      <c r="C6" s="10" t="s">
        <v>6</v>
      </c>
      <c r="D6" s="11" t="s">
        <v>41</v>
      </c>
      <c r="F6" s="12" t="s">
        <v>38</v>
      </c>
      <c r="H6" s="13" t="s">
        <v>31</v>
      </c>
      <c r="J6" s="14" t="s">
        <v>9</v>
      </c>
      <c r="L6" s="15" t="s">
        <v>11</v>
      </c>
      <c r="N6" s="16" t="s">
        <v>13</v>
      </c>
      <c r="P6" s="17" t="s">
        <v>31</v>
      </c>
      <c r="R6" s="18" t="s">
        <v>8</v>
      </c>
      <c r="T6" s="19" t="s">
        <v>10</v>
      </c>
      <c r="V6" s="20" t="s">
        <v>13</v>
      </c>
    </row>
    <row r="7" spans="2:23" ht="12" customHeight="1" x14ac:dyDescent="0.2">
      <c r="B7" s="21">
        <v>1</v>
      </c>
      <c r="C7" s="22" t="s">
        <v>54</v>
      </c>
      <c r="D7" s="23">
        <f>'新規需要額（計算シート）'!J3</f>
        <v>0</v>
      </c>
      <c r="F7" s="24">
        <f>'新規需要額（計算シート）'!K3</f>
        <v>0</v>
      </c>
      <c r="H7" s="25">
        <f t="array" ref="H7:H43">MMULT(各係数!C5:AM41,【経済波及効果推計シート】!F7:F43)</f>
        <v>0</v>
      </c>
      <c r="J7" s="26">
        <f>H7*各係数!AO5</f>
        <v>0</v>
      </c>
      <c r="L7" s="27">
        <f>H7*各係数!AP5*100</f>
        <v>0</v>
      </c>
      <c r="N7" s="28">
        <f>H7*各係数!AQ5</f>
        <v>0</v>
      </c>
      <c r="P7" s="29">
        <f>$N$4*$P$1*各係数!AR5</f>
        <v>0</v>
      </c>
      <c r="R7" s="30">
        <f>P7*各係数!AO5</f>
        <v>0</v>
      </c>
      <c r="T7" s="31">
        <f>P7*各係数!AP5*100</f>
        <v>0</v>
      </c>
      <c r="V7" s="32">
        <f>P7*各係数!AQ5</f>
        <v>0</v>
      </c>
    </row>
    <row r="8" spans="2:23" ht="12" customHeight="1" x14ac:dyDescent="0.2">
      <c r="B8" s="33">
        <v>6</v>
      </c>
      <c r="C8" s="34" t="s">
        <v>14</v>
      </c>
      <c r="D8" s="35">
        <f>'新規需要額（計算シート）'!J4</f>
        <v>0</v>
      </c>
      <c r="F8" s="36">
        <f>'新規需要額（計算シート）'!K4</f>
        <v>0</v>
      </c>
      <c r="H8" s="37">
        <v>0</v>
      </c>
      <c r="J8" s="38">
        <f>H8*各係数!AO6</f>
        <v>0</v>
      </c>
      <c r="L8" s="39">
        <f>H8*各係数!AP6*100</f>
        <v>0</v>
      </c>
      <c r="N8" s="40">
        <f>H8*各係数!AQ6</f>
        <v>0</v>
      </c>
      <c r="P8" s="41">
        <f>$N$4*$P$1*各係数!AR6</f>
        <v>0</v>
      </c>
      <c r="R8" s="42">
        <f>P8*各係数!AO6</f>
        <v>0</v>
      </c>
      <c r="T8" s="43">
        <f>P8*各係数!AP6*100</f>
        <v>0</v>
      </c>
      <c r="V8" s="44">
        <f>P8*各係数!AQ6</f>
        <v>0</v>
      </c>
    </row>
    <row r="9" spans="2:23" ht="12" customHeight="1" x14ac:dyDescent="0.2">
      <c r="B9" s="33">
        <v>11</v>
      </c>
      <c r="C9" s="34" t="s">
        <v>42</v>
      </c>
      <c r="D9" s="35">
        <f>'新規需要額（計算シート）'!J5</f>
        <v>0</v>
      </c>
      <c r="F9" s="36">
        <f>'新規需要額（計算シート）'!K5</f>
        <v>0</v>
      </c>
      <c r="H9" s="37">
        <v>0</v>
      </c>
      <c r="J9" s="38">
        <f>H9*各係数!AO7</f>
        <v>0</v>
      </c>
      <c r="L9" s="39">
        <f>H9*各係数!AP7*100</f>
        <v>0</v>
      </c>
      <c r="N9" s="40">
        <f>H9*各係数!AQ7</f>
        <v>0</v>
      </c>
      <c r="P9" s="41">
        <f>$N$4*$P$1*各係数!AR7</f>
        <v>0</v>
      </c>
      <c r="R9" s="42">
        <f>P9*各係数!AO7</f>
        <v>0</v>
      </c>
      <c r="T9" s="43">
        <f>P9*各係数!AP7*100</f>
        <v>0</v>
      </c>
      <c r="V9" s="44">
        <f>P9*各係数!AQ7</f>
        <v>0</v>
      </c>
    </row>
    <row r="10" spans="2:23" ht="12" customHeight="1" x14ac:dyDescent="0.2">
      <c r="B10" s="33">
        <v>15</v>
      </c>
      <c r="C10" s="34" t="s">
        <v>15</v>
      </c>
      <c r="D10" s="35">
        <f>'新規需要額（計算シート）'!J6</f>
        <v>0</v>
      </c>
      <c r="F10" s="36">
        <f>'新規需要額（計算シート）'!K6</f>
        <v>0</v>
      </c>
      <c r="H10" s="37">
        <v>0</v>
      </c>
      <c r="J10" s="38">
        <f>H10*各係数!AO8</f>
        <v>0</v>
      </c>
      <c r="L10" s="39">
        <f>H10*各係数!AP8*100</f>
        <v>0</v>
      </c>
      <c r="N10" s="40">
        <f>H10*各係数!AQ8</f>
        <v>0</v>
      </c>
      <c r="P10" s="41">
        <f>$N$4*$P$1*各係数!AR8</f>
        <v>0</v>
      </c>
      <c r="R10" s="42">
        <f>P10*各係数!AO8</f>
        <v>0</v>
      </c>
      <c r="T10" s="43">
        <f>P10*各係数!AP8*100</f>
        <v>0</v>
      </c>
      <c r="V10" s="44">
        <f>P10*各係数!AQ8</f>
        <v>0</v>
      </c>
    </row>
    <row r="11" spans="2:23" ht="12" customHeight="1" x14ac:dyDescent="0.2">
      <c r="B11" s="45">
        <v>16</v>
      </c>
      <c r="C11" s="46" t="s">
        <v>16</v>
      </c>
      <c r="D11" s="47">
        <f>'新規需要額（計算シート）'!J7</f>
        <v>0</v>
      </c>
      <c r="F11" s="48">
        <f>'新規需要額（計算シート）'!K7</f>
        <v>0</v>
      </c>
      <c r="H11" s="49">
        <v>0</v>
      </c>
      <c r="J11" s="50">
        <f>H11*各係数!AO9</f>
        <v>0</v>
      </c>
      <c r="L11" s="51">
        <f>H11*各係数!AP9*100</f>
        <v>0</v>
      </c>
      <c r="N11" s="52">
        <f>H11*各係数!AQ9</f>
        <v>0</v>
      </c>
      <c r="P11" s="53">
        <f>$N$4*$P$1*各係数!AR9</f>
        <v>0</v>
      </c>
      <c r="R11" s="54">
        <f>P11*各係数!AO9</f>
        <v>0</v>
      </c>
      <c r="T11" s="55">
        <f>P11*各係数!AP9*100</f>
        <v>0</v>
      </c>
      <c r="V11" s="56">
        <f>P11*各係数!AQ9</f>
        <v>0</v>
      </c>
    </row>
    <row r="12" spans="2:23" ht="12" customHeight="1" x14ac:dyDescent="0.2">
      <c r="B12" s="57">
        <v>20</v>
      </c>
      <c r="C12" s="58" t="s">
        <v>17</v>
      </c>
      <c r="D12" s="59">
        <f>'新規需要額（計算シート）'!J8</f>
        <v>0</v>
      </c>
      <c r="F12" s="60">
        <f>'新規需要額（計算シート）'!K8</f>
        <v>0</v>
      </c>
      <c r="H12" s="61">
        <v>0</v>
      </c>
      <c r="J12" s="62">
        <f>H12*各係数!AO10</f>
        <v>0</v>
      </c>
      <c r="L12" s="63">
        <f>H12*各係数!AP10*100</f>
        <v>0</v>
      </c>
      <c r="N12" s="64">
        <f>H12*各係数!AQ10</f>
        <v>0</v>
      </c>
      <c r="P12" s="65">
        <f>$N$4*$P$1*各係数!AR10</f>
        <v>0</v>
      </c>
      <c r="R12" s="66">
        <f>P12*各係数!AO10</f>
        <v>0</v>
      </c>
      <c r="T12" s="67">
        <f>P12*各係数!AP10*100</f>
        <v>0</v>
      </c>
      <c r="V12" s="68">
        <f>P12*各係数!AQ10</f>
        <v>0</v>
      </c>
    </row>
    <row r="13" spans="2:23" ht="12" customHeight="1" x14ac:dyDescent="0.2">
      <c r="B13" s="33">
        <v>21</v>
      </c>
      <c r="C13" s="34" t="s">
        <v>18</v>
      </c>
      <c r="D13" s="35">
        <f>'新規需要額（計算シート）'!J9</f>
        <v>0</v>
      </c>
      <c r="F13" s="36">
        <f>'新規需要額（計算シート）'!K9</f>
        <v>0</v>
      </c>
      <c r="H13" s="37">
        <v>0</v>
      </c>
      <c r="J13" s="38">
        <f>H13*各係数!AO11</f>
        <v>0</v>
      </c>
      <c r="L13" s="39">
        <f>H13*各係数!AP11*100</f>
        <v>0</v>
      </c>
      <c r="N13" s="40">
        <f>H13*各係数!AQ11</f>
        <v>0</v>
      </c>
      <c r="P13" s="41">
        <f>$N$4*$P$1*各係数!AR11</f>
        <v>0</v>
      </c>
      <c r="R13" s="42">
        <f>P13*各係数!AO11</f>
        <v>0</v>
      </c>
      <c r="T13" s="43">
        <f>P13*各係数!AP11*100</f>
        <v>0</v>
      </c>
      <c r="V13" s="44">
        <f>P13*各係数!AQ11</f>
        <v>0</v>
      </c>
    </row>
    <row r="14" spans="2:23" ht="12" customHeight="1" x14ac:dyDescent="0.2">
      <c r="B14" s="33">
        <v>22</v>
      </c>
      <c r="C14" s="34" t="s">
        <v>55</v>
      </c>
      <c r="D14" s="35">
        <f>'新規需要額（計算シート）'!J10</f>
        <v>0</v>
      </c>
      <c r="F14" s="36">
        <f>'新規需要額（計算シート）'!K10</f>
        <v>0</v>
      </c>
      <c r="H14" s="37">
        <v>0</v>
      </c>
      <c r="J14" s="38">
        <f>H14*各係数!AO12</f>
        <v>0</v>
      </c>
      <c r="L14" s="39">
        <f>H14*各係数!AP12*100</f>
        <v>0</v>
      </c>
      <c r="N14" s="40">
        <f>H14*各係数!AQ12</f>
        <v>0</v>
      </c>
      <c r="P14" s="41">
        <f>$N$4*$P$1*各係数!AR12</f>
        <v>0</v>
      </c>
      <c r="R14" s="42">
        <f>P14*各係数!AO12</f>
        <v>0</v>
      </c>
      <c r="T14" s="43">
        <f>P14*各係数!AP12*100</f>
        <v>0</v>
      </c>
      <c r="V14" s="44">
        <f>P14*各係数!AQ12</f>
        <v>0</v>
      </c>
    </row>
    <row r="15" spans="2:23" ht="12" customHeight="1" x14ac:dyDescent="0.2">
      <c r="B15" s="33">
        <v>25</v>
      </c>
      <c r="C15" s="34" t="s">
        <v>19</v>
      </c>
      <c r="D15" s="35">
        <f>'新規需要額（計算シート）'!J11</f>
        <v>0</v>
      </c>
      <c r="F15" s="36">
        <f>'新規需要額（計算シート）'!K11</f>
        <v>0</v>
      </c>
      <c r="H15" s="37">
        <v>0</v>
      </c>
      <c r="J15" s="38">
        <f>H15*各係数!AO13</f>
        <v>0</v>
      </c>
      <c r="L15" s="39">
        <f>H15*各係数!AP13*100</f>
        <v>0</v>
      </c>
      <c r="N15" s="40">
        <f>H15*各係数!AQ13</f>
        <v>0</v>
      </c>
      <c r="P15" s="41">
        <f>$N$4*$P$1*各係数!AR13</f>
        <v>0</v>
      </c>
      <c r="R15" s="42">
        <f>P15*各係数!AO13</f>
        <v>0</v>
      </c>
      <c r="T15" s="43">
        <f>P15*各係数!AP13*100</f>
        <v>0</v>
      </c>
      <c r="V15" s="44">
        <f>P15*各係数!AQ13</f>
        <v>0</v>
      </c>
    </row>
    <row r="16" spans="2:23" ht="12" customHeight="1" x14ac:dyDescent="0.2">
      <c r="B16" s="45">
        <v>26</v>
      </c>
      <c r="C16" s="46" t="s">
        <v>20</v>
      </c>
      <c r="D16" s="47">
        <f>'新規需要額（計算シート）'!J12</f>
        <v>0</v>
      </c>
      <c r="F16" s="48">
        <f>'新規需要額（計算シート）'!K12</f>
        <v>0</v>
      </c>
      <c r="H16" s="49">
        <v>0</v>
      </c>
      <c r="J16" s="50">
        <f>H16*各係数!AO14</f>
        <v>0</v>
      </c>
      <c r="L16" s="51">
        <f>H16*各係数!AP14*100</f>
        <v>0</v>
      </c>
      <c r="N16" s="52">
        <f>H16*各係数!AQ14</f>
        <v>0</v>
      </c>
      <c r="P16" s="53">
        <f>$N$4*$P$1*各係数!AR14</f>
        <v>0</v>
      </c>
      <c r="R16" s="54">
        <f>P16*各係数!AO14</f>
        <v>0</v>
      </c>
      <c r="T16" s="55">
        <f>P16*各係数!AP14*100</f>
        <v>0</v>
      </c>
      <c r="V16" s="56">
        <f>P16*各係数!AQ14</f>
        <v>0</v>
      </c>
    </row>
    <row r="17" spans="2:23" ht="12" customHeight="1" x14ac:dyDescent="0.2">
      <c r="B17" s="57">
        <v>27</v>
      </c>
      <c r="C17" s="58" t="s">
        <v>21</v>
      </c>
      <c r="D17" s="59">
        <f>'新規需要額（計算シート）'!J13</f>
        <v>0</v>
      </c>
      <c r="F17" s="60">
        <f>'新規需要額（計算シート）'!K13</f>
        <v>0</v>
      </c>
      <c r="H17" s="61">
        <v>0</v>
      </c>
      <c r="J17" s="62">
        <f>H17*各係数!AO15</f>
        <v>0</v>
      </c>
      <c r="L17" s="63">
        <f>H17*各係数!AP15*100</f>
        <v>0</v>
      </c>
      <c r="N17" s="64">
        <f>H17*各係数!AQ15</f>
        <v>0</v>
      </c>
      <c r="P17" s="65">
        <f>$N$4*$P$1*各係数!AR15</f>
        <v>0</v>
      </c>
      <c r="R17" s="66">
        <f>P17*各係数!AO15</f>
        <v>0</v>
      </c>
      <c r="T17" s="67">
        <f>P17*各係数!AP15*100</f>
        <v>0</v>
      </c>
      <c r="V17" s="68">
        <f>P17*各係数!AQ15</f>
        <v>0</v>
      </c>
      <c r="W17" s="69"/>
    </row>
    <row r="18" spans="2:23" ht="12" customHeight="1" x14ac:dyDescent="0.2">
      <c r="B18" s="33">
        <v>28</v>
      </c>
      <c r="C18" s="34" t="s">
        <v>22</v>
      </c>
      <c r="D18" s="35">
        <f>'新規需要額（計算シート）'!J14</f>
        <v>0</v>
      </c>
      <c r="F18" s="36">
        <f>'新規需要額（計算シート）'!K14</f>
        <v>0</v>
      </c>
      <c r="H18" s="37">
        <v>0</v>
      </c>
      <c r="J18" s="38">
        <f>H18*各係数!AO16</f>
        <v>0</v>
      </c>
      <c r="L18" s="39">
        <f>H18*各係数!AP16*100</f>
        <v>0</v>
      </c>
      <c r="N18" s="40">
        <f>H18*各係数!AQ16</f>
        <v>0</v>
      </c>
      <c r="P18" s="41">
        <f>$N$4*$P$1*各係数!AR16</f>
        <v>0</v>
      </c>
      <c r="R18" s="42">
        <f>P18*各係数!AO16</f>
        <v>0</v>
      </c>
      <c r="T18" s="43">
        <f>P18*各係数!AP16*100</f>
        <v>0</v>
      </c>
      <c r="V18" s="44">
        <f>P18*各係数!AQ16</f>
        <v>0</v>
      </c>
      <c r="W18" s="69"/>
    </row>
    <row r="19" spans="2:23" ht="12" customHeight="1" x14ac:dyDescent="0.2">
      <c r="B19" s="33">
        <v>29</v>
      </c>
      <c r="C19" s="34" t="s">
        <v>43</v>
      </c>
      <c r="D19" s="35">
        <f>'新規需要額（計算シート）'!J15</f>
        <v>0</v>
      </c>
      <c r="F19" s="36">
        <f>'新規需要額（計算シート）'!K15</f>
        <v>0</v>
      </c>
      <c r="H19" s="37">
        <v>0</v>
      </c>
      <c r="J19" s="38">
        <f>H19*各係数!AO17</f>
        <v>0</v>
      </c>
      <c r="L19" s="39">
        <f>H19*各係数!AP17*100</f>
        <v>0</v>
      </c>
      <c r="N19" s="40">
        <f>H19*各係数!AQ17</f>
        <v>0</v>
      </c>
      <c r="P19" s="41">
        <f>$N$4*$P$1*各係数!AR17</f>
        <v>0</v>
      </c>
      <c r="R19" s="42">
        <f>P19*各係数!AO17</f>
        <v>0</v>
      </c>
      <c r="T19" s="43">
        <f>P19*各係数!AP17*100</f>
        <v>0</v>
      </c>
      <c r="V19" s="44">
        <f>P19*各係数!AQ17</f>
        <v>0</v>
      </c>
      <c r="W19" s="69"/>
    </row>
    <row r="20" spans="2:23" ht="12" customHeight="1" x14ac:dyDescent="0.2">
      <c r="B20" s="33">
        <v>30</v>
      </c>
      <c r="C20" s="34" t="s">
        <v>44</v>
      </c>
      <c r="D20" s="35">
        <f>'新規需要額（計算シート）'!J16</f>
        <v>0</v>
      </c>
      <c r="F20" s="36">
        <f>'新規需要額（計算シート）'!K16</f>
        <v>0</v>
      </c>
      <c r="H20" s="37">
        <v>0</v>
      </c>
      <c r="J20" s="38">
        <f>H20*各係数!AO18</f>
        <v>0</v>
      </c>
      <c r="L20" s="39">
        <f>H20*各係数!AP18*100</f>
        <v>0</v>
      </c>
      <c r="N20" s="40">
        <f>H20*各係数!AQ18</f>
        <v>0</v>
      </c>
      <c r="P20" s="41">
        <f>$N$4*$P$1*各係数!AR18</f>
        <v>0</v>
      </c>
      <c r="R20" s="42">
        <f>P20*各係数!AO18</f>
        <v>0</v>
      </c>
      <c r="T20" s="43">
        <f>P20*各係数!AP18*100</f>
        <v>0</v>
      </c>
      <c r="V20" s="44">
        <f>P20*各係数!AQ18</f>
        <v>0</v>
      </c>
      <c r="W20" s="69"/>
    </row>
    <row r="21" spans="2:23" ht="12" customHeight="1" x14ac:dyDescent="0.2">
      <c r="B21" s="45">
        <v>31</v>
      </c>
      <c r="C21" s="46" t="s">
        <v>45</v>
      </c>
      <c r="D21" s="47">
        <f>'新規需要額（計算シート）'!J17</f>
        <v>0</v>
      </c>
      <c r="F21" s="48">
        <f>'新規需要額（計算シート）'!K17</f>
        <v>0</v>
      </c>
      <c r="H21" s="49">
        <v>0</v>
      </c>
      <c r="J21" s="50">
        <f>H21*各係数!AO19</f>
        <v>0</v>
      </c>
      <c r="L21" s="51">
        <f>H21*各係数!AP19*100</f>
        <v>0</v>
      </c>
      <c r="N21" s="52">
        <f>H21*各係数!AQ19</f>
        <v>0</v>
      </c>
      <c r="P21" s="53">
        <f>$N$4*$P$1*各係数!AR19</f>
        <v>0</v>
      </c>
      <c r="R21" s="54">
        <f>P21*各係数!AO19</f>
        <v>0</v>
      </c>
      <c r="T21" s="55">
        <f>P21*各係数!AP19*100</f>
        <v>0</v>
      </c>
      <c r="V21" s="56">
        <f>P21*各係数!AQ19</f>
        <v>0</v>
      </c>
      <c r="W21" s="69"/>
    </row>
    <row r="22" spans="2:23" ht="12" customHeight="1" x14ac:dyDescent="0.2">
      <c r="B22" s="57">
        <v>32</v>
      </c>
      <c r="C22" s="58" t="s">
        <v>46</v>
      </c>
      <c r="D22" s="59">
        <f>'新規需要額（計算シート）'!J18</f>
        <v>0</v>
      </c>
      <c r="F22" s="60">
        <f>'新規需要額（計算シート）'!K18</f>
        <v>0</v>
      </c>
      <c r="H22" s="61">
        <v>0</v>
      </c>
      <c r="J22" s="62">
        <f>H22*各係数!AO20</f>
        <v>0</v>
      </c>
      <c r="L22" s="63">
        <f>H22*各係数!AP20*100</f>
        <v>0</v>
      </c>
      <c r="N22" s="64">
        <f>H22*各係数!AQ20</f>
        <v>0</v>
      </c>
      <c r="P22" s="65">
        <f>$N$4*$P$1*各係数!AR20</f>
        <v>0</v>
      </c>
      <c r="R22" s="66">
        <f>P22*各係数!AO20</f>
        <v>0</v>
      </c>
      <c r="T22" s="67">
        <f>P22*各係数!AP20*100</f>
        <v>0</v>
      </c>
      <c r="V22" s="68">
        <f>P22*各係数!AQ20</f>
        <v>0</v>
      </c>
      <c r="W22" s="69"/>
    </row>
    <row r="23" spans="2:23" ht="12" customHeight="1" x14ac:dyDescent="0.2">
      <c r="B23" s="33">
        <v>33</v>
      </c>
      <c r="C23" s="34" t="s">
        <v>23</v>
      </c>
      <c r="D23" s="35">
        <f>'新規需要額（計算シート）'!J19</f>
        <v>0</v>
      </c>
      <c r="F23" s="36">
        <f>'新規需要額（計算シート）'!K19</f>
        <v>0</v>
      </c>
      <c r="H23" s="37">
        <v>0</v>
      </c>
      <c r="J23" s="38">
        <f>H23*各係数!AO21</f>
        <v>0</v>
      </c>
      <c r="L23" s="39">
        <f>H23*各係数!AP21*100</f>
        <v>0</v>
      </c>
      <c r="N23" s="40">
        <f>H23*各係数!AQ21</f>
        <v>0</v>
      </c>
      <c r="P23" s="41">
        <f>$N$4*$P$1*各係数!AR21</f>
        <v>0</v>
      </c>
      <c r="R23" s="42">
        <f>P23*各係数!AO21</f>
        <v>0</v>
      </c>
      <c r="T23" s="43">
        <f>P23*各係数!AP21*100</f>
        <v>0</v>
      </c>
      <c r="V23" s="44">
        <f>P23*各係数!AQ21</f>
        <v>0</v>
      </c>
      <c r="W23" s="69"/>
    </row>
    <row r="24" spans="2:23" ht="12" customHeight="1" x14ac:dyDescent="0.2">
      <c r="B24" s="33">
        <v>34</v>
      </c>
      <c r="C24" s="34" t="s">
        <v>56</v>
      </c>
      <c r="D24" s="35">
        <f>'新規需要額（計算シート）'!J20</f>
        <v>0</v>
      </c>
      <c r="F24" s="36">
        <f>'新規需要額（計算シート）'!K20</f>
        <v>0</v>
      </c>
      <c r="H24" s="37">
        <v>0</v>
      </c>
      <c r="J24" s="38">
        <f>H24*各係数!AO22</f>
        <v>0</v>
      </c>
      <c r="L24" s="39">
        <f>H24*各係数!AP22*100</f>
        <v>0</v>
      </c>
      <c r="N24" s="40">
        <f>H24*各係数!AQ22</f>
        <v>0</v>
      </c>
      <c r="P24" s="41">
        <f>$N$4*$P$1*各係数!AR22</f>
        <v>0</v>
      </c>
      <c r="R24" s="42">
        <f>P24*各係数!AO22</f>
        <v>0</v>
      </c>
      <c r="T24" s="43">
        <f>P24*各係数!AP22*100</f>
        <v>0</v>
      </c>
      <c r="V24" s="44">
        <f>P24*各係数!AQ22</f>
        <v>0</v>
      </c>
      <c r="W24" s="69"/>
    </row>
    <row r="25" spans="2:23" ht="12" customHeight="1" x14ac:dyDescent="0.2">
      <c r="B25" s="33">
        <v>35</v>
      </c>
      <c r="C25" s="34" t="s">
        <v>24</v>
      </c>
      <c r="D25" s="35">
        <f>'新規需要額（計算シート）'!J21</f>
        <v>0</v>
      </c>
      <c r="F25" s="36">
        <f>'新規需要額（計算シート）'!K21</f>
        <v>0</v>
      </c>
      <c r="H25" s="37">
        <v>0</v>
      </c>
      <c r="J25" s="38">
        <f>H25*各係数!AO23</f>
        <v>0</v>
      </c>
      <c r="L25" s="39">
        <f>H25*各係数!AP23*100</f>
        <v>0</v>
      </c>
      <c r="N25" s="40">
        <f>H25*各係数!AQ23</f>
        <v>0</v>
      </c>
      <c r="P25" s="41">
        <f>$N$4*$P$1*各係数!AR23</f>
        <v>0</v>
      </c>
      <c r="R25" s="42">
        <f>P25*各係数!AO23</f>
        <v>0</v>
      </c>
      <c r="T25" s="43">
        <f>P25*各係数!AP23*100</f>
        <v>0</v>
      </c>
      <c r="V25" s="44">
        <f>P25*各係数!AQ23</f>
        <v>0</v>
      </c>
      <c r="W25" s="69"/>
    </row>
    <row r="26" spans="2:23" ht="12" customHeight="1" x14ac:dyDescent="0.2">
      <c r="B26" s="45">
        <v>39</v>
      </c>
      <c r="C26" s="46" t="s">
        <v>0</v>
      </c>
      <c r="D26" s="47">
        <f>'新規需要額（計算シート）'!J22</f>
        <v>0</v>
      </c>
      <c r="F26" s="48">
        <f>'新規需要額（計算シート）'!K22</f>
        <v>0</v>
      </c>
      <c r="H26" s="49">
        <v>0</v>
      </c>
      <c r="J26" s="50">
        <f>H26*各係数!AO24</f>
        <v>0</v>
      </c>
      <c r="L26" s="51">
        <f>H26*各係数!AP24*100</f>
        <v>0</v>
      </c>
      <c r="N26" s="52">
        <f>H26*各係数!AQ24</f>
        <v>0</v>
      </c>
      <c r="P26" s="53">
        <f>$N$4*$P$1*各係数!AR24</f>
        <v>0</v>
      </c>
      <c r="R26" s="54">
        <f>P26*各係数!AO24</f>
        <v>0</v>
      </c>
      <c r="T26" s="55">
        <f>P26*各係数!AP24*100</f>
        <v>0</v>
      </c>
      <c r="V26" s="56">
        <f>P26*各係数!AQ24</f>
        <v>0</v>
      </c>
      <c r="W26" s="69"/>
    </row>
    <row r="27" spans="2:23" ht="12" customHeight="1" x14ac:dyDescent="0.2">
      <c r="B27" s="57">
        <v>41</v>
      </c>
      <c r="C27" s="58" t="s">
        <v>25</v>
      </c>
      <c r="D27" s="59">
        <f>'新規需要額（計算シート）'!J23</f>
        <v>0</v>
      </c>
      <c r="F27" s="60">
        <f>'新規需要額（計算シート）'!K23</f>
        <v>0</v>
      </c>
      <c r="H27" s="61">
        <v>0</v>
      </c>
      <c r="J27" s="62">
        <f>H27*各係数!AO25</f>
        <v>0</v>
      </c>
      <c r="L27" s="63">
        <f>H27*各係数!AP25*100</f>
        <v>0</v>
      </c>
      <c r="N27" s="64">
        <f>H27*各係数!AQ25</f>
        <v>0</v>
      </c>
      <c r="P27" s="65">
        <f>$N$4*$P$1*各係数!AR25</f>
        <v>0</v>
      </c>
      <c r="R27" s="66">
        <f>P27*各係数!AO25</f>
        <v>0</v>
      </c>
      <c r="T27" s="67">
        <f>P27*各係数!AP25*100</f>
        <v>0</v>
      </c>
      <c r="V27" s="68">
        <f>P27*各係数!AQ25</f>
        <v>0</v>
      </c>
      <c r="W27" s="69"/>
    </row>
    <row r="28" spans="2:23" ht="12" customHeight="1" x14ac:dyDescent="0.2">
      <c r="B28" s="33">
        <v>46</v>
      </c>
      <c r="C28" s="34" t="s">
        <v>26</v>
      </c>
      <c r="D28" s="35">
        <f>'新規需要額（計算シート）'!J24</f>
        <v>0</v>
      </c>
      <c r="F28" s="36">
        <f>'新規需要額（計算シート）'!K24</f>
        <v>0</v>
      </c>
      <c r="H28" s="37">
        <v>0</v>
      </c>
      <c r="J28" s="38">
        <f>H28*各係数!AO26</f>
        <v>0</v>
      </c>
      <c r="L28" s="39">
        <f>H28*各係数!AP26*100</f>
        <v>0</v>
      </c>
      <c r="N28" s="40">
        <f>H28*各係数!AQ26</f>
        <v>0</v>
      </c>
      <c r="P28" s="41">
        <f>$N$4*$P$1*各係数!AR26</f>
        <v>0</v>
      </c>
      <c r="R28" s="42">
        <f>P28*各係数!AO26</f>
        <v>0</v>
      </c>
      <c r="T28" s="43">
        <f>P28*各係数!AP26*100</f>
        <v>0</v>
      </c>
      <c r="V28" s="44">
        <f>P28*各係数!AQ26</f>
        <v>0</v>
      </c>
      <c r="W28" s="69"/>
    </row>
    <row r="29" spans="2:23" ht="12" customHeight="1" x14ac:dyDescent="0.2">
      <c r="B29" s="33">
        <v>47</v>
      </c>
      <c r="C29" s="34" t="s">
        <v>47</v>
      </c>
      <c r="D29" s="35">
        <f>'新規需要額（計算シート）'!J25</f>
        <v>0</v>
      </c>
      <c r="F29" s="36">
        <f>'新規需要額（計算シート）'!K25</f>
        <v>0</v>
      </c>
      <c r="H29" s="37">
        <v>0</v>
      </c>
      <c r="J29" s="38">
        <f>H29*各係数!AO27</f>
        <v>0</v>
      </c>
      <c r="L29" s="39">
        <f>H29*各係数!AP27*100</f>
        <v>0</v>
      </c>
      <c r="N29" s="40">
        <f>H29*各係数!AQ27</f>
        <v>0</v>
      </c>
      <c r="P29" s="41">
        <f>$N$4*$P$1*各係数!AR27</f>
        <v>0</v>
      </c>
      <c r="R29" s="42">
        <f>P29*各係数!AO27</f>
        <v>0</v>
      </c>
      <c r="T29" s="43">
        <f>P29*各係数!AP27*100</f>
        <v>0</v>
      </c>
      <c r="V29" s="44">
        <f>P29*各係数!AQ27</f>
        <v>0</v>
      </c>
      <c r="W29" s="69"/>
    </row>
    <row r="30" spans="2:23" ht="12" customHeight="1" x14ac:dyDescent="0.2">
      <c r="B30" s="33">
        <v>48</v>
      </c>
      <c r="C30" s="34" t="s">
        <v>48</v>
      </c>
      <c r="D30" s="35">
        <f>'新規需要額（計算シート）'!J26</f>
        <v>0</v>
      </c>
      <c r="F30" s="36">
        <f>'新規需要額（計算シート）'!K26</f>
        <v>0</v>
      </c>
      <c r="H30" s="37">
        <v>0</v>
      </c>
      <c r="J30" s="38">
        <f>H30*各係数!AO28</f>
        <v>0</v>
      </c>
      <c r="L30" s="39">
        <f>H30*各係数!AP28*100</f>
        <v>0</v>
      </c>
      <c r="N30" s="40">
        <f>H30*各係数!AQ28</f>
        <v>0</v>
      </c>
      <c r="P30" s="41">
        <f>$N$4*$P$1*各係数!AR28</f>
        <v>0</v>
      </c>
      <c r="R30" s="42">
        <f>P30*各係数!AO28</f>
        <v>0</v>
      </c>
      <c r="T30" s="43">
        <f>P30*各係数!AP28*100</f>
        <v>0</v>
      </c>
      <c r="V30" s="44">
        <f>P30*各係数!AQ28</f>
        <v>0</v>
      </c>
      <c r="W30" s="69"/>
    </row>
    <row r="31" spans="2:23" ht="12" customHeight="1" x14ac:dyDescent="0.2">
      <c r="B31" s="45">
        <v>51</v>
      </c>
      <c r="C31" s="46" t="s">
        <v>1</v>
      </c>
      <c r="D31" s="47">
        <f>'新規需要額（計算シート）'!J27</f>
        <v>0</v>
      </c>
      <c r="F31" s="48">
        <f>'新規需要額（計算シート）'!K27</f>
        <v>0</v>
      </c>
      <c r="H31" s="49">
        <v>0</v>
      </c>
      <c r="J31" s="50">
        <f>H31*各係数!AO29</f>
        <v>0</v>
      </c>
      <c r="L31" s="51">
        <f>H31*各係数!AP29*100</f>
        <v>0</v>
      </c>
      <c r="N31" s="52">
        <f>H31*各係数!AQ29</f>
        <v>0</v>
      </c>
      <c r="P31" s="53">
        <f>$N$4*$P$1*各係数!AR29</f>
        <v>0</v>
      </c>
      <c r="R31" s="54">
        <f>P31*各係数!AO29</f>
        <v>0</v>
      </c>
      <c r="T31" s="55">
        <f>P31*各係数!AP29*100</f>
        <v>0</v>
      </c>
      <c r="V31" s="56">
        <f>P31*各係数!AQ29</f>
        <v>0</v>
      </c>
      <c r="W31" s="69"/>
    </row>
    <row r="32" spans="2:23" ht="12" customHeight="1" x14ac:dyDescent="0.2">
      <c r="B32" s="57">
        <v>53</v>
      </c>
      <c r="C32" s="58" t="s">
        <v>2</v>
      </c>
      <c r="D32" s="59">
        <f>'新規需要額（計算シート）'!J28</f>
        <v>0</v>
      </c>
      <c r="F32" s="60">
        <f>'新規需要額（計算シート）'!K28</f>
        <v>0</v>
      </c>
      <c r="H32" s="61">
        <v>0</v>
      </c>
      <c r="J32" s="62">
        <f>H32*各係数!AO30</f>
        <v>0</v>
      </c>
      <c r="L32" s="63">
        <f>H32*各係数!AP30*100</f>
        <v>0</v>
      </c>
      <c r="N32" s="64">
        <f>H32*各係数!AQ30</f>
        <v>0</v>
      </c>
      <c r="P32" s="65">
        <f>$N$4*$P$1*各係数!AR30</f>
        <v>0</v>
      </c>
      <c r="R32" s="66">
        <f>P32*各係数!AO30</f>
        <v>0</v>
      </c>
      <c r="T32" s="67">
        <f>P32*各係数!AP30*100</f>
        <v>0</v>
      </c>
      <c r="V32" s="68">
        <f>P32*各係数!AQ30</f>
        <v>0</v>
      </c>
      <c r="W32" s="69"/>
    </row>
    <row r="33" spans="2:23" ht="12" customHeight="1" x14ac:dyDescent="0.2">
      <c r="B33" s="33">
        <v>55</v>
      </c>
      <c r="C33" s="34" t="s">
        <v>27</v>
      </c>
      <c r="D33" s="35">
        <f>'新規需要額（計算シート）'!J29</f>
        <v>0</v>
      </c>
      <c r="F33" s="36">
        <f>'新規需要額（計算シート）'!K29</f>
        <v>0</v>
      </c>
      <c r="H33" s="37">
        <v>0</v>
      </c>
      <c r="J33" s="38">
        <f>H33*各係数!AO31</f>
        <v>0</v>
      </c>
      <c r="L33" s="39">
        <f>H33*各係数!AP31*100</f>
        <v>0</v>
      </c>
      <c r="N33" s="40">
        <f>H33*各係数!AQ31</f>
        <v>0</v>
      </c>
      <c r="P33" s="41">
        <f>$N$4*$P$1*各係数!AR31</f>
        <v>0</v>
      </c>
      <c r="R33" s="42">
        <f>P33*各係数!AO31</f>
        <v>0</v>
      </c>
      <c r="T33" s="43">
        <f>P33*各係数!AP31*100</f>
        <v>0</v>
      </c>
      <c r="V33" s="44">
        <f>P33*各係数!AQ31</f>
        <v>0</v>
      </c>
      <c r="W33" s="69"/>
    </row>
    <row r="34" spans="2:23" ht="12" customHeight="1" x14ac:dyDescent="0.2">
      <c r="B34" s="33">
        <v>57</v>
      </c>
      <c r="C34" s="34" t="s">
        <v>49</v>
      </c>
      <c r="D34" s="35">
        <f>'新規需要額（計算シート）'!J30</f>
        <v>0</v>
      </c>
      <c r="F34" s="36">
        <f>'新規需要額（計算シート）'!K30</f>
        <v>0</v>
      </c>
      <c r="H34" s="37">
        <v>0</v>
      </c>
      <c r="J34" s="38">
        <f>H34*各係数!AO32</f>
        <v>0</v>
      </c>
      <c r="L34" s="39">
        <f>H34*各係数!AP32*100</f>
        <v>0</v>
      </c>
      <c r="N34" s="40">
        <f>H34*各係数!AQ32</f>
        <v>0</v>
      </c>
      <c r="P34" s="41">
        <f>$N$4*$P$1*各係数!AR32</f>
        <v>0</v>
      </c>
      <c r="R34" s="42">
        <f>P34*各係数!AO32</f>
        <v>0</v>
      </c>
      <c r="T34" s="43">
        <f>P34*各係数!AP32*100</f>
        <v>0</v>
      </c>
      <c r="V34" s="44">
        <f>P34*各係数!AQ32</f>
        <v>0</v>
      </c>
      <c r="W34" s="69"/>
    </row>
    <row r="35" spans="2:23" ht="12" customHeight="1" x14ac:dyDescent="0.2">
      <c r="B35" s="33">
        <v>59</v>
      </c>
      <c r="C35" s="34" t="s">
        <v>50</v>
      </c>
      <c r="D35" s="35">
        <f>'新規需要額（計算シート）'!J31</f>
        <v>0</v>
      </c>
      <c r="F35" s="36">
        <f>'新規需要額（計算シート）'!K31</f>
        <v>0</v>
      </c>
      <c r="H35" s="37">
        <v>0</v>
      </c>
      <c r="J35" s="38">
        <f>H35*各係数!AO33</f>
        <v>0</v>
      </c>
      <c r="L35" s="39">
        <f>H35*各係数!AP33*100</f>
        <v>0</v>
      </c>
      <c r="N35" s="40">
        <f>H35*各係数!AQ33</f>
        <v>0</v>
      </c>
      <c r="P35" s="41">
        <f>$N$4*$P$1*各係数!AR33</f>
        <v>0</v>
      </c>
      <c r="R35" s="42">
        <f>P35*各係数!AO33</f>
        <v>0</v>
      </c>
      <c r="T35" s="43">
        <f>P35*各係数!AP33*100</f>
        <v>0</v>
      </c>
      <c r="V35" s="44">
        <f>P35*各係数!AQ33</f>
        <v>0</v>
      </c>
      <c r="W35" s="69"/>
    </row>
    <row r="36" spans="2:23" ht="12" customHeight="1" x14ac:dyDescent="0.2">
      <c r="B36" s="45">
        <v>61</v>
      </c>
      <c r="C36" s="46" t="s">
        <v>3</v>
      </c>
      <c r="D36" s="47">
        <f>'新規需要額（計算シート）'!J32</f>
        <v>0</v>
      </c>
      <c r="F36" s="48">
        <f>'新規需要額（計算シート）'!K32</f>
        <v>0</v>
      </c>
      <c r="H36" s="49">
        <v>0</v>
      </c>
      <c r="J36" s="50">
        <f>H36*各係数!AO34</f>
        <v>0</v>
      </c>
      <c r="L36" s="51">
        <f>H36*各係数!AP34*100</f>
        <v>0</v>
      </c>
      <c r="N36" s="52">
        <f>H36*各係数!AQ34</f>
        <v>0</v>
      </c>
      <c r="P36" s="53">
        <f>$N$4*$P$1*各係数!AR34</f>
        <v>0</v>
      </c>
      <c r="R36" s="54">
        <f>P36*各係数!AO34</f>
        <v>0</v>
      </c>
      <c r="T36" s="55">
        <f>P36*各係数!AP34*100</f>
        <v>0</v>
      </c>
      <c r="V36" s="56">
        <f>P36*各係数!AQ34</f>
        <v>0</v>
      </c>
      <c r="W36" s="69"/>
    </row>
    <row r="37" spans="2:23" ht="12" customHeight="1" x14ac:dyDescent="0.2">
      <c r="B37" s="57">
        <v>63</v>
      </c>
      <c r="C37" s="58" t="s">
        <v>28</v>
      </c>
      <c r="D37" s="59">
        <f>'新規需要額（計算シート）'!J33</f>
        <v>0</v>
      </c>
      <c r="F37" s="60">
        <f>'新規需要額（計算シート）'!K33</f>
        <v>0</v>
      </c>
      <c r="H37" s="61">
        <v>0</v>
      </c>
      <c r="J37" s="62">
        <f>H37*各係数!AO35</f>
        <v>0</v>
      </c>
      <c r="L37" s="63">
        <f>H37*各係数!AP35*100</f>
        <v>0</v>
      </c>
      <c r="N37" s="64">
        <f>H37*各係数!AQ35</f>
        <v>0</v>
      </c>
      <c r="P37" s="65">
        <f>$N$4*$P$1*各係数!AR35</f>
        <v>0</v>
      </c>
      <c r="R37" s="66">
        <f>P37*各係数!AO35</f>
        <v>0</v>
      </c>
      <c r="T37" s="67">
        <f>P37*各係数!AP35*100</f>
        <v>0</v>
      </c>
      <c r="V37" s="68">
        <f>P37*各係数!AQ35</f>
        <v>0</v>
      </c>
      <c r="W37" s="69"/>
    </row>
    <row r="38" spans="2:23" ht="12" customHeight="1" x14ac:dyDescent="0.2">
      <c r="B38" s="70">
        <v>64</v>
      </c>
      <c r="C38" s="71" t="s">
        <v>51</v>
      </c>
      <c r="D38" s="72">
        <f>'新規需要額（計算シート）'!J34</f>
        <v>0</v>
      </c>
      <c r="F38" s="73">
        <f>'新規需要額（計算シート）'!K34</f>
        <v>0</v>
      </c>
      <c r="H38" s="74">
        <v>0</v>
      </c>
      <c r="J38" s="75">
        <f>H38*各係数!AO36</f>
        <v>0</v>
      </c>
      <c r="L38" s="76">
        <f>H38*各係数!AP36*100</f>
        <v>0</v>
      </c>
      <c r="N38" s="77">
        <f>H38*各係数!AQ36</f>
        <v>0</v>
      </c>
      <c r="P38" s="78">
        <f>$N$4*$P$1*各係数!AR36</f>
        <v>0</v>
      </c>
      <c r="R38" s="79">
        <f>P38*各係数!AO36</f>
        <v>0</v>
      </c>
      <c r="T38" s="80">
        <f>P38*各係数!AP36*100</f>
        <v>0</v>
      </c>
      <c r="V38" s="81">
        <f>P38*各係数!AQ36</f>
        <v>0</v>
      </c>
      <c r="W38" s="69"/>
    </row>
    <row r="39" spans="2:23" ht="12" customHeight="1" x14ac:dyDescent="0.2">
      <c r="B39" s="70">
        <v>65</v>
      </c>
      <c r="C39" s="71" t="s">
        <v>57</v>
      </c>
      <c r="D39" s="72">
        <f>'新規需要額（計算シート）'!J35</f>
        <v>0</v>
      </c>
      <c r="F39" s="73">
        <f>'新規需要額（計算シート）'!K35</f>
        <v>0</v>
      </c>
      <c r="H39" s="74">
        <v>0</v>
      </c>
      <c r="J39" s="75">
        <f>H39*各係数!AO37</f>
        <v>0</v>
      </c>
      <c r="L39" s="76">
        <f>H39*各係数!AP37*100</f>
        <v>0</v>
      </c>
      <c r="N39" s="77">
        <f>H39*各係数!AQ37</f>
        <v>0</v>
      </c>
      <c r="P39" s="78">
        <f>$N$4*$P$1*各係数!AR37</f>
        <v>0</v>
      </c>
      <c r="R39" s="79">
        <f>P39*各係数!AO37</f>
        <v>0</v>
      </c>
      <c r="T39" s="80">
        <f>P39*各係数!AP37*100</f>
        <v>0</v>
      </c>
      <c r="V39" s="81">
        <f>P39*各係数!AQ37</f>
        <v>0</v>
      </c>
      <c r="W39" s="69"/>
    </row>
    <row r="40" spans="2:23" ht="12" customHeight="1" x14ac:dyDescent="0.2">
      <c r="B40" s="33">
        <v>66</v>
      </c>
      <c r="C40" s="34" t="s">
        <v>29</v>
      </c>
      <c r="D40" s="35">
        <f>'新規需要額（計算シート）'!J36</f>
        <v>0</v>
      </c>
      <c r="F40" s="73">
        <f>'新規需要額（計算シート）'!K36</f>
        <v>0</v>
      </c>
      <c r="H40" s="74">
        <v>0</v>
      </c>
      <c r="J40" s="75">
        <f>H40*各係数!AO38</f>
        <v>0</v>
      </c>
      <c r="L40" s="76">
        <f>H40*各係数!AP38*100</f>
        <v>0</v>
      </c>
      <c r="N40" s="77">
        <f>H40*各係数!AQ38</f>
        <v>0</v>
      </c>
      <c r="P40" s="78">
        <f>$N$4*$P$1*各係数!AR38</f>
        <v>0</v>
      </c>
      <c r="R40" s="79">
        <f>P40*各係数!AO38</f>
        <v>0</v>
      </c>
      <c r="T40" s="80">
        <f>P40*各係数!AP38*100</f>
        <v>0</v>
      </c>
      <c r="V40" s="81">
        <f>P40*各係数!AQ38</f>
        <v>0</v>
      </c>
      <c r="W40" s="69"/>
    </row>
    <row r="41" spans="2:23" ht="12" customHeight="1" x14ac:dyDescent="0.2">
      <c r="B41" s="45">
        <v>67</v>
      </c>
      <c r="C41" s="46" t="s">
        <v>30</v>
      </c>
      <c r="D41" s="47">
        <f>'新規需要額（計算シート）'!J37</f>
        <v>0</v>
      </c>
      <c r="F41" s="48">
        <f>'新規需要額（計算シート）'!K37</f>
        <v>0</v>
      </c>
      <c r="H41" s="49">
        <v>0</v>
      </c>
      <c r="J41" s="50">
        <f>H41*各係数!AO39</f>
        <v>0</v>
      </c>
      <c r="L41" s="51">
        <f>H41*各係数!AP39*100</f>
        <v>0</v>
      </c>
      <c r="N41" s="52">
        <f>H41*各係数!AQ39</f>
        <v>0</v>
      </c>
      <c r="P41" s="53">
        <f>$N$4*$P$1*各係数!AR39</f>
        <v>0</v>
      </c>
      <c r="R41" s="54">
        <f>P41*各係数!AO39</f>
        <v>0</v>
      </c>
      <c r="T41" s="55">
        <f>P41*各係数!AP39*100</f>
        <v>0</v>
      </c>
      <c r="V41" s="56">
        <f>P41*各係数!AQ39</f>
        <v>0</v>
      </c>
      <c r="W41" s="69"/>
    </row>
    <row r="42" spans="2:23" ht="12" customHeight="1" x14ac:dyDescent="0.2">
      <c r="B42" s="70">
        <v>68</v>
      </c>
      <c r="C42" s="71" t="s">
        <v>4</v>
      </c>
      <c r="D42" s="72">
        <f>'新規需要額（計算シート）'!J38</f>
        <v>0</v>
      </c>
      <c r="F42" s="73">
        <f>'新規需要額（計算シート）'!K38</f>
        <v>0</v>
      </c>
      <c r="H42" s="74">
        <v>0</v>
      </c>
      <c r="J42" s="75">
        <f>H42*各係数!AO40</f>
        <v>0</v>
      </c>
      <c r="L42" s="76">
        <f>H42*各係数!AP40*100</f>
        <v>0</v>
      </c>
      <c r="N42" s="77">
        <f>H42*各係数!AQ40</f>
        <v>0</v>
      </c>
      <c r="P42" s="78">
        <f>$N$4*$P$1*各係数!AR40</f>
        <v>0</v>
      </c>
      <c r="R42" s="79">
        <f>P42*各係数!AO40</f>
        <v>0</v>
      </c>
      <c r="T42" s="80">
        <f>P42*各係数!AP40*100</f>
        <v>0</v>
      </c>
      <c r="V42" s="81">
        <f>P42*各係数!AQ40</f>
        <v>0</v>
      </c>
      <c r="W42" s="69"/>
    </row>
    <row r="43" spans="2:23" ht="12" customHeight="1" thickBot="1" x14ac:dyDescent="0.25">
      <c r="B43" s="82">
        <v>69</v>
      </c>
      <c r="C43" s="83" t="s">
        <v>5</v>
      </c>
      <c r="D43" s="84">
        <f>'新規需要額（計算シート）'!J39</f>
        <v>0</v>
      </c>
      <c r="F43" s="85">
        <f>'新規需要額（計算シート）'!K39</f>
        <v>0</v>
      </c>
      <c r="H43" s="86">
        <v>0</v>
      </c>
      <c r="J43" s="87">
        <f>H43*各係数!AO41</f>
        <v>0</v>
      </c>
      <c r="L43" s="88">
        <f>H43*各係数!AP41*100</f>
        <v>0</v>
      </c>
      <c r="N43" s="89">
        <f>H43*各係数!AQ41</f>
        <v>0</v>
      </c>
      <c r="P43" s="90">
        <f>$N$4*$P$1*各係数!AR41</f>
        <v>0</v>
      </c>
      <c r="R43" s="91">
        <f>P43*各係数!AO41</f>
        <v>0</v>
      </c>
      <c r="T43" s="92">
        <f>P43*各係数!AP41*100</f>
        <v>0</v>
      </c>
      <c r="V43" s="93">
        <f>P43*各係数!AQ41</f>
        <v>0</v>
      </c>
      <c r="W43" s="69"/>
    </row>
    <row r="46" spans="2:23" ht="28.8" x14ac:dyDescent="0.2">
      <c r="D46" s="1" t="s">
        <v>233</v>
      </c>
      <c r="P46" s="69"/>
    </row>
    <row r="47" spans="2:23" ht="8.1" customHeight="1" x14ac:dyDescent="0.2">
      <c r="D47" s="5"/>
      <c r="E47" s="69"/>
      <c r="F47" s="69"/>
      <c r="G47" s="69"/>
      <c r="H47" s="69"/>
      <c r="I47" s="69"/>
      <c r="J47" s="69"/>
      <c r="K47" s="69"/>
      <c r="L47" s="69"/>
      <c r="M47" s="69"/>
      <c r="N47" s="69"/>
      <c r="O47" s="69"/>
      <c r="P47" s="69"/>
    </row>
    <row r="48" spans="2:23" ht="13.5" customHeight="1" x14ac:dyDescent="0.2">
      <c r="D48" s="3" t="s">
        <v>35</v>
      </c>
      <c r="E48" s="3"/>
      <c r="F48" s="3"/>
      <c r="G48" s="3"/>
      <c r="H48" s="3"/>
      <c r="I48" s="3"/>
      <c r="K48" s="94"/>
      <c r="L48" s="69"/>
      <c r="M48" s="69"/>
      <c r="N48" s="69"/>
      <c r="O48" s="69"/>
      <c r="P48" s="69"/>
    </row>
    <row r="49" spans="4:16" ht="8.1" customHeight="1" thickBot="1" x14ac:dyDescent="0.25">
      <c r="D49" s="95"/>
      <c r="E49" s="95"/>
      <c r="F49" s="95"/>
      <c r="G49" s="95"/>
      <c r="H49" s="95"/>
      <c r="I49" s="95"/>
      <c r="K49" s="94"/>
      <c r="L49" s="69"/>
      <c r="M49" s="69"/>
      <c r="N49" s="69"/>
      <c r="O49" s="69"/>
      <c r="P49" s="69"/>
    </row>
    <row r="50" spans="4:16" ht="30" customHeight="1" x14ac:dyDescent="0.2">
      <c r="D50" s="96" t="s">
        <v>52</v>
      </c>
      <c r="E50" s="97"/>
      <c r="F50" s="97"/>
      <c r="G50" s="249">
        <f>$D$4</f>
        <v>0</v>
      </c>
      <c r="H50" s="250"/>
      <c r="I50" s="98" t="s">
        <v>7</v>
      </c>
      <c r="M50" s="99"/>
      <c r="N50" s="69"/>
      <c r="O50" s="94"/>
      <c r="P50" s="69"/>
    </row>
    <row r="51" spans="4:16" ht="30" customHeight="1" thickBot="1" x14ac:dyDescent="0.25">
      <c r="D51" s="100" t="s">
        <v>38</v>
      </c>
      <c r="E51" s="101"/>
      <c r="F51" s="101"/>
      <c r="G51" s="251">
        <f>$F$4</f>
        <v>0</v>
      </c>
      <c r="H51" s="252"/>
      <c r="I51" s="102" t="s">
        <v>7</v>
      </c>
      <c r="M51" s="99"/>
      <c r="N51" s="69"/>
      <c r="O51" s="94"/>
      <c r="P51" s="69"/>
    </row>
    <row r="52" spans="4:16" ht="8.1" customHeight="1" thickBot="1" x14ac:dyDescent="0.25">
      <c r="E52" s="69"/>
      <c r="F52" s="69"/>
      <c r="G52" s="69"/>
      <c r="H52" s="69"/>
      <c r="I52" s="69"/>
      <c r="J52" s="69"/>
      <c r="K52" s="69"/>
      <c r="L52" s="69"/>
      <c r="M52" s="69"/>
      <c r="N52" s="69"/>
      <c r="O52" s="69"/>
      <c r="P52" s="69"/>
    </row>
    <row r="53" spans="4:16" ht="18" x14ac:dyDescent="0.2">
      <c r="D53" s="103"/>
      <c r="E53" s="104"/>
      <c r="F53" s="243" t="s">
        <v>31</v>
      </c>
      <c r="G53" s="244"/>
      <c r="H53" s="105"/>
      <c r="I53" s="105"/>
      <c r="J53" s="105"/>
      <c r="K53" s="106"/>
      <c r="L53" s="243" t="s">
        <v>10</v>
      </c>
      <c r="M53" s="258"/>
    </row>
    <row r="54" spans="4:16" ht="18" x14ac:dyDescent="0.2">
      <c r="D54" s="107"/>
      <c r="E54" s="108"/>
      <c r="F54" s="245"/>
      <c r="G54" s="246"/>
      <c r="H54" s="255" t="s">
        <v>34</v>
      </c>
      <c r="I54" s="256"/>
      <c r="J54" s="109"/>
      <c r="K54" s="109"/>
      <c r="L54" s="245"/>
      <c r="M54" s="259"/>
    </row>
    <row r="55" spans="4:16" ht="18.600000000000001" thickBot="1" x14ac:dyDescent="0.25">
      <c r="D55" s="110"/>
      <c r="E55" s="111"/>
      <c r="F55" s="247"/>
      <c r="G55" s="248"/>
      <c r="H55" s="257"/>
      <c r="I55" s="248"/>
      <c r="J55" s="261" t="s">
        <v>13</v>
      </c>
      <c r="K55" s="262"/>
      <c r="L55" s="247"/>
      <c r="M55" s="260"/>
    </row>
    <row r="56" spans="4:16" ht="30" customHeight="1" x14ac:dyDescent="0.2">
      <c r="D56" s="112" t="s">
        <v>33</v>
      </c>
      <c r="E56" s="113"/>
      <c r="F56" s="114">
        <f>F57+F58</f>
        <v>0</v>
      </c>
      <c r="G56" s="115" t="s">
        <v>7</v>
      </c>
      <c r="H56" s="116">
        <f>H57+H58</f>
        <v>0</v>
      </c>
      <c r="I56" s="115" t="s">
        <v>7</v>
      </c>
      <c r="J56" s="116">
        <f>J57+J58</f>
        <v>0</v>
      </c>
      <c r="K56" s="117" t="s">
        <v>7</v>
      </c>
      <c r="L56" s="114">
        <f>L57+L58</f>
        <v>0</v>
      </c>
      <c r="M56" s="118" t="s">
        <v>12</v>
      </c>
    </row>
    <row r="57" spans="4:16" ht="30" customHeight="1" x14ac:dyDescent="0.2">
      <c r="D57" s="110"/>
      <c r="E57" s="119" t="s">
        <v>39</v>
      </c>
      <c r="F57" s="120">
        <f>$H$4</f>
        <v>0</v>
      </c>
      <c r="G57" s="121" t="s">
        <v>7</v>
      </c>
      <c r="H57" s="122">
        <f>$J$4</f>
        <v>0</v>
      </c>
      <c r="I57" s="121" t="s">
        <v>7</v>
      </c>
      <c r="J57" s="122">
        <f>$N$4</f>
        <v>0</v>
      </c>
      <c r="K57" s="123" t="s">
        <v>7</v>
      </c>
      <c r="L57" s="124">
        <f>$L$4</f>
        <v>0</v>
      </c>
      <c r="M57" s="125" t="s">
        <v>12</v>
      </c>
    </row>
    <row r="58" spans="4:16" ht="30" customHeight="1" thickBot="1" x14ac:dyDescent="0.25">
      <c r="D58" s="126"/>
      <c r="E58" s="127" t="s">
        <v>40</v>
      </c>
      <c r="F58" s="128">
        <f>$P$4</f>
        <v>0</v>
      </c>
      <c r="G58" s="129" t="s">
        <v>7</v>
      </c>
      <c r="H58" s="130">
        <f>$R$4</f>
        <v>0</v>
      </c>
      <c r="I58" s="129" t="s">
        <v>7</v>
      </c>
      <c r="J58" s="130">
        <f>$V$4</f>
        <v>0</v>
      </c>
      <c r="K58" s="131" t="s">
        <v>7</v>
      </c>
      <c r="L58" s="128">
        <f>$T$4</f>
        <v>0</v>
      </c>
      <c r="M58" s="132" t="s">
        <v>12</v>
      </c>
    </row>
    <row r="59" spans="4:16" ht="8.1" customHeight="1" x14ac:dyDescent="0.2">
      <c r="D59" s="69"/>
    </row>
    <row r="60" spans="4:16" ht="18" x14ac:dyDescent="0.2">
      <c r="D60" s="69" t="s">
        <v>53</v>
      </c>
    </row>
  </sheetData>
  <mergeCells count="8">
    <mergeCell ref="F53:G55"/>
    <mergeCell ref="G50:H50"/>
    <mergeCell ref="G51:H51"/>
    <mergeCell ref="P1:P2"/>
    <mergeCell ref="H54:I55"/>
    <mergeCell ref="L53:M55"/>
    <mergeCell ref="J55:K55"/>
    <mergeCell ref="O1:O2"/>
  </mergeCells>
  <phoneticPr fontId="6"/>
  <dataValidations count="2">
    <dataValidation type="decimal" imeMode="off" allowBlank="1" showInputMessage="1" showErrorMessage="1" sqref="P1:P2" xr:uid="{00000000-0002-0000-0200-000000000000}">
      <formula1>0</formula1>
      <formula2>1</formula2>
    </dataValidation>
    <dataValidation imeMode="off" allowBlank="1" showInputMessage="1" showErrorMessage="1" sqref="D7:D43 F7:F43" xr:uid="{00000000-0002-0000-0200-000001000000}"/>
  </dataValidations>
  <pageMargins left="0.31496062992125984" right="0.19685039370078741" top="0.74803149606299213" bottom="0.55118110236220474" header="0.31496062992125984" footer="0.31496062992125984"/>
  <pageSetup paperSize="9" scale="4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0"/>
  <sheetViews>
    <sheetView zoomScale="70" zoomScaleNormal="70" workbookViewId="0"/>
  </sheetViews>
  <sheetFormatPr defaultColWidth="9" defaultRowHeight="18" x14ac:dyDescent="0.2"/>
  <cols>
    <col min="1" max="1" width="7" style="69" customWidth="1"/>
    <col min="2" max="2" width="26.88671875" style="69" customWidth="1"/>
    <col min="3" max="5" width="20.6640625" style="69" customWidth="1"/>
    <col min="6" max="7" width="25.44140625" style="69" customWidth="1"/>
    <col min="8" max="10" width="20.6640625" style="69" customWidth="1"/>
    <col min="11" max="11" width="20.6640625" style="158" customWidth="1"/>
    <col min="12" max="12" width="9" style="158"/>
    <col min="13" max="16384" width="9" style="69"/>
  </cols>
  <sheetData>
    <row r="1" spans="1:12" ht="18.600000000000001" thickBot="1" x14ac:dyDescent="0.25"/>
    <row r="2" spans="1:12" ht="36.6" thickBot="1" x14ac:dyDescent="0.25">
      <c r="A2" s="188"/>
      <c r="B2" s="189" t="s">
        <v>6</v>
      </c>
      <c r="C2" s="189" t="s">
        <v>83</v>
      </c>
      <c r="D2" s="189" t="s">
        <v>87</v>
      </c>
      <c r="E2" s="189" t="s">
        <v>88</v>
      </c>
      <c r="F2" s="189" t="s">
        <v>65</v>
      </c>
      <c r="G2" s="189" t="s">
        <v>66</v>
      </c>
      <c r="H2" s="189" t="s">
        <v>90</v>
      </c>
      <c r="I2" s="189" t="s">
        <v>91</v>
      </c>
      <c r="J2" s="190" t="s">
        <v>41</v>
      </c>
      <c r="K2" s="209" t="s">
        <v>38</v>
      </c>
      <c r="L2" s="158" t="s">
        <v>86</v>
      </c>
    </row>
    <row r="3" spans="1:12" x14ac:dyDescent="0.2">
      <c r="A3" s="191">
        <v>1</v>
      </c>
      <c r="B3" s="192" t="s">
        <v>54</v>
      </c>
      <c r="C3" s="216">
        <f>【入力シート】!$B$2*取引基本表!AO5/取引基本表!AO$42</f>
        <v>0</v>
      </c>
      <c r="D3" s="216">
        <f>【入力シート】!$B$3*取引基本表!AP5/取引基本表!AP$42</f>
        <v>0</v>
      </c>
      <c r="E3" s="216">
        <f>【入力シート】!$B$4*取引基本表!AQ5/取引基本表!AQ$42</f>
        <v>0</v>
      </c>
      <c r="F3" s="216">
        <f>【入力シート】!$B$5*取引基本表!AR5/取引基本表!AR$42</f>
        <v>0</v>
      </c>
      <c r="G3" s="216">
        <f>【入力シート】!$B$6*取引基本表!AS5/取引基本表!AS$42</f>
        <v>0</v>
      </c>
      <c r="H3" s="216">
        <f>【入力シート】!$B$7*取引基本表!AX5/取引基本表!AX$42</f>
        <v>0</v>
      </c>
      <c r="I3" s="216">
        <f>【入力シート】!$B$8*取引基本表!AY5/取引基本表!AY$42</f>
        <v>0</v>
      </c>
      <c r="J3" s="193">
        <f>SUM(C3:I3)</f>
        <v>0</v>
      </c>
      <c r="K3" s="210">
        <f>SUM(C3:G3)*各係数!AS5+H3+I3</f>
        <v>0</v>
      </c>
    </row>
    <row r="4" spans="1:12" x14ac:dyDescent="0.2">
      <c r="A4" s="194">
        <v>6</v>
      </c>
      <c r="B4" s="195" t="s">
        <v>14</v>
      </c>
      <c r="C4" s="217">
        <f>【入力シート】!$B$2*取引基本表!AO6/取引基本表!AO$42</f>
        <v>0</v>
      </c>
      <c r="D4" s="217">
        <f>【入力シート】!$B$3*取引基本表!AP6/取引基本表!AP$42</f>
        <v>0</v>
      </c>
      <c r="E4" s="217">
        <f>【入力シート】!$B$4*取引基本表!AQ6/取引基本表!AQ$42</f>
        <v>0</v>
      </c>
      <c r="F4" s="217">
        <f>【入力シート】!$B$5*取引基本表!AR6/取引基本表!AR$42</f>
        <v>0</v>
      </c>
      <c r="G4" s="217">
        <f>【入力シート】!$B$6*取引基本表!AS6/取引基本表!AS$42</f>
        <v>0</v>
      </c>
      <c r="H4" s="217">
        <f>【入力シート】!$B$7*取引基本表!AX6/取引基本表!AX$42</f>
        <v>0</v>
      </c>
      <c r="I4" s="217">
        <f>【入力シート】!$B$8*取引基本表!AY6/取引基本表!AY$42</f>
        <v>0</v>
      </c>
      <c r="J4" s="196">
        <f t="shared" ref="J4:J39" si="0">SUM(C4:I4)</f>
        <v>0</v>
      </c>
      <c r="K4" s="211">
        <f>SUM(C4:G4)*各係数!AS6+H4+I4</f>
        <v>0</v>
      </c>
    </row>
    <row r="5" spans="1:12" x14ac:dyDescent="0.2">
      <c r="A5" s="194">
        <v>11</v>
      </c>
      <c r="B5" s="195" t="s">
        <v>42</v>
      </c>
      <c r="C5" s="217">
        <f>【入力シート】!$B$2*取引基本表!AO7/取引基本表!AO$42</f>
        <v>0</v>
      </c>
      <c r="D5" s="217">
        <f>【入力シート】!$B$3*取引基本表!AP7/取引基本表!AP$42</f>
        <v>0</v>
      </c>
      <c r="E5" s="217">
        <f>【入力シート】!$B$4*取引基本表!AQ7/取引基本表!AQ$42</f>
        <v>0</v>
      </c>
      <c r="F5" s="217">
        <f>【入力シート】!$B$5*取引基本表!AR7/取引基本表!AR$42</f>
        <v>0</v>
      </c>
      <c r="G5" s="217">
        <f>【入力シート】!$B$6*取引基本表!AS7/取引基本表!AS$42</f>
        <v>0</v>
      </c>
      <c r="H5" s="217">
        <f>【入力シート】!$B$7*取引基本表!AX7/取引基本表!AX$42</f>
        <v>0</v>
      </c>
      <c r="I5" s="217">
        <f>【入力シート】!$B$8*取引基本表!AY7/取引基本表!AY$42</f>
        <v>0</v>
      </c>
      <c r="J5" s="196">
        <f t="shared" si="0"/>
        <v>0</v>
      </c>
      <c r="K5" s="211">
        <f>SUM(C5:G5)*各係数!AS7+H5+I5</f>
        <v>0</v>
      </c>
    </row>
    <row r="6" spans="1:12" x14ac:dyDescent="0.2">
      <c r="A6" s="194">
        <v>15</v>
      </c>
      <c r="B6" s="195" t="s">
        <v>15</v>
      </c>
      <c r="C6" s="217">
        <f>【入力シート】!$B$2*取引基本表!AO8/取引基本表!AO$42</f>
        <v>0</v>
      </c>
      <c r="D6" s="217">
        <f>【入力シート】!$B$3*取引基本表!AP8/取引基本表!AP$42</f>
        <v>0</v>
      </c>
      <c r="E6" s="217">
        <f>【入力シート】!$B$4*取引基本表!AQ8/取引基本表!AQ$42</f>
        <v>0</v>
      </c>
      <c r="F6" s="217">
        <f>【入力シート】!$B$5*取引基本表!AR8/取引基本表!AR$42</f>
        <v>0</v>
      </c>
      <c r="G6" s="217">
        <f>【入力シート】!$B$6*取引基本表!AS8/取引基本表!AS$42</f>
        <v>0</v>
      </c>
      <c r="H6" s="217">
        <f>【入力シート】!$B$7*取引基本表!AX8/取引基本表!AX$42</f>
        <v>0</v>
      </c>
      <c r="I6" s="217">
        <f>【入力シート】!$B$8*取引基本表!AY8/取引基本表!AY$42</f>
        <v>0</v>
      </c>
      <c r="J6" s="196">
        <f t="shared" si="0"/>
        <v>0</v>
      </c>
      <c r="K6" s="211">
        <f>SUM(C6:G6)*各係数!AS8+H6+I6</f>
        <v>0</v>
      </c>
    </row>
    <row r="7" spans="1:12" x14ac:dyDescent="0.2">
      <c r="A7" s="197">
        <v>16</v>
      </c>
      <c r="B7" s="198" t="s">
        <v>16</v>
      </c>
      <c r="C7" s="218">
        <f>【入力シート】!$B$2*取引基本表!AO9/取引基本表!AO$42</f>
        <v>0</v>
      </c>
      <c r="D7" s="218">
        <f>【入力シート】!$B$3*取引基本表!AP9/取引基本表!AP$42</f>
        <v>0</v>
      </c>
      <c r="E7" s="218">
        <f>【入力シート】!$B$4*取引基本表!AQ9/取引基本表!AQ$42</f>
        <v>0</v>
      </c>
      <c r="F7" s="218">
        <f>【入力シート】!$B$5*取引基本表!AR9/取引基本表!AR$42</f>
        <v>0</v>
      </c>
      <c r="G7" s="218">
        <f>【入力シート】!$B$6*取引基本表!AS9/取引基本表!AS$42</f>
        <v>0</v>
      </c>
      <c r="H7" s="218">
        <f>【入力シート】!$B$7*取引基本表!AX9/取引基本表!AX$42</f>
        <v>0</v>
      </c>
      <c r="I7" s="220">
        <f>【入力シート】!$B$8*取引基本表!AY9/取引基本表!AY$42</f>
        <v>0</v>
      </c>
      <c r="J7" s="199">
        <f t="shared" si="0"/>
        <v>0</v>
      </c>
      <c r="K7" s="212">
        <f>SUM(C7:G7)*各係数!AS9+H7+I7</f>
        <v>0</v>
      </c>
    </row>
    <row r="8" spans="1:12" x14ac:dyDescent="0.2">
      <c r="A8" s="200">
        <v>20</v>
      </c>
      <c r="B8" s="201" t="s">
        <v>17</v>
      </c>
      <c r="C8" s="219">
        <f>【入力シート】!$B$2*取引基本表!AO10/取引基本表!AO$42</f>
        <v>0</v>
      </c>
      <c r="D8" s="219">
        <f>【入力シート】!$B$3*取引基本表!AP10/取引基本表!AP$42</f>
        <v>0</v>
      </c>
      <c r="E8" s="219">
        <f>【入力シート】!$B$4*取引基本表!AQ10/取引基本表!AQ$42</f>
        <v>0</v>
      </c>
      <c r="F8" s="219">
        <f>【入力シート】!$B$5*取引基本表!AR10/取引基本表!AR$42</f>
        <v>0</v>
      </c>
      <c r="G8" s="219">
        <f>【入力シート】!$B$6*取引基本表!AS10/取引基本表!AS$42</f>
        <v>0</v>
      </c>
      <c r="H8" s="219">
        <f>【入力シート】!$B$7*取引基本表!AX10/取引基本表!AX$42</f>
        <v>0</v>
      </c>
      <c r="I8" s="219">
        <f>【入力シート】!$B$8*取引基本表!AY10/取引基本表!AY$42</f>
        <v>0</v>
      </c>
      <c r="J8" s="202">
        <f t="shared" si="0"/>
        <v>0</v>
      </c>
      <c r="K8" s="213">
        <f>SUM(C8:G8)*各係数!AS10+H8+I8</f>
        <v>0</v>
      </c>
    </row>
    <row r="9" spans="1:12" x14ac:dyDescent="0.2">
      <c r="A9" s="194">
        <v>21</v>
      </c>
      <c r="B9" s="195" t="s">
        <v>18</v>
      </c>
      <c r="C9" s="217">
        <f>【入力シート】!$B$2*取引基本表!AO11/取引基本表!AO$42</f>
        <v>0</v>
      </c>
      <c r="D9" s="217">
        <f>【入力シート】!$B$3*取引基本表!AP11/取引基本表!AP$42</f>
        <v>0</v>
      </c>
      <c r="E9" s="217">
        <f>【入力シート】!$B$4*取引基本表!AQ11/取引基本表!AQ$42</f>
        <v>0</v>
      </c>
      <c r="F9" s="217">
        <f>【入力シート】!$B$5*取引基本表!AR11/取引基本表!AR$42</f>
        <v>0</v>
      </c>
      <c r="G9" s="217">
        <f>【入力シート】!$B$6*取引基本表!AS11/取引基本表!AS$42</f>
        <v>0</v>
      </c>
      <c r="H9" s="217">
        <f>【入力シート】!$B$7*取引基本表!AX11/取引基本表!AX$42</f>
        <v>0</v>
      </c>
      <c r="I9" s="217">
        <f>【入力シート】!$B$8*取引基本表!AY11/取引基本表!AY$42</f>
        <v>0</v>
      </c>
      <c r="J9" s="196">
        <f t="shared" si="0"/>
        <v>0</v>
      </c>
      <c r="K9" s="211">
        <f>SUM(C9:G9)*各係数!AS11+H9+I9</f>
        <v>0</v>
      </c>
    </row>
    <row r="10" spans="1:12" x14ac:dyDescent="0.2">
      <c r="A10" s="194">
        <v>22</v>
      </c>
      <c r="B10" s="195" t="s">
        <v>55</v>
      </c>
      <c r="C10" s="217">
        <f>【入力シート】!$B$2*取引基本表!AO12/取引基本表!AO$42</f>
        <v>0</v>
      </c>
      <c r="D10" s="217">
        <f>【入力シート】!$B$3*取引基本表!AP12/取引基本表!AP$42</f>
        <v>0</v>
      </c>
      <c r="E10" s="217">
        <f>【入力シート】!$B$4*取引基本表!AQ12/取引基本表!AQ$42</f>
        <v>0</v>
      </c>
      <c r="F10" s="217">
        <f>【入力シート】!$B$5*取引基本表!AR12/取引基本表!AR$42</f>
        <v>0</v>
      </c>
      <c r="G10" s="217">
        <f>【入力シート】!$B$6*取引基本表!AS12/取引基本表!AS$42</f>
        <v>0</v>
      </c>
      <c r="H10" s="217">
        <f>【入力シート】!$B$7*取引基本表!AX12/取引基本表!AX$42</f>
        <v>0</v>
      </c>
      <c r="I10" s="217">
        <f>【入力シート】!$B$8*取引基本表!AY12/取引基本表!AY$42</f>
        <v>0</v>
      </c>
      <c r="J10" s="196">
        <f t="shared" si="0"/>
        <v>0</v>
      </c>
      <c r="K10" s="211">
        <f>SUM(C10:G10)*各係数!AS12+H10+I10</f>
        <v>0</v>
      </c>
    </row>
    <row r="11" spans="1:12" x14ac:dyDescent="0.2">
      <c r="A11" s="194">
        <v>25</v>
      </c>
      <c r="B11" s="195" t="s">
        <v>19</v>
      </c>
      <c r="C11" s="217">
        <f>【入力シート】!$B$2*取引基本表!AO13/取引基本表!AO$42</f>
        <v>0</v>
      </c>
      <c r="D11" s="217">
        <f>【入力シート】!$B$3*取引基本表!AP13/取引基本表!AP$42</f>
        <v>0</v>
      </c>
      <c r="E11" s="217">
        <f>【入力シート】!$B$4*取引基本表!AQ13/取引基本表!AQ$42</f>
        <v>0</v>
      </c>
      <c r="F11" s="217">
        <f>【入力シート】!$B$5*取引基本表!AR13/取引基本表!AR$42</f>
        <v>0</v>
      </c>
      <c r="G11" s="217">
        <f>【入力シート】!$B$6*取引基本表!AS13/取引基本表!AS$42</f>
        <v>0</v>
      </c>
      <c r="H11" s="217">
        <f>【入力シート】!$B$7*取引基本表!AX13/取引基本表!AX$42</f>
        <v>0</v>
      </c>
      <c r="I11" s="217">
        <f>【入力シート】!$B$8*取引基本表!AY13/取引基本表!AY$42</f>
        <v>0</v>
      </c>
      <c r="J11" s="196">
        <f t="shared" si="0"/>
        <v>0</v>
      </c>
      <c r="K11" s="211">
        <f>SUM(C11:G11)*各係数!AS13+H11+I11</f>
        <v>0</v>
      </c>
    </row>
    <row r="12" spans="1:12" x14ac:dyDescent="0.2">
      <c r="A12" s="197">
        <v>26</v>
      </c>
      <c r="B12" s="198" t="s">
        <v>20</v>
      </c>
      <c r="C12" s="218">
        <f>【入力シート】!$B$2*取引基本表!AO14/取引基本表!AO$42</f>
        <v>0</v>
      </c>
      <c r="D12" s="218">
        <f>【入力シート】!$B$3*取引基本表!AP14/取引基本表!AP$42</f>
        <v>0</v>
      </c>
      <c r="E12" s="218">
        <f>【入力シート】!$B$4*取引基本表!AQ14/取引基本表!AQ$42</f>
        <v>0</v>
      </c>
      <c r="F12" s="218">
        <f>【入力シート】!$B$5*取引基本表!AR14/取引基本表!AR$42</f>
        <v>0</v>
      </c>
      <c r="G12" s="218">
        <f>【入力シート】!$B$6*取引基本表!AS14/取引基本表!AS$42</f>
        <v>0</v>
      </c>
      <c r="H12" s="218">
        <f>【入力シート】!$B$7*取引基本表!AX14/取引基本表!AX$42</f>
        <v>0</v>
      </c>
      <c r="I12" s="220">
        <f>【入力シート】!$B$8*取引基本表!AY14/取引基本表!AY$42</f>
        <v>0</v>
      </c>
      <c r="J12" s="199">
        <f t="shared" si="0"/>
        <v>0</v>
      </c>
      <c r="K12" s="212">
        <f>SUM(C12:G12)*各係数!AS14+H12+I12</f>
        <v>0</v>
      </c>
    </row>
    <row r="13" spans="1:12" x14ac:dyDescent="0.2">
      <c r="A13" s="200">
        <v>27</v>
      </c>
      <c r="B13" s="201" t="s">
        <v>21</v>
      </c>
      <c r="C13" s="219">
        <f>【入力シート】!$B$2*取引基本表!AO15/取引基本表!AO$42</f>
        <v>0</v>
      </c>
      <c r="D13" s="219">
        <f>【入力シート】!$B$3*取引基本表!AP15/取引基本表!AP$42</f>
        <v>0</v>
      </c>
      <c r="E13" s="219">
        <f>【入力シート】!$B$4*取引基本表!AQ15/取引基本表!AQ$42</f>
        <v>0</v>
      </c>
      <c r="F13" s="219">
        <f>【入力シート】!$B$5*取引基本表!AR15/取引基本表!AR$42</f>
        <v>0</v>
      </c>
      <c r="G13" s="219">
        <f>【入力シート】!$B$6*取引基本表!AS15/取引基本表!AS$42</f>
        <v>0</v>
      </c>
      <c r="H13" s="219">
        <f>【入力シート】!$B$7*取引基本表!AX15/取引基本表!AX$42</f>
        <v>0</v>
      </c>
      <c r="I13" s="219">
        <f>【入力シート】!$B$8*取引基本表!AY15/取引基本表!AY$42</f>
        <v>0</v>
      </c>
      <c r="J13" s="202">
        <f t="shared" si="0"/>
        <v>0</v>
      </c>
      <c r="K13" s="213">
        <f>SUM(C13:G13)*各係数!AS15+H13+I13</f>
        <v>0</v>
      </c>
    </row>
    <row r="14" spans="1:12" x14ac:dyDescent="0.2">
      <c r="A14" s="194">
        <v>28</v>
      </c>
      <c r="B14" s="195" t="s">
        <v>22</v>
      </c>
      <c r="C14" s="217">
        <f>【入力シート】!$B$2*取引基本表!AO16/取引基本表!AO$42</f>
        <v>0</v>
      </c>
      <c r="D14" s="217">
        <f>【入力シート】!$B$3*取引基本表!AP16/取引基本表!AP$42</f>
        <v>0</v>
      </c>
      <c r="E14" s="217">
        <f>【入力シート】!$B$4*取引基本表!AQ16/取引基本表!AQ$42</f>
        <v>0</v>
      </c>
      <c r="F14" s="217">
        <f>【入力シート】!$B$5*取引基本表!AR16/取引基本表!AR$42</f>
        <v>0</v>
      </c>
      <c r="G14" s="217">
        <f>【入力シート】!$B$6*取引基本表!AS16/取引基本表!AS$42</f>
        <v>0</v>
      </c>
      <c r="H14" s="217">
        <f>【入力シート】!$B$7*取引基本表!AX16/取引基本表!AX$42</f>
        <v>0</v>
      </c>
      <c r="I14" s="217">
        <f>【入力シート】!$B$8*取引基本表!AY16/取引基本表!AY$42</f>
        <v>0</v>
      </c>
      <c r="J14" s="196">
        <f t="shared" si="0"/>
        <v>0</v>
      </c>
      <c r="K14" s="211">
        <f>SUM(C14:G14)*各係数!AS16+H14+I14</f>
        <v>0</v>
      </c>
    </row>
    <row r="15" spans="1:12" x14ac:dyDescent="0.2">
      <c r="A15" s="194">
        <v>29</v>
      </c>
      <c r="B15" s="195" t="s">
        <v>43</v>
      </c>
      <c r="C15" s="217">
        <f>【入力シート】!$B$2*取引基本表!AO17/取引基本表!AO$42</f>
        <v>0</v>
      </c>
      <c r="D15" s="217">
        <f>【入力シート】!$B$3*取引基本表!AP17/取引基本表!AP$42</f>
        <v>0</v>
      </c>
      <c r="E15" s="217">
        <f>【入力シート】!$B$4*取引基本表!AQ17/取引基本表!AQ$42</f>
        <v>0</v>
      </c>
      <c r="F15" s="217">
        <f>【入力シート】!$B$5*取引基本表!AR17/取引基本表!AR$42</f>
        <v>0</v>
      </c>
      <c r="G15" s="217">
        <f>【入力シート】!$B$6*取引基本表!AS17/取引基本表!AS$42</f>
        <v>0</v>
      </c>
      <c r="H15" s="217">
        <f>【入力シート】!$B$7*取引基本表!AX17/取引基本表!AX$42</f>
        <v>0</v>
      </c>
      <c r="I15" s="217">
        <f>【入力シート】!$B$8*取引基本表!AY17/取引基本表!AY$42</f>
        <v>0</v>
      </c>
      <c r="J15" s="196">
        <f t="shared" si="0"/>
        <v>0</v>
      </c>
      <c r="K15" s="211">
        <f>SUM(C15:G15)*各係数!AS17+H15+I15</f>
        <v>0</v>
      </c>
    </row>
    <row r="16" spans="1:12" x14ac:dyDescent="0.2">
      <c r="A16" s="194">
        <v>30</v>
      </c>
      <c r="B16" s="195" t="s">
        <v>44</v>
      </c>
      <c r="C16" s="217">
        <f>【入力シート】!$B$2*取引基本表!AO18/取引基本表!AO$42</f>
        <v>0</v>
      </c>
      <c r="D16" s="217">
        <f>【入力シート】!$B$3*取引基本表!AP18/取引基本表!AP$42</f>
        <v>0</v>
      </c>
      <c r="E16" s="217">
        <f>【入力シート】!$B$4*取引基本表!AQ18/取引基本表!AQ$42</f>
        <v>0</v>
      </c>
      <c r="F16" s="217">
        <f>【入力シート】!$B$5*取引基本表!AR18/取引基本表!AR$42</f>
        <v>0</v>
      </c>
      <c r="G16" s="217">
        <f>【入力シート】!$B$6*取引基本表!AS18/取引基本表!AS$42</f>
        <v>0</v>
      </c>
      <c r="H16" s="217">
        <f>【入力シート】!$B$7*取引基本表!AX18/取引基本表!AX$42</f>
        <v>0</v>
      </c>
      <c r="I16" s="217">
        <f>【入力シート】!$B$8*取引基本表!AY18/取引基本表!AY$42</f>
        <v>0</v>
      </c>
      <c r="J16" s="196">
        <f t="shared" si="0"/>
        <v>0</v>
      </c>
      <c r="K16" s="211">
        <f>SUM(C16:G16)*各係数!AS18+H16+I16</f>
        <v>0</v>
      </c>
    </row>
    <row r="17" spans="1:11" x14ac:dyDescent="0.2">
      <c r="A17" s="197">
        <v>31</v>
      </c>
      <c r="B17" s="198" t="s">
        <v>45</v>
      </c>
      <c r="C17" s="218">
        <f>【入力シート】!$B$2*取引基本表!AO19/取引基本表!AO$42</f>
        <v>0</v>
      </c>
      <c r="D17" s="218">
        <f>【入力シート】!$B$3*取引基本表!AP19/取引基本表!AP$42</f>
        <v>0</v>
      </c>
      <c r="E17" s="218">
        <f>【入力シート】!$B$4*取引基本表!AQ19/取引基本表!AQ$42</f>
        <v>0</v>
      </c>
      <c r="F17" s="218">
        <f>【入力シート】!$B$5*取引基本表!AR19/取引基本表!AR$42</f>
        <v>0</v>
      </c>
      <c r="G17" s="218">
        <f>【入力シート】!$B$6*取引基本表!AS19/取引基本表!AS$42</f>
        <v>0</v>
      </c>
      <c r="H17" s="218">
        <f>【入力シート】!$B$7*取引基本表!AX19/取引基本表!AX$42</f>
        <v>0</v>
      </c>
      <c r="I17" s="220">
        <f>【入力シート】!$B$8*取引基本表!AY19/取引基本表!AY$42</f>
        <v>0</v>
      </c>
      <c r="J17" s="199">
        <f t="shared" si="0"/>
        <v>0</v>
      </c>
      <c r="K17" s="212">
        <f>SUM(C17:G17)*各係数!AS19+H17+I17</f>
        <v>0</v>
      </c>
    </row>
    <row r="18" spans="1:11" x14ac:dyDescent="0.2">
      <c r="A18" s="200">
        <v>32</v>
      </c>
      <c r="B18" s="201" t="s">
        <v>46</v>
      </c>
      <c r="C18" s="219">
        <f>【入力シート】!$B$2*取引基本表!AO20/取引基本表!AO$42</f>
        <v>0</v>
      </c>
      <c r="D18" s="219">
        <f>【入力シート】!$B$3*取引基本表!AP20/取引基本表!AP$42</f>
        <v>0</v>
      </c>
      <c r="E18" s="219">
        <f>【入力シート】!$B$4*取引基本表!AQ20/取引基本表!AQ$42</f>
        <v>0</v>
      </c>
      <c r="F18" s="219">
        <f>【入力シート】!$B$5*取引基本表!AR20/取引基本表!AR$42</f>
        <v>0</v>
      </c>
      <c r="G18" s="219">
        <f>【入力シート】!$B$6*取引基本表!AS20/取引基本表!AS$42</f>
        <v>0</v>
      </c>
      <c r="H18" s="219">
        <f>【入力シート】!$B$7*取引基本表!AX20/取引基本表!AX$42</f>
        <v>0</v>
      </c>
      <c r="I18" s="219">
        <f>【入力シート】!$B$8*取引基本表!AY20/取引基本表!AY$42</f>
        <v>0</v>
      </c>
      <c r="J18" s="202">
        <f t="shared" si="0"/>
        <v>0</v>
      </c>
      <c r="K18" s="213">
        <f>SUM(C18:G18)*各係数!AS20+H18+I18</f>
        <v>0</v>
      </c>
    </row>
    <row r="19" spans="1:11" x14ac:dyDescent="0.2">
      <c r="A19" s="194">
        <v>33</v>
      </c>
      <c r="B19" s="195" t="s">
        <v>23</v>
      </c>
      <c r="C19" s="217">
        <f>【入力シート】!$B$2*取引基本表!AO21/取引基本表!AO$42</f>
        <v>0</v>
      </c>
      <c r="D19" s="217">
        <f>【入力シート】!$B$3*取引基本表!AP21/取引基本表!AP$42</f>
        <v>0</v>
      </c>
      <c r="E19" s="217">
        <f>【入力シート】!$B$4*取引基本表!AQ21/取引基本表!AQ$42</f>
        <v>0</v>
      </c>
      <c r="F19" s="217">
        <f>【入力シート】!$B$5*取引基本表!AR21/取引基本表!AR$42</f>
        <v>0</v>
      </c>
      <c r="G19" s="217">
        <f>【入力シート】!$B$6*取引基本表!AS21/取引基本表!AS$42</f>
        <v>0</v>
      </c>
      <c r="H19" s="217">
        <f>【入力シート】!$B$7*取引基本表!AX21/取引基本表!AX$42</f>
        <v>0</v>
      </c>
      <c r="I19" s="217">
        <f>【入力シート】!$B$8*取引基本表!AY21/取引基本表!AY$42</f>
        <v>0</v>
      </c>
      <c r="J19" s="196">
        <f t="shared" si="0"/>
        <v>0</v>
      </c>
      <c r="K19" s="211">
        <f>SUM(C19:G19)*各係数!AS21+H19+I19</f>
        <v>0</v>
      </c>
    </row>
    <row r="20" spans="1:11" x14ac:dyDescent="0.2">
      <c r="A20" s="194">
        <v>34</v>
      </c>
      <c r="B20" s="195" t="s">
        <v>56</v>
      </c>
      <c r="C20" s="217">
        <f>【入力シート】!$B$2*取引基本表!AO22/取引基本表!AO$42</f>
        <v>0</v>
      </c>
      <c r="D20" s="217">
        <f>【入力シート】!$B$3*取引基本表!AP22/取引基本表!AP$42</f>
        <v>0</v>
      </c>
      <c r="E20" s="217">
        <f>【入力シート】!$B$4*取引基本表!AQ22/取引基本表!AQ$42</f>
        <v>0</v>
      </c>
      <c r="F20" s="217">
        <f>【入力シート】!$B$5*取引基本表!AR22/取引基本表!AR$42</f>
        <v>0</v>
      </c>
      <c r="G20" s="217">
        <f>【入力シート】!$B$6*取引基本表!AS22/取引基本表!AS$42</f>
        <v>0</v>
      </c>
      <c r="H20" s="217">
        <f>【入力シート】!$B$7*取引基本表!AX22/取引基本表!AX$42</f>
        <v>0</v>
      </c>
      <c r="I20" s="217">
        <f>【入力シート】!$B$8*取引基本表!AY22/取引基本表!AY$42</f>
        <v>0</v>
      </c>
      <c r="J20" s="196">
        <f t="shared" si="0"/>
        <v>0</v>
      </c>
      <c r="K20" s="211">
        <f>SUM(C20:G20)*各係数!AS22+H20+I20</f>
        <v>0</v>
      </c>
    </row>
    <row r="21" spans="1:11" x14ac:dyDescent="0.2">
      <c r="A21" s="194">
        <v>35</v>
      </c>
      <c r="B21" s="195" t="s">
        <v>24</v>
      </c>
      <c r="C21" s="217">
        <f>【入力シート】!$B$2*取引基本表!AO23/取引基本表!AO$42</f>
        <v>0</v>
      </c>
      <c r="D21" s="217">
        <f>【入力シート】!$B$3*取引基本表!AP23/取引基本表!AP$42</f>
        <v>0</v>
      </c>
      <c r="E21" s="217">
        <f>【入力シート】!$B$4*取引基本表!AQ23/取引基本表!AQ$42</f>
        <v>0</v>
      </c>
      <c r="F21" s="217">
        <f>【入力シート】!$B$5*取引基本表!AR23/取引基本表!AR$42</f>
        <v>0</v>
      </c>
      <c r="G21" s="217">
        <f>【入力シート】!$B$6*取引基本表!AS23/取引基本表!AS$42</f>
        <v>0</v>
      </c>
      <c r="H21" s="217">
        <f>【入力シート】!$B$7*取引基本表!AX23/取引基本表!AX$42</f>
        <v>0</v>
      </c>
      <c r="I21" s="217">
        <f>【入力シート】!$B$8*取引基本表!AY23/取引基本表!AY$42</f>
        <v>0</v>
      </c>
      <c r="J21" s="196">
        <f t="shared" si="0"/>
        <v>0</v>
      </c>
      <c r="K21" s="211">
        <f>SUM(C21:G21)*各係数!AS23+H21+I21</f>
        <v>0</v>
      </c>
    </row>
    <row r="22" spans="1:11" x14ac:dyDescent="0.2">
      <c r="A22" s="197">
        <v>39</v>
      </c>
      <c r="B22" s="198" t="s">
        <v>0</v>
      </c>
      <c r="C22" s="218">
        <f>【入力シート】!$B$2*取引基本表!AO24/取引基本表!AO$42</f>
        <v>0</v>
      </c>
      <c r="D22" s="218">
        <f>【入力シート】!$B$3*取引基本表!AP24/取引基本表!AP$42</f>
        <v>0</v>
      </c>
      <c r="E22" s="218">
        <f>【入力シート】!$B$4*取引基本表!AQ24/取引基本表!AQ$42</f>
        <v>0</v>
      </c>
      <c r="F22" s="218">
        <f>【入力シート】!$B$5*取引基本表!AR24/取引基本表!AR$42</f>
        <v>0</v>
      </c>
      <c r="G22" s="218">
        <f>【入力シート】!$B$6*取引基本表!AS24/取引基本表!AS$42</f>
        <v>0</v>
      </c>
      <c r="H22" s="218">
        <f>【入力シート】!$B$7*取引基本表!AX24/取引基本表!AX$42</f>
        <v>0</v>
      </c>
      <c r="I22" s="220">
        <f>【入力シート】!$B$8*取引基本表!AY24/取引基本表!AY$42</f>
        <v>0</v>
      </c>
      <c r="J22" s="199">
        <f t="shared" si="0"/>
        <v>0</v>
      </c>
      <c r="K22" s="212">
        <f>SUM(C22:G22)*各係数!AS24+H22+I22</f>
        <v>0</v>
      </c>
    </row>
    <row r="23" spans="1:11" x14ac:dyDescent="0.2">
      <c r="A23" s="200">
        <v>41</v>
      </c>
      <c r="B23" s="201" t="s">
        <v>25</v>
      </c>
      <c r="C23" s="219">
        <f>【入力シート】!$B$2*取引基本表!AO25/取引基本表!AO$42</f>
        <v>0</v>
      </c>
      <c r="D23" s="219">
        <f>【入力シート】!$B$3*取引基本表!AP25/取引基本表!AP$42</f>
        <v>0</v>
      </c>
      <c r="E23" s="219">
        <f>【入力シート】!$B$4*取引基本表!AQ25/取引基本表!AQ$42</f>
        <v>0</v>
      </c>
      <c r="F23" s="219">
        <f>【入力シート】!$B$5*取引基本表!AR25/取引基本表!AR$42</f>
        <v>0</v>
      </c>
      <c r="G23" s="219">
        <f>【入力シート】!$B$6*取引基本表!AS25/取引基本表!AS$42</f>
        <v>0</v>
      </c>
      <c r="H23" s="219">
        <f>【入力シート】!$B$7*取引基本表!AX25/取引基本表!AX$42</f>
        <v>0</v>
      </c>
      <c r="I23" s="219">
        <f>【入力シート】!$B$8*取引基本表!AY25/取引基本表!AY$42</f>
        <v>0</v>
      </c>
      <c r="J23" s="202">
        <f t="shared" si="0"/>
        <v>0</v>
      </c>
      <c r="K23" s="213">
        <f>SUM(C23:G23)*各係数!AS25+H23+I23</f>
        <v>0</v>
      </c>
    </row>
    <row r="24" spans="1:11" x14ac:dyDescent="0.2">
      <c r="A24" s="194">
        <v>46</v>
      </c>
      <c r="B24" s="195" t="s">
        <v>26</v>
      </c>
      <c r="C24" s="217">
        <f>【入力シート】!$B$2*取引基本表!AO26/取引基本表!AO$42</f>
        <v>0</v>
      </c>
      <c r="D24" s="217">
        <f>【入力シート】!$B$3*取引基本表!AP26/取引基本表!AP$42</f>
        <v>0</v>
      </c>
      <c r="E24" s="217">
        <f>【入力シート】!$B$4*取引基本表!AQ26/取引基本表!AQ$42</f>
        <v>0</v>
      </c>
      <c r="F24" s="217">
        <f>【入力シート】!$B$5*取引基本表!AR26/取引基本表!AR$42</f>
        <v>0</v>
      </c>
      <c r="G24" s="217">
        <f>【入力シート】!$B$6*取引基本表!AS26/取引基本表!AS$42</f>
        <v>0</v>
      </c>
      <c r="H24" s="217">
        <f>【入力シート】!$B$7*取引基本表!AX26/取引基本表!AX$42</f>
        <v>0</v>
      </c>
      <c r="I24" s="217">
        <f>【入力シート】!$B$8*取引基本表!AY26/取引基本表!AY$42</f>
        <v>0</v>
      </c>
      <c r="J24" s="196">
        <f t="shared" si="0"/>
        <v>0</v>
      </c>
      <c r="K24" s="211">
        <f>SUM(C24:G24)*各係数!AS26+H24+I24</f>
        <v>0</v>
      </c>
    </row>
    <row r="25" spans="1:11" x14ac:dyDescent="0.2">
      <c r="A25" s="194">
        <v>47</v>
      </c>
      <c r="B25" s="195" t="s">
        <v>47</v>
      </c>
      <c r="C25" s="217">
        <f>【入力シート】!$B$2*取引基本表!AO27/取引基本表!AO$42</f>
        <v>0</v>
      </c>
      <c r="D25" s="217">
        <f>【入力シート】!$B$3*取引基本表!AP27/取引基本表!AP$42</f>
        <v>0</v>
      </c>
      <c r="E25" s="217">
        <f>【入力シート】!$B$4*取引基本表!AQ27/取引基本表!AQ$42</f>
        <v>0</v>
      </c>
      <c r="F25" s="217">
        <f>【入力シート】!$B$5*取引基本表!AR27/取引基本表!AR$42</f>
        <v>0</v>
      </c>
      <c r="G25" s="217">
        <f>【入力シート】!$B$6*取引基本表!AS27/取引基本表!AS$42</f>
        <v>0</v>
      </c>
      <c r="H25" s="217">
        <f>【入力シート】!$B$7*取引基本表!AX27/取引基本表!AX$42</f>
        <v>0</v>
      </c>
      <c r="I25" s="217">
        <f>【入力シート】!$B$8*取引基本表!AY27/取引基本表!AY$42</f>
        <v>0</v>
      </c>
      <c r="J25" s="196">
        <f t="shared" si="0"/>
        <v>0</v>
      </c>
      <c r="K25" s="211">
        <f>SUM(C25:G25)*各係数!AS27+H25+I25</f>
        <v>0</v>
      </c>
    </row>
    <row r="26" spans="1:11" x14ac:dyDescent="0.2">
      <c r="A26" s="194">
        <v>48</v>
      </c>
      <c r="B26" s="195" t="s">
        <v>48</v>
      </c>
      <c r="C26" s="217">
        <f>【入力シート】!$B$2*取引基本表!AO28/取引基本表!AO$42</f>
        <v>0</v>
      </c>
      <c r="D26" s="217">
        <f>【入力シート】!$B$3*取引基本表!AP28/取引基本表!AP$42</f>
        <v>0</v>
      </c>
      <c r="E26" s="217">
        <f>【入力シート】!$B$4*取引基本表!AQ28/取引基本表!AQ$42</f>
        <v>0</v>
      </c>
      <c r="F26" s="217">
        <f>【入力シート】!$B$5*取引基本表!AR28/取引基本表!AR$42</f>
        <v>0</v>
      </c>
      <c r="G26" s="217">
        <f>【入力シート】!$B$6*取引基本表!AS28/取引基本表!AS$42</f>
        <v>0</v>
      </c>
      <c r="H26" s="217">
        <f>【入力シート】!$B$7*取引基本表!AX28/取引基本表!AX$42</f>
        <v>0</v>
      </c>
      <c r="I26" s="217">
        <f>【入力シート】!$B$8*取引基本表!AY28/取引基本表!AY$42</f>
        <v>0</v>
      </c>
      <c r="J26" s="196">
        <f t="shared" si="0"/>
        <v>0</v>
      </c>
      <c r="K26" s="211">
        <f>SUM(C26:G26)*各係数!AS28+H26+I26</f>
        <v>0</v>
      </c>
    </row>
    <row r="27" spans="1:11" x14ac:dyDescent="0.2">
      <c r="A27" s="197">
        <v>51</v>
      </c>
      <c r="B27" s="198" t="s">
        <v>1</v>
      </c>
      <c r="C27" s="218">
        <f>【入力シート】!$B$2*取引基本表!AO29/取引基本表!AO$42</f>
        <v>0</v>
      </c>
      <c r="D27" s="218">
        <f>【入力シート】!$B$3*取引基本表!AP29/取引基本表!AP$42</f>
        <v>0</v>
      </c>
      <c r="E27" s="218">
        <f>【入力シート】!$B$4*取引基本表!AQ29/取引基本表!AQ$42</f>
        <v>0</v>
      </c>
      <c r="F27" s="218">
        <f>【入力シート】!$B$5*取引基本表!AR29/取引基本表!AR$42</f>
        <v>0</v>
      </c>
      <c r="G27" s="218">
        <f>【入力シート】!$B$6*取引基本表!AS29/取引基本表!AS$42</f>
        <v>0</v>
      </c>
      <c r="H27" s="218">
        <f>【入力シート】!$B$7*取引基本表!AX29/取引基本表!AX$42</f>
        <v>0</v>
      </c>
      <c r="I27" s="220">
        <f>【入力シート】!$B$8*取引基本表!AY29/取引基本表!AY$42</f>
        <v>0</v>
      </c>
      <c r="J27" s="199">
        <f t="shared" si="0"/>
        <v>0</v>
      </c>
      <c r="K27" s="212">
        <f>SUM(C27:G27)*各係数!AS29+H27+I27</f>
        <v>0</v>
      </c>
    </row>
    <row r="28" spans="1:11" x14ac:dyDescent="0.2">
      <c r="A28" s="200">
        <v>53</v>
      </c>
      <c r="B28" s="201" t="s">
        <v>2</v>
      </c>
      <c r="C28" s="219">
        <f>【入力シート】!$B$2*取引基本表!AO30/取引基本表!AO$42</f>
        <v>0</v>
      </c>
      <c r="D28" s="219">
        <f>【入力シート】!$B$3*取引基本表!AP30/取引基本表!AP$42</f>
        <v>0</v>
      </c>
      <c r="E28" s="219">
        <f>【入力シート】!$B$4*取引基本表!AQ30/取引基本表!AQ$42</f>
        <v>0</v>
      </c>
      <c r="F28" s="219">
        <f>【入力シート】!$B$5*取引基本表!AR30/取引基本表!AR$42</f>
        <v>0</v>
      </c>
      <c r="G28" s="219">
        <f>【入力シート】!$B$6*取引基本表!AS30/取引基本表!AS$42</f>
        <v>0</v>
      </c>
      <c r="H28" s="219">
        <f>【入力シート】!$B$7*取引基本表!AX30/取引基本表!AX$42</f>
        <v>0</v>
      </c>
      <c r="I28" s="219">
        <f>【入力シート】!$B$8*取引基本表!AY30/取引基本表!AY$42</f>
        <v>0</v>
      </c>
      <c r="J28" s="202">
        <f t="shared" si="0"/>
        <v>0</v>
      </c>
      <c r="K28" s="213">
        <f>SUM(C28:G28)*各係数!AS30+H28+I28</f>
        <v>0</v>
      </c>
    </row>
    <row r="29" spans="1:11" x14ac:dyDescent="0.2">
      <c r="A29" s="194">
        <v>55</v>
      </c>
      <c r="B29" s="195" t="s">
        <v>27</v>
      </c>
      <c r="C29" s="217">
        <f>【入力シート】!$B$2*取引基本表!AO31/取引基本表!AO$42</f>
        <v>0</v>
      </c>
      <c r="D29" s="217">
        <f>【入力シート】!$B$3*取引基本表!AP31/取引基本表!AP$42</f>
        <v>0</v>
      </c>
      <c r="E29" s="217">
        <f>【入力シート】!$B$4*取引基本表!AQ31/取引基本表!AQ$42</f>
        <v>0</v>
      </c>
      <c r="F29" s="217">
        <f>【入力シート】!$B$5*取引基本表!AR31/取引基本表!AR$42</f>
        <v>0</v>
      </c>
      <c r="G29" s="217">
        <f>【入力シート】!$B$6*取引基本表!AS31/取引基本表!AS$42</f>
        <v>0</v>
      </c>
      <c r="H29" s="217">
        <f>【入力シート】!$B$7*取引基本表!AX31/取引基本表!AX$42</f>
        <v>0</v>
      </c>
      <c r="I29" s="217">
        <f>【入力シート】!$B$8*取引基本表!AY31/取引基本表!AY$42</f>
        <v>0</v>
      </c>
      <c r="J29" s="196">
        <f t="shared" si="0"/>
        <v>0</v>
      </c>
      <c r="K29" s="211">
        <f>SUM(C29:G29)*各係数!AS31+H29+I29</f>
        <v>0</v>
      </c>
    </row>
    <row r="30" spans="1:11" x14ac:dyDescent="0.2">
      <c r="A30" s="194">
        <v>57</v>
      </c>
      <c r="B30" s="195" t="s">
        <v>49</v>
      </c>
      <c r="C30" s="217">
        <f>【入力シート】!$B$2*取引基本表!AO32/取引基本表!AO$42</f>
        <v>0</v>
      </c>
      <c r="D30" s="217">
        <f>【入力シート】!$B$3*取引基本表!AP32/取引基本表!AP$42</f>
        <v>0</v>
      </c>
      <c r="E30" s="217">
        <f>【入力シート】!$B$4*取引基本表!AQ32/取引基本表!AQ$42</f>
        <v>0</v>
      </c>
      <c r="F30" s="217">
        <f>【入力シート】!$B$5*取引基本表!AR32/取引基本表!AR$42</f>
        <v>0</v>
      </c>
      <c r="G30" s="217">
        <f>【入力シート】!$B$6*取引基本表!AS32/取引基本表!AS$42</f>
        <v>0</v>
      </c>
      <c r="H30" s="217">
        <f>【入力シート】!$B$7*取引基本表!AX32/取引基本表!AX$42</f>
        <v>0</v>
      </c>
      <c r="I30" s="217">
        <f>【入力シート】!$B$8*取引基本表!AY32/取引基本表!AY$42</f>
        <v>0</v>
      </c>
      <c r="J30" s="196">
        <f t="shared" si="0"/>
        <v>0</v>
      </c>
      <c r="K30" s="211">
        <f>SUM(C30:G30)*各係数!AS32+H30+I30</f>
        <v>0</v>
      </c>
    </row>
    <row r="31" spans="1:11" x14ac:dyDescent="0.2">
      <c r="A31" s="194">
        <v>59</v>
      </c>
      <c r="B31" s="195" t="s">
        <v>50</v>
      </c>
      <c r="C31" s="217">
        <f>【入力シート】!$B$2*取引基本表!AO33/取引基本表!AO$42</f>
        <v>0</v>
      </c>
      <c r="D31" s="217">
        <f>【入力シート】!$B$3*取引基本表!AP33/取引基本表!AP$42</f>
        <v>0</v>
      </c>
      <c r="E31" s="217">
        <f>【入力シート】!$B$4*取引基本表!AQ33/取引基本表!AQ$42</f>
        <v>0</v>
      </c>
      <c r="F31" s="217">
        <f>【入力シート】!$B$5*取引基本表!AR33/取引基本表!AR$42</f>
        <v>0</v>
      </c>
      <c r="G31" s="217">
        <f>【入力シート】!$B$6*取引基本表!AS33/取引基本表!AS$42</f>
        <v>0</v>
      </c>
      <c r="H31" s="217">
        <f>【入力シート】!$B$7*取引基本表!AX33/取引基本表!AX$42</f>
        <v>0</v>
      </c>
      <c r="I31" s="217">
        <f>【入力シート】!$B$8*取引基本表!AY33/取引基本表!AY$42</f>
        <v>0</v>
      </c>
      <c r="J31" s="196">
        <f t="shared" si="0"/>
        <v>0</v>
      </c>
      <c r="K31" s="211">
        <f>SUM(C31:G31)*各係数!AS33+H31+I31</f>
        <v>0</v>
      </c>
    </row>
    <row r="32" spans="1:11" x14ac:dyDescent="0.2">
      <c r="A32" s="197">
        <v>61</v>
      </c>
      <c r="B32" s="198" t="s">
        <v>3</v>
      </c>
      <c r="C32" s="218">
        <f>【入力シート】!$B$2*取引基本表!AO34/取引基本表!AO$42</f>
        <v>0</v>
      </c>
      <c r="D32" s="218">
        <f>【入力シート】!$B$3*取引基本表!AP34/取引基本表!AP$42</f>
        <v>0</v>
      </c>
      <c r="E32" s="218">
        <f>【入力シート】!$B$4*取引基本表!AQ34/取引基本表!AQ$42</f>
        <v>0</v>
      </c>
      <c r="F32" s="218">
        <f>【入力シート】!$B$5*取引基本表!AR34/取引基本表!AR$42</f>
        <v>0</v>
      </c>
      <c r="G32" s="218">
        <f>【入力シート】!$B$6*取引基本表!AS34/取引基本表!AS$42</f>
        <v>0</v>
      </c>
      <c r="H32" s="218">
        <f>【入力シート】!$B$7*取引基本表!AX34/取引基本表!AX$42</f>
        <v>0</v>
      </c>
      <c r="I32" s="220">
        <f>【入力シート】!$B$8*取引基本表!AY34/取引基本表!AY$42</f>
        <v>0</v>
      </c>
      <c r="J32" s="199">
        <f t="shared" si="0"/>
        <v>0</v>
      </c>
      <c r="K32" s="212">
        <f>SUM(C32:G32)*各係数!AS34+H32+I32</f>
        <v>0</v>
      </c>
    </row>
    <row r="33" spans="1:11" x14ac:dyDescent="0.2">
      <c r="A33" s="200">
        <v>63</v>
      </c>
      <c r="B33" s="201" t="s">
        <v>28</v>
      </c>
      <c r="C33" s="219">
        <f>【入力シート】!$B$2*取引基本表!AO35/取引基本表!AO$42</f>
        <v>0</v>
      </c>
      <c r="D33" s="219">
        <f>【入力シート】!$B$3*取引基本表!AP35/取引基本表!AP$42</f>
        <v>0</v>
      </c>
      <c r="E33" s="219">
        <f>【入力シート】!$B$4*取引基本表!AQ35/取引基本表!AQ$42</f>
        <v>0</v>
      </c>
      <c r="F33" s="219">
        <f>【入力シート】!$B$5*取引基本表!AR35/取引基本表!AR$42</f>
        <v>0</v>
      </c>
      <c r="G33" s="219">
        <f>【入力シート】!$B$6*取引基本表!AS35/取引基本表!AS$42</f>
        <v>0</v>
      </c>
      <c r="H33" s="219">
        <f>【入力シート】!$B$7*取引基本表!AX35/取引基本表!AX$42</f>
        <v>0</v>
      </c>
      <c r="I33" s="219">
        <f>【入力シート】!$B$8*取引基本表!AY35/取引基本表!AY$42</f>
        <v>0</v>
      </c>
      <c r="J33" s="202">
        <f t="shared" si="0"/>
        <v>0</v>
      </c>
      <c r="K33" s="213">
        <f>SUM(C33:G33)*各係数!AS35+H33+I33</f>
        <v>0</v>
      </c>
    </row>
    <row r="34" spans="1:11" x14ac:dyDescent="0.2">
      <c r="A34" s="203">
        <v>64</v>
      </c>
      <c r="B34" s="204" t="s">
        <v>51</v>
      </c>
      <c r="C34" s="217">
        <f>【入力シート】!$B$2*取引基本表!AO36/取引基本表!AO$42</f>
        <v>0</v>
      </c>
      <c r="D34" s="217">
        <f>【入力シート】!$B$3*取引基本表!AP36/取引基本表!AP$42</f>
        <v>0</v>
      </c>
      <c r="E34" s="217">
        <f>【入力シート】!$B$4*取引基本表!AQ36/取引基本表!AQ$42</f>
        <v>0</v>
      </c>
      <c r="F34" s="217">
        <f>【入力シート】!$B$5*取引基本表!AR36/取引基本表!AR$42</f>
        <v>0</v>
      </c>
      <c r="G34" s="217">
        <f>【入力シート】!$B$6*取引基本表!AS36/取引基本表!AS$42</f>
        <v>0</v>
      </c>
      <c r="H34" s="217">
        <f>【入力シート】!$B$7*取引基本表!AX36/取引基本表!AX$42</f>
        <v>0</v>
      </c>
      <c r="I34" s="217">
        <f>【入力シート】!$B$8*取引基本表!AY36/取引基本表!AY$42</f>
        <v>0</v>
      </c>
      <c r="J34" s="205">
        <f t="shared" si="0"/>
        <v>0</v>
      </c>
      <c r="K34" s="214">
        <f>SUM(C34:G34)*各係数!AS36+H34+I34</f>
        <v>0</v>
      </c>
    </row>
    <row r="35" spans="1:11" x14ac:dyDescent="0.2">
      <c r="A35" s="203">
        <v>65</v>
      </c>
      <c r="B35" s="204" t="s">
        <v>57</v>
      </c>
      <c r="C35" s="217">
        <f>【入力シート】!$B$2*取引基本表!AO37/取引基本表!AO$42</f>
        <v>0</v>
      </c>
      <c r="D35" s="217">
        <f>【入力シート】!$B$3*取引基本表!AP37/取引基本表!AP$42</f>
        <v>0</v>
      </c>
      <c r="E35" s="217">
        <f>【入力シート】!$B$4*取引基本表!AQ37/取引基本表!AQ$42</f>
        <v>0</v>
      </c>
      <c r="F35" s="217">
        <f>【入力シート】!$B$5*取引基本表!AR37/取引基本表!AR$42</f>
        <v>0</v>
      </c>
      <c r="G35" s="217">
        <f>【入力シート】!$B$6*取引基本表!AS37/取引基本表!AS$42</f>
        <v>0</v>
      </c>
      <c r="H35" s="217">
        <f>【入力シート】!$B$7*取引基本表!AX37/取引基本表!AX$42</f>
        <v>0</v>
      </c>
      <c r="I35" s="217">
        <f>【入力シート】!$B$8*取引基本表!AY37/取引基本表!AY$42</f>
        <v>0</v>
      </c>
      <c r="J35" s="205">
        <f t="shared" si="0"/>
        <v>0</v>
      </c>
      <c r="K35" s="214">
        <f>SUM(C35:G35)*各係数!AS37+H35+I35</f>
        <v>0</v>
      </c>
    </row>
    <row r="36" spans="1:11" x14ac:dyDescent="0.2">
      <c r="A36" s="194">
        <v>66</v>
      </c>
      <c r="B36" s="195" t="s">
        <v>29</v>
      </c>
      <c r="C36" s="217">
        <f>【入力シート】!$B$2*取引基本表!AO38/取引基本表!AO$42</f>
        <v>0</v>
      </c>
      <c r="D36" s="217">
        <f>【入力シート】!$B$3*取引基本表!AP38/取引基本表!AP$42</f>
        <v>0</v>
      </c>
      <c r="E36" s="217">
        <f>【入力シート】!$B$4*取引基本表!AQ38/取引基本表!AQ$42</f>
        <v>0</v>
      </c>
      <c r="F36" s="217">
        <f>【入力シート】!$B$5*取引基本表!AR38/取引基本表!AR$42</f>
        <v>0</v>
      </c>
      <c r="G36" s="217">
        <f>【入力シート】!$B$6*取引基本表!AS38/取引基本表!AS$42</f>
        <v>0</v>
      </c>
      <c r="H36" s="217">
        <f>【入力シート】!$B$7*取引基本表!AX38/取引基本表!AX$42</f>
        <v>0</v>
      </c>
      <c r="I36" s="217">
        <f>【入力シート】!$B$8*取引基本表!AY38/取引基本表!AY$42</f>
        <v>0</v>
      </c>
      <c r="J36" s="196">
        <f t="shared" si="0"/>
        <v>0</v>
      </c>
      <c r="K36" s="214">
        <f>SUM(C36:G36)*各係数!AS38+H36+I36</f>
        <v>0</v>
      </c>
    </row>
    <row r="37" spans="1:11" x14ac:dyDescent="0.2">
      <c r="A37" s="197">
        <v>67</v>
      </c>
      <c r="B37" s="198" t="s">
        <v>30</v>
      </c>
      <c r="C37" s="218">
        <f>【入力シート】!$B$2*取引基本表!AO39/取引基本表!AO$42</f>
        <v>0</v>
      </c>
      <c r="D37" s="218">
        <f>【入力シート】!$B$3*取引基本表!AP39/取引基本表!AP$42</f>
        <v>0</v>
      </c>
      <c r="E37" s="218">
        <f>【入力シート】!$B$4*取引基本表!AQ39/取引基本表!AQ$42</f>
        <v>0</v>
      </c>
      <c r="F37" s="218">
        <f>【入力シート】!$B$5*取引基本表!AR39/取引基本表!AR$42</f>
        <v>0</v>
      </c>
      <c r="G37" s="218">
        <f>【入力シート】!$B$6*取引基本表!AS39/取引基本表!AS$42</f>
        <v>0</v>
      </c>
      <c r="H37" s="218">
        <f>【入力シート】!$B$7*取引基本表!AX39/取引基本表!AX$42</f>
        <v>0</v>
      </c>
      <c r="I37" s="220">
        <f>【入力シート】!$B$8*取引基本表!AY39/取引基本表!AY$42</f>
        <v>0</v>
      </c>
      <c r="J37" s="199">
        <f t="shared" si="0"/>
        <v>0</v>
      </c>
      <c r="K37" s="212">
        <f>SUM(C37:G37)*各係数!AS39+H37+I37</f>
        <v>0</v>
      </c>
    </row>
    <row r="38" spans="1:11" x14ac:dyDescent="0.2">
      <c r="A38" s="203">
        <v>68</v>
      </c>
      <c r="B38" s="204" t="s">
        <v>4</v>
      </c>
      <c r="C38" s="219">
        <f>【入力シート】!$B$2*取引基本表!AO40/取引基本表!AO$42</f>
        <v>0</v>
      </c>
      <c r="D38" s="219">
        <f>【入力シート】!$B$3*取引基本表!AP40/取引基本表!AP$42</f>
        <v>0</v>
      </c>
      <c r="E38" s="219">
        <f>【入力シート】!$B$4*取引基本表!AQ40/取引基本表!AQ$42</f>
        <v>0</v>
      </c>
      <c r="F38" s="219">
        <f>【入力シート】!$B$5*取引基本表!AR40/取引基本表!AR$42</f>
        <v>0</v>
      </c>
      <c r="G38" s="219">
        <f>【入力シート】!$B$6*取引基本表!AS40/取引基本表!AS$42</f>
        <v>0</v>
      </c>
      <c r="H38" s="219">
        <f>【入力シート】!$B$7*取引基本表!AX40/取引基本表!AX$42</f>
        <v>0</v>
      </c>
      <c r="I38" s="219">
        <f>【入力シート】!$B$8*取引基本表!AY40/取引基本表!AY$42</f>
        <v>0</v>
      </c>
      <c r="J38" s="205">
        <f t="shared" si="0"/>
        <v>0</v>
      </c>
      <c r="K38" s="214">
        <f>SUM(C38:G38)*各係数!AS40+H38+I38</f>
        <v>0</v>
      </c>
    </row>
    <row r="39" spans="1:11" ht="18.600000000000001" thickBot="1" x14ac:dyDescent="0.25">
      <c r="A39" s="206">
        <v>69</v>
      </c>
      <c r="B39" s="207" t="s">
        <v>5</v>
      </c>
      <c r="C39" s="221">
        <f>【入力シート】!$B$2*取引基本表!AO41/取引基本表!AO$42</f>
        <v>0</v>
      </c>
      <c r="D39" s="221">
        <f>【入力シート】!$B$3*取引基本表!AP41/取引基本表!AP$42</f>
        <v>0</v>
      </c>
      <c r="E39" s="221">
        <f>【入力シート】!$B$4*取引基本表!AQ41/取引基本表!AQ$42</f>
        <v>0</v>
      </c>
      <c r="F39" s="221">
        <f>【入力シート】!$B$5*取引基本表!AR41/取引基本表!AR$42</f>
        <v>0</v>
      </c>
      <c r="G39" s="225">
        <f>【入力シート】!$B$6*取引基本表!AS41/取引基本表!AS$42</f>
        <v>0</v>
      </c>
      <c r="H39" s="225">
        <f>【入力シート】!$B$7*取引基本表!AX41/取引基本表!AX$42</f>
        <v>0</v>
      </c>
      <c r="I39" s="222">
        <f>【入力シート】!$B$8*取引基本表!AY41/取引基本表!AY$42</f>
        <v>0</v>
      </c>
      <c r="J39" s="208">
        <f t="shared" si="0"/>
        <v>0</v>
      </c>
      <c r="K39" s="215">
        <f>SUM(C39:G39)*各係数!AS41+H39+I39</f>
        <v>0</v>
      </c>
    </row>
    <row r="40" spans="1:11" x14ac:dyDescent="0.2">
      <c r="C40" s="106"/>
      <c r="D40" s="106"/>
      <c r="E40" s="106"/>
      <c r="F40" s="106"/>
      <c r="G40" s="111"/>
      <c r="H40" s="111"/>
    </row>
  </sheetData>
  <sheetProtection selectLockedCells="1" selectUnlockedCells="1"/>
  <phoneticPr fontId="6"/>
  <dataValidations count="1">
    <dataValidation imeMode="off" allowBlank="1" showInputMessage="1" showErrorMessage="1" sqref="J3:K39" xr:uid="{00000000-0002-0000-0300-000000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345"/>
  <sheetViews>
    <sheetView zoomScale="65" zoomScaleNormal="65"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6.2" x14ac:dyDescent="0.2"/>
  <cols>
    <col min="1" max="1" width="3.77734375" style="135" bestFit="1" customWidth="1"/>
    <col min="2" max="2" width="27.77734375" style="135" bestFit="1" customWidth="1"/>
    <col min="3" max="39" width="13.88671875" style="135" customWidth="1"/>
    <col min="40" max="40" width="9" style="135"/>
    <col min="41" max="41" width="12.21875" style="135" bestFit="1" customWidth="1"/>
    <col min="42" max="42" width="9.33203125" style="135" bestFit="1" customWidth="1"/>
    <col min="43" max="43" width="12.21875" style="135" bestFit="1" customWidth="1"/>
    <col min="44" max="44" width="14.6640625" style="135" customWidth="1"/>
    <col min="45" max="45" width="9.33203125" style="135" bestFit="1" customWidth="1"/>
    <col min="46" max="16384" width="9" style="135"/>
  </cols>
  <sheetData>
    <row r="1" spans="1:48" ht="30" customHeight="1" x14ac:dyDescent="0.2">
      <c r="A1" s="133" t="s">
        <v>226</v>
      </c>
      <c r="B1" s="134"/>
      <c r="C1" s="134"/>
      <c r="D1" s="134"/>
      <c r="E1" s="134"/>
      <c r="F1" s="134"/>
      <c r="G1" s="134"/>
      <c r="H1" s="134"/>
      <c r="I1" s="134"/>
      <c r="J1" s="134"/>
      <c r="K1" s="134"/>
    </row>
    <row r="2" spans="1:48" ht="30" customHeight="1" x14ac:dyDescent="0.2">
      <c r="A2" s="134"/>
      <c r="B2" s="136" t="s">
        <v>227</v>
      </c>
      <c r="C2" s="134"/>
      <c r="D2" s="134"/>
      <c r="E2" s="134"/>
      <c r="F2" s="134"/>
      <c r="G2" s="134"/>
      <c r="H2" s="134"/>
      <c r="I2" s="134"/>
      <c r="J2" s="134"/>
      <c r="K2" s="134"/>
    </row>
    <row r="3" spans="1:48" ht="18" customHeight="1" x14ac:dyDescent="0.2">
      <c r="A3" s="137"/>
      <c r="B3" s="138"/>
      <c r="C3" s="139">
        <v>1</v>
      </c>
      <c r="D3" s="139">
        <v>6</v>
      </c>
      <c r="E3" s="139">
        <v>11</v>
      </c>
      <c r="F3" s="139">
        <v>15</v>
      </c>
      <c r="G3" s="139">
        <v>16</v>
      </c>
      <c r="H3" s="139">
        <v>20</v>
      </c>
      <c r="I3" s="139">
        <v>21</v>
      </c>
      <c r="J3" s="139">
        <v>22</v>
      </c>
      <c r="K3" s="139">
        <v>25</v>
      </c>
      <c r="L3" s="139">
        <v>26</v>
      </c>
      <c r="M3" s="139">
        <v>27</v>
      </c>
      <c r="N3" s="139">
        <v>28</v>
      </c>
      <c r="O3" s="139">
        <v>29</v>
      </c>
      <c r="P3" s="139">
        <v>30</v>
      </c>
      <c r="Q3" s="139">
        <v>31</v>
      </c>
      <c r="R3" s="139">
        <v>32</v>
      </c>
      <c r="S3" s="139">
        <v>33</v>
      </c>
      <c r="T3" s="139">
        <v>34</v>
      </c>
      <c r="U3" s="139">
        <v>35</v>
      </c>
      <c r="V3" s="139">
        <v>39</v>
      </c>
      <c r="W3" s="139">
        <v>41</v>
      </c>
      <c r="X3" s="139">
        <v>46</v>
      </c>
      <c r="Y3" s="139">
        <v>47</v>
      </c>
      <c r="Z3" s="139">
        <v>48</v>
      </c>
      <c r="AA3" s="139">
        <v>51</v>
      </c>
      <c r="AB3" s="139">
        <v>53</v>
      </c>
      <c r="AC3" s="139">
        <v>55</v>
      </c>
      <c r="AD3" s="139">
        <v>57</v>
      </c>
      <c r="AE3" s="139">
        <v>59</v>
      </c>
      <c r="AF3" s="139">
        <v>61</v>
      </c>
      <c r="AG3" s="139">
        <v>63</v>
      </c>
      <c r="AH3" s="139">
        <v>64</v>
      </c>
      <c r="AI3" s="139">
        <v>65</v>
      </c>
      <c r="AJ3" s="139">
        <v>66</v>
      </c>
      <c r="AK3" s="139">
        <v>67</v>
      </c>
      <c r="AL3" s="139">
        <v>68</v>
      </c>
      <c r="AM3" s="140">
        <v>69</v>
      </c>
    </row>
    <row r="4" spans="1:48" ht="54" customHeight="1" x14ac:dyDescent="0.2">
      <c r="A4" s="141"/>
      <c r="B4" s="142"/>
      <c r="C4" s="143" t="s">
        <v>54</v>
      </c>
      <c r="D4" s="143" t="s">
        <v>14</v>
      </c>
      <c r="E4" s="143" t="s">
        <v>42</v>
      </c>
      <c r="F4" s="143" t="s">
        <v>15</v>
      </c>
      <c r="G4" s="143" t="s">
        <v>16</v>
      </c>
      <c r="H4" s="143" t="s">
        <v>17</v>
      </c>
      <c r="I4" s="143" t="s">
        <v>18</v>
      </c>
      <c r="J4" s="143" t="s">
        <v>55</v>
      </c>
      <c r="K4" s="143" t="s">
        <v>19</v>
      </c>
      <c r="L4" s="143" t="s">
        <v>20</v>
      </c>
      <c r="M4" s="143" t="s">
        <v>21</v>
      </c>
      <c r="N4" s="143" t="s">
        <v>22</v>
      </c>
      <c r="O4" s="143" t="s">
        <v>43</v>
      </c>
      <c r="P4" s="143" t="s">
        <v>44</v>
      </c>
      <c r="Q4" s="143" t="s">
        <v>45</v>
      </c>
      <c r="R4" s="143" t="s">
        <v>46</v>
      </c>
      <c r="S4" s="143" t="s">
        <v>23</v>
      </c>
      <c r="T4" s="143" t="s">
        <v>56</v>
      </c>
      <c r="U4" s="143" t="s">
        <v>24</v>
      </c>
      <c r="V4" s="143" t="s">
        <v>0</v>
      </c>
      <c r="W4" s="143" t="s">
        <v>25</v>
      </c>
      <c r="X4" s="143" t="s">
        <v>211</v>
      </c>
      <c r="Y4" s="143" t="s">
        <v>47</v>
      </c>
      <c r="Z4" s="143" t="s">
        <v>48</v>
      </c>
      <c r="AA4" s="143" t="s">
        <v>1</v>
      </c>
      <c r="AB4" s="143" t="s">
        <v>2</v>
      </c>
      <c r="AC4" s="143" t="s">
        <v>27</v>
      </c>
      <c r="AD4" s="143" t="s">
        <v>49</v>
      </c>
      <c r="AE4" s="143" t="s">
        <v>50</v>
      </c>
      <c r="AF4" s="143" t="s">
        <v>3</v>
      </c>
      <c r="AG4" s="143" t="s">
        <v>28</v>
      </c>
      <c r="AH4" s="143" t="s">
        <v>51</v>
      </c>
      <c r="AI4" s="143" t="s">
        <v>57</v>
      </c>
      <c r="AJ4" s="143" t="s">
        <v>29</v>
      </c>
      <c r="AK4" s="143" t="s">
        <v>30</v>
      </c>
      <c r="AL4" s="143" t="s">
        <v>4</v>
      </c>
      <c r="AM4" s="144" t="s">
        <v>5</v>
      </c>
      <c r="AO4" s="145" t="s">
        <v>228</v>
      </c>
      <c r="AP4" s="146" t="s">
        <v>229</v>
      </c>
      <c r="AQ4" s="145" t="s">
        <v>230</v>
      </c>
      <c r="AR4" s="145" t="s">
        <v>231</v>
      </c>
      <c r="AS4" s="146" t="s">
        <v>232</v>
      </c>
    </row>
    <row r="5" spans="1:48" ht="18" customHeight="1" x14ac:dyDescent="0.2">
      <c r="A5" s="147">
        <v>1</v>
      </c>
      <c r="B5" s="148" t="s">
        <v>54</v>
      </c>
      <c r="C5" s="149">
        <v>1.0032762540368569</v>
      </c>
      <c r="D5" s="149">
        <v>3.3752135596304996E-6</v>
      </c>
      <c r="E5" s="149">
        <v>6.2303017217066031E-3</v>
      </c>
      <c r="F5" s="149">
        <v>4.4599868153562402E-4</v>
      </c>
      <c r="G5" s="149">
        <v>3.7773207296944254E-4</v>
      </c>
      <c r="H5" s="149">
        <v>6.3407192691247857E-5</v>
      </c>
      <c r="I5" s="149">
        <v>2.6269797207855298E-7</v>
      </c>
      <c r="J5" s="149">
        <v>1.5928169964546962E-4</v>
      </c>
      <c r="K5" s="149">
        <v>9.428046921814587E-6</v>
      </c>
      <c r="L5" s="149">
        <v>1.8189357065521414E-6</v>
      </c>
      <c r="M5" s="149">
        <v>4.6834315036881672E-6</v>
      </c>
      <c r="N5" s="149">
        <v>1.9351689823140185E-6</v>
      </c>
      <c r="O5" s="149">
        <v>2.7150619130805984E-6</v>
      </c>
      <c r="P5" s="149">
        <v>2.7492905795003232E-6</v>
      </c>
      <c r="Q5" s="149">
        <v>4.4852240928635564E-6</v>
      </c>
      <c r="R5" s="149">
        <v>3.2036994004190199E-6</v>
      </c>
      <c r="S5" s="149">
        <v>4.5821324806552137E-6</v>
      </c>
      <c r="T5" s="149">
        <v>4.6223655510429192E-6</v>
      </c>
      <c r="U5" s="149">
        <v>2.941850896380864E-6</v>
      </c>
      <c r="V5" s="149">
        <v>1.5805551845764567E-4</v>
      </c>
      <c r="W5" s="149">
        <v>3.9084868779024077E-5</v>
      </c>
      <c r="X5" s="149">
        <v>3.6082209464802723E-6</v>
      </c>
      <c r="Y5" s="149">
        <v>8.8138457659997904E-6</v>
      </c>
      <c r="Z5" s="149">
        <v>5.6301473295234102E-6</v>
      </c>
      <c r="AA5" s="149">
        <v>8.6928721409957503E-6</v>
      </c>
      <c r="AB5" s="149">
        <v>4.2292039077860491E-6</v>
      </c>
      <c r="AC5" s="149">
        <v>3.0338904151739458E-6</v>
      </c>
      <c r="AD5" s="149">
        <v>8.804329515412966E-6</v>
      </c>
      <c r="AE5" s="149">
        <v>1.1763131937418999E-5</v>
      </c>
      <c r="AF5" s="149">
        <v>7.9155770291072298E-6</v>
      </c>
      <c r="AG5" s="149">
        <v>9.5948066700925555E-5</v>
      </c>
      <c r="AH5" s="149">
        <v>1.0571960712913258E-4</v>
      </c>
      <c r="AI5" s="149">
        <v>1.479649939863608E-4</v>
      </c>
      <c r="AJ5" s="149">
        <v>7.0934462938797943E-6</v>
      </c>
      <c r="AK5" s="149">
        <v>9.0939129554332403E-4</v>
      </c>
      <c r="AL5" s="149">
        <v>4.8995820758634045E-5</v>
      </c>
      <c r="AM5" s="150">
        <v>1.3343456824205394E-5</v>
      </c>
      <c r="AO5" s="151">
        <v>0.54889931432695782</v>
      </c>
      <c r="AP5" s="151">
        <v>0.17815469746180682</v>
      </c>
      <c r="AQ5" s="151">
        <v>0.20664421187697984</v>
      </c>
      <c r="AR5" s="151">
        <v>7.8214403375016382E-4</v>
      </c>
      <c r="AS5" s="151">
        <v>4.5349222111883525E-2</v>
      </c>
      <c r="AU5"/>
      <c r="AV5"/>
    </row>
    <row r="6" spans="1:48" ht="18" customHeight="1" x14ac:dyDescent="0.2">
      <c r="A6" s="147">
        <v>6</v>
      </c>
      <c r="B6" s="148" t="s">
        <v>14</v>
      </c>
      <c r="C6" s="149">
        <v>3.3587872967064469E-5</v>
      </c>
      <c r="D6" s="149">
        <v>1.0000448314218109</v>
      </c>
      <c r="E6" s="149">
        <v>2.2745317350638413E-5</v>
      </c>
      <c r="F6" s="149">
        <v>2.0070907716425231E-5</v>
      </c>
      <c r="G6" s="149">
        <v>2.9366834701034972E-5</v>
      </c>
      <c r="H6" s="149">
        <v>9.5399176814723276E-5</v>
      </c>
      <c r="I6" s="149">
        <v>1.5621561069428143E-3</v>
      </c>
      <c r="J6" s="149">
        <v>2.4799196374952084E-5</v>
      </c>
      <c r="K6" s="149">
        <v>2.363079429930681E-4</v>
      </c>
      <c r="L6" s="149">
        <v>5.991973919530707E-5</v>
      </c>
      <c r="M6" s="149">
        <v>7.4087430884329207E-4</v>
      </c>
      <c r="N6" s="149">
        <v>3.1810503091653862E-5</v>
      </c>
      <c r="O6" s="149">
        <v>2.455275795504118E-5</v>
      </c>
      <c r="P6" s="149">
        <v>1.3679777063037426E-5</v>
      </c>
      <c r="Q6" s="149">
        <v>2.4408330946475567E-5</v>
      </c>
      <c r="R6" s="149">
        <v>4.0040440184026696E-5</v>
      </c>
      <c r="S6" s="149">
        <v>2.3513119575123251E-5</v>
      </c>
      <c r="T6" s="149">
        <v>1.3559868930521535E-5</v>
      </c>
      <c r="U6" s="149">
        <v>1.8590015400067584E-5</v>
      </c>
      <c r="V6" s="149">
        <v>1.9263765369278448E-5</v>
      </c>
      <c r="W6" s="149">
        <v>2.1309385843634338E-5</v>
      </c>
      <c r="X6" s="149">
        <v>1.4546162682129696E-3</v>
      </c>
      <c r="Y6" s="149">
        <v>7.715787374651376E-5</v>
      </c>
      <c r="Z6" s="149">
        <v>1.0365600181727941E-4</v>
      </c>
      <c r="AA6" s="149">
        <v>2.3481717805871038E-5</v>
      </c>
      <c r="AB6" s="149">
        <v>9.3739832827355546E-6</v>
      </c>
      <c r="AC6" s="149">
        <v>8.330913043435215E-6</v>
      </c>
      <c r="AD6" s="149">
        <v>6.5965647643478461E-5</v>
      </c>
      <c r="AE6" s="149">
        <v>1.2529010753520275E-5</v>
      </c>
      <c r="AF6" s="149">
        <v>3.6280636879345782E-5</v>
      </c>
      <c r="AG6" s="149">
        <v>2.1225084054232169E-5</v>
      </c>
      <c r="AH6" s="149">
        <v>1.6611513710327624E-5</v>
      </c>
      <c r="AI6" s="149">
        <v>1.2575820804295389E-5</v>
      </c>
      <c r="AJ6" s="149">
        <v>1.042554212375592E-5</v>
      </c>
      <c r="AK6" s="149">
        <v>3.3077752801278869E-5</v>
      </c>
      <c r="AL6" s="149">
        <v>1.2026571113398711E-5</v>
      </c>
      <c r="AM6" s="150">
        <v>2.4677153546316799E-5</v>
      </c>
      <c r="AO6" s="151">
        <v>0.54416521522766859</v>
      </c>
      <c r="AP6" s="151">
        <v>5.1754167703408807E-2</v>
      </c>
      <c r="AQ6" s="151">
        <v>0.27668574272207019</v>
      </c>
      <c r="AR6" s="151">
        <v>4.4992289384587608E-5</v>
      </c>
      <c r="AS6" s="151">
        <v>4.6057819864651073E-3</v>
      </c>
      <c r="AU6"/>
      <c r="AV6"/>
    </row>
    <row r="7" spans="1:48" ht="18" customHeight="1" x14ac:dyDescent="0.2">
      <c r="A7" s="147">
        <v>11</v>
      </c>
      <c r="B7" s="148" t="s">
        <v>42</v>
      </c>
      <c r="C7" s="149">
        <v>4.7703793635698651E-3</v>
      </c>
      <c r="D7" s="149">
        <v>3.7207912127401087E-5</v>
      </c>
      <c r="E7" s="149">
        <v>1.0461302016847023</v>
      </c>
      <c r="F7" s="149">
        <v>4.9914710327210812E-4</v>
      </c>
      <c r="G7" s="149">
        <v>2.5534667863048372E-4</v>
      </c>
      <c r="H7" s="149">
        <v>2.0273737580381334E-3</v>
      </c>
      <c r="I7" s="149">
        <v>4.548562340311793E-6</v>
      </c>
      <c r="J7" s="149">
        <v>9.5578330483540909E-5</v>
      </c>
      <c r="K7" s="149">
        <v>1.4454200145628781E-4</v>
      </c>
      <c r="L7" s="149">
        <v>2.0926649127481103E-5</v>
      </c>
      <c r="M7" s="149">
        <v>2.4301200739902043E-5</v>
      </c>
      <c r="N7" s="149">
        <v>2.1482967352603394E-5</v>
      </c>
      <c r="O7" s="149">
        <v>2.7441509640146721E-5</v>
      </c>
      <c r="P7" s="149">
        <v>2.2001509753021046E-5</v>
      </c>
      <c r="Q7" s="149">
        <v>2.7127449471714062E-5</v>
      </c>
      <c r="R7" s="149">
        <v>3.3543241984165203E-5</v>
      </c>
      <c r="S7" s="149">
        <v>3.0162890247338694E-5</v>
      </c>
      <c r="T7" s="149">
        <v>3.0819822629843955E-5</v>
      </c>
      <c r="U7" s="149">
        <v>2.0531014446677009E-5</v>
      </c>
      <c r="V7" s="149">
        <v>3.019789130331654E-4</v>
      </c>
      <c r="W7" s="149">
        <v>4.399935283666981E-5</v>
      </c>
      <c r="X7" s="149">
        <v>2.2891157991571674E-5</v>
      </c>
      <c r="Y7" s="149">
        <v>6.1405976080171413E-5</v>
      </c>
      <c r="Z7" s="149">
        <v>4.9429710767890166E-5</v>
      </c>
      <c r="AA7" s="149">
        <v>7.3387077202047781E-5</v>
      </c>
      <c r="AB7" s="149">
        <v>4.582623668194318E-5</v>
      </c>
      <c r="AC7" s="149">
        <v>4.219947440539994E-5</v>
      </c>
      <c r="AD7" s="149">
        <v>9.8732306649965162E-5</v>
      </c>
      <c r="AE7" s="149">
        <v>2.1443771737016023E-4</v>
      </c>
      <c r="AF7" s="149">
        <v>2.8446901466293913E-4</v>
      </c>
      <c r="AG7" s="149">
        <v>1.5431139224229024E-3</v>
      </c>
      <c r="AH7" s="149">
        <v>1.7632336807902099E-3</v>
      </c>
      <c r="AI7" s="149">
        <v>5.3723895989163124E-4</v>
      </c>
      <c r="AJ7" s="149">
        <v>1.1128406637030087E-4</v>
      </c>
      <c r="AK7" s="149">
        <v>2.3258723310360094E-2</v>
      </c>
      <c r="AL7" s="149">
        <v>6.3281949924283974E-5</v>
      </c>
      <c r="AM7" s="150">
        <v>1.1509890557943768E-3</v>
      </c>
      <c r="AO7" s="151">
        <v>0.3665677397352527</v>
      </c>
      <c r="AP7" s="151">
        <v>4.1771581629978773E-2</v>
      </c>
      <c r="AQ7" s="151">
        <v>0.14717288592616773</v>
      </c>
      <c r="AR7" s="151">
        <v>2.3094529516101737E-2</v>
      </c>
      <c r="AS7" s="151">
        <v>0.18928841210193881</v>
      </c>
      <c r="AU7"/>
      <c r="AV7"/>
    </row>
    <row r="8" spans="1:48" ht="18" customHeight="1" x14ac:dyDescent="0.2">
      <c r="A8" s="147">
        <v>15</v>
      </c>
      <c r="B8" s="148" t="s">
        <v>15</v>
      </c>
      <c r="C8" s="149">
        <v>4.7501491695617842E-4</v>
      </c>
      <c r="D8" s="149">
        <v>3.2919383514892108E-4</v>
      </c>
      <c r="E8" s="149">
        <v>1.5880772830450751E-4</v>
      </c>
      <c r="F8" s="149">
        <v>1.0137393662463121</v>
      </c>
      <c r="G8" s="149">
        <v>3.974193949816903E-4</v>
      </c>
      <c r="H8" s="149">
        <v>1.4834678507938553E-4</v>
      </c>
      <c r="I8" s="149">
        <v>8.1994744052786588E-6</v>
      </c>
      <c r="J8" s="149">
        <v>3.0861682859599255E-4</v>
      </c>
      <c r="K8" s="149">
        <v>5.4385933694961529E-4</v>
      </c>
      <c r="L8" s="149">
        <v>8.5374756847204591E-5</v>
      </c>
      <c r="M8" s="149">
        <v>1.2489838420300697E-4</v>
      </c>
      <c r="N8" s="149">
        <v>1.4687491127497211E-4</v>
      </c>
      <c r="O8" s="149">
        <v>1.8102171479167679E-4</v>
      </c>
      <c r="P8" s="149">
        <v>1.1310979672389773E-4</v>
      </c>
      <c r="Q8" s="149">
        <v>2.3137125833011237E-4</v>
      </c>
      <c r="R8" s="149">
        <v>3.283468287948996E-4</v>
      </c>
      <c r="S8" s="149">
        <v>2.9221811311170562E-4</v>
      </c>
      <c r="T8" s="149">
        <v>1.5619805087643081E-4</v>
      </c>
      <c r="U8" s="149">
        <v>1.9740301871802642E-4</v>
      </c>
      <c r="V8" s="149">
        <v>6.1213200806107257E-4</v>
      </c>
      <c r="W8" s="149">
        <v>5.1226014144674153E-4</v>
      </c>
      <c r="X8" s="149">
        <v>8.062427518308146E-5</v>
      </c>
      <c r="Y8" s="149">
        <v>2.256141406415994E-4</v>
      </c>
      <c r="Z8" s="149">
        <v>4.5612542089819167E-4</v>
      </c>
      <c r="AA8" s="149">
        <v>4.8989540106089051E-4</v>
      </c>
      <c r="AB8" s="149">
        <v>2.2742112636569019E-4</v>
      </c>
      <c r="AC8" s="149">
        <v>5.4594926733371533E-5</v>
      </c>
      <c r="AD8" s="149">
        <v>2.3737195581099136E-4</v>
      </c>
      <c r="AE8" s="149">
        <v>1.7823502085588191E-4</v>
      </c>
      <c r="AF8" s="149">
        <v>8.0496478885424671E-4</v>
      </c>
      <c r="AG8" s="149">
        <v>1.4400553563837201E-4</v>
      </c>
      <c r="AH8" s="149">
        <v>3.2704329172346516E-4</v>
      </c>
      <c r="AI8" s="149">
        <v>2.1138162009831716E-3</v>
      </c>
      <c r="AJ8" s="149">
        <v>2.8931777423066079E-4</v>
      </c>
      <c r="AK8" s="149">
        <v>4.4166277620720219E-4</v>
      </c>
      <c r="AL8" s="149">
        <v>2.0885711024148479E-3</v>
      </c>
      <c r="AM8" s="150">
        <v>1.8949393072852804E-4</v>
      </c>
      <c r="AO8" s="151">
        <v>0.5763909812833542</v>
      </c>
      <c r="AP8" s="151">
        <v>0.13537267318642596</v>
      </c>
      <c r="AQ8" s="151">
        <v>0.43615657636034011</v>
      </c>
      <c r="AR8" s="151">
        <v>1.3417219642026718E-3</v>
      </c>
      <c r="AS8" s="151">
        <v>9.0171029582497453E-2</v>
      </c>
      <c r="AU8"/>
      <c r="AV8"/>
    </row>
    <row r="9" spans="1:48" ht="18" customHeight="1" x14ac:dyDescent="0.2">
      <c r="A9" s="147">
        <v>16</v>
      </c>
      <c r="B9" s="152" t="s">
        <v>16</v>
      </c>
      <c r="C9" s="153">
        <v>1.2334325988991698E-2</v>
      </c>
      <c r="D9" s="153">
        <v>1.0725649269208949E-3</v>
      </c>
      <c r="E9" s="153">
        <v>4.5524659847444547E-3</v>
      </c>
      <c r="F9" s="153">
        <v>1.4547985840865521E-3</v>
      </c>
      <c r="G9" s="153">
        <v>1.057493517272492</v>
      </c>
      <c r="H9" s="153">
        <v>4.6019943696937989E-3</v>
      </c>
      <c r="I9" s="153">
        <v>6.5939812280800775E-5</v>
      </c>
      <c r="J9" s="153">
        <v>1.8830516761677964E-3</v>
      </c>
      <c r="K9" s="153">
        <v>4.6222562461498669E-3</v>
      </c>
      <c r="L9" s="153">
        <v>5.223452574159165E-4</v>
      </c>
      <c r="M9" s="153">
        <v>1.2040307842401694E-3</v>
      </c>
      <c r="N9" s="153">
        <v>1.2780172206696813E-3</v>
      </c>
      <c r="O9" s="153">
        <v>1.0139725435693422E-3</v>
      </c>
      <c r="P9" s="153">
        <v>6.3938624312689506E-4</v>
      </c>
      <c r="Q9" s="153">
        <v>1.9830327412531925E-3</v>
      </c>
      <c r="R9" s="153">
        <v>1.4782598809555821E-3</v>
      </c>
      <c r="S9" s="153">
        <v>2.3692628132248577E-3</v>
      </c>
      <c r="T9" s="153">
        <v>1.7760116634445006E-3</v>
      </c>
      <c r="U9" s="153">
        <v>7.9766762563557238E-4</v>
      </c>
      <c r="V9" s="153">
        <v>1.3707960043016328E-2</v>
      </c>
      <c r="W9" s="153">
        <v>1.2322727132252128E-2</v>
      </c>
      <c r="X9" s="153">
        <v>1.5529397016520276E-3</v>
      </c>
      <c r="Y9" s="153">
        <v>2.8260562344303384E-3</v>
      </c>
      <c r="Z9" s="153">
        <v>2.8486084931902945E-3</v>
      </c>
      <c r="AA9" s="153">
        <v>2.8670725994267348E-3</v>
      </c>
      <c r="AB9" s="153">
        <v>2.3557669382096545E-3</v>
      </c>
      <c r="AC9" s="153">
        <v>8.1675370647748364E-4</v>
      </c>
      <c r="AD9" s="153">
        <v>2.6671961978086151E-3</v>
      </c>
      <c r="AE9" s="153">
        <v>3.5998707508380309E-3</v>
      </c>
      <c r="AF9" s="153">
        <v>1.9709161914754614E-3</v>
      </c>
      <c r="AG9" s="153">
        <v>4.1391303172989939E-3</v>
      </c>
      <c r="AH9" s="153">
        <v>1.9630636089837789E-3</v>
      </c>
      <c r="AI9" s="153">
        <v>6.8956217425936873E-3</v>
      </c>
      <c r="AJ9" s="153">
        <v>2.1444210566786302E-3</v>
      </c>
      <c r="AK9" s="153">
        <v>2.159956708249481E-3</v>
      </c>
      <c r="AL9" s="153">
        <v>0.10481590967666045</v>
      </c>
      <c r="AM9" s="154">
        <v>1.2111252890751822E-3</v>
      </c>
      <c r="AO9" s="151">
        <v>0.41950547994221876</v>
      </c>
      <c r="AP9" s="151">
        <v>6.3368872337887808E-2</v>
      </c>
      <c r="AQ9" s="151">
        <v>0.24032727248631672</v>
      </c>
      <c r="AR9" s="151">
        <v>2.0331125497796499E-3</v>
      </c>
      <c r="AS9" s="151">
        <v>0.22387895184057161</v>
      </c>
      <c r="AU9"/>
      <c r="AV9"/>
    </row>
    <row r="10" spans="1:48" ht="18" customHeight="1" x14ac:dyDescent="0.2">
      <c r="A10" s="155">
        <v>20</v>
      </c>
      <c r="B10" s="148" t="s">
        <v>17</v>
      </c>
      <c r="C10" s="149">
        <v>1.3529849419186434E-2</v>
      </c>
      <c r="D10" s="149">
        <v>1.0581727985607599E-3</v>
      </c>
      <c r="E10" s="149">
        <v>3.1341753001290426E-3</v>
      </c>
      <c r="F10" s="149">
        <v>2.6240370425932833E-2</v>
      </c>
      <c r="G10" s="149">
        <v>1.0589922529146143E-2</v>
      </c>
      <c r="H10" s="149">
        <v>1.0925298879040504</v>
      </c>
      <c r="I10" s="149">
        <v>4.1936798635872552E-4</v>
      </c>
      <c r="J10" s="149">
        <v>4.1935507615276646E-2</v>
      </c>
      <c r="K10" s="149">
        <v>9.3289424876429258E-3</v>
      </c>
      <c r="L10" s="149">
        <v>2.1541332449400321E-3</v>
      </c>
      <c r="M10" s="149">
        <v>2.8815602423578209E-3</v>
      </c>
      <c r="N10" s="149">
        <v>2.7499801358201693E-3</v>
      </c>
      <c r="O10" s="149">
        <v>2.1943076320121236E-3</v>
      </c>
      <c r="P10" s="149">
        <v>1.4412558958901726E-3</v>
      </c>
      <c r="Q10" s="149">
        <v>5.8531994385784417E-3</v>
      </c>
      <c r="R10" s="149">
        <v>5.6413625252318238E-3</v>
      </c>
      <c r="S10" s="149">
        <v>5.7556564604091679E-3</v>
      </c>
      <c r="T10" s="149">
        <v>3.2789008407459489E-3</v>
      </c>
      <c r="U10" s="149">
        <v>3.1189679149193962E-3</v>
      </c>
      <c r="V10" s="149">
        <v>8.5532994674717353E-3</v>
      </c>
      <c r="W10" s="149">
        <v>2.3766971976487508E-3</v>
      </c>
      <c r="X10" s="149">
        <v>1.1444501293654415E-3</v>
      </c>
      <c r="Y10" s="149">
        <v>4.0914237114662941E-3</v>
      </c>
      <c r="Z10" s="149">
        <v>6.7511138476407054E-3</v>
      </c>
      <c r="AA10" s="149">
        <v>3.1789474900125993E-4</v>
      </c>
      <c r="AB10" s="149">
        <v>4.1185074481677885E-4</v>
      </c>
      <c r="AC10" s="149">
        <v>1.8936045040818025E-4</v>
      </c>
      <c r="AD10" s="149">
        <v>5.870037427533161E-4</v>
      </c>
      <c r="AE10" s="149">
        <v>7.6710715362565088E-4</v>
      </c>
      <c r="AF10" s="149">
        <v>1.088466682711133E-3</v>
      </c>
      <c r="AG10" s="149">
        <v>5.1295125199553307E-3</v>
      </c>
      <c r="AH10" s="149">
        <v>3.9315284376824938E-2</v>
      </c>
      <c r="AI10" s="149">
        <v>1.2554066268693053E-3</v>
      </c>
      <c r="AJ10" s="149">
        <v>1.6309924042207363E-3</v>
      </c>
      <c r="AK10" s="149">
        <v>2.5743490556728657E-3</v>
      </c>
      <c r="AL10" s="149">
        <v>4.5653827371606804E-3</v>
      </c>
      <c r="AM10" s="150">
        <v>1.7189632548054638E-3</v>
      </c>
      <c r="AO10" s="151">
        <v>0.33202232111473495</v>
      </c>
      <c r="AP10" s="151">
        <v>2.209956520905541E-2</v>
      </c>
      <c r="AQ10" s="151">
        <v>0.13235081089256764</v>
      </c>
      <c r="AR10" s="151">
        <v>5.4842259696472979E-3</v>
      </c>
      <c r="AS10" s="151">
        <v>0.23489802794683246</v>
      </c>
      <c r="AU10"/>
      <c r="AV10"/>
    </row>
    <row r="11" spans="1:48" ht="18" customHeight="1" x14ac:dyDescent="0.2">
      <c r="A11" s="147">
        <v>21</v>
      </c>
      <c r="B11" s="148" t="s">
        <v>18</v>
      </c>
      <c r="C11" s="149">
        <v>7.9436001017397055E-3</v>
      </c>
      <c r="D11" s="149">
        <v>1.8148621705855437E-2</v>
      </c>
      <c r="E11" s="149">
        <v>3.6367965662429313E-3</v>
      </c>
      <c r="F11" s="149">
        <v>2.9435767169561427E-3</v>
      </c>
      <c r="G11" s="149">
        <v>3.1943749457594649E-3</v>
      </c>
      <c r="H11" s="149">
        <v>3.4426672463791996E-2</v>
      </c>
      <c r="I11" s="149">
        <v>1.0230774294105078</v>
      </c>
      <c r="J11" s="149">
        <v>2.7821500714188228E-3</v>
      </c>
      <c r="K11" s="149">
        <v>1.3571486310319833E-2</v>
      </c>
      <c r="L11" s="149">
        <v>6.4008202049623342E-3</v>
      </c>
      <c r="M11" s="149">
        <v>4.1031382695837062E-3</v>
      </c>
      <c r="N11" s="149">
        <v>3.2962081564145854E-3</v>
      </c>
      <c r="O11" s="149">
        <v>1.9085652943525919E-3</v>
      </c>
      <c r="P11" s="149">
        <v>1.3152585684222905E-3</v>
      </c>
      <c r="Q11" s="149">
        <v>1.8211029918733701E-3</v>
      </c>
      <c r="R11" s="149">
        <v>1.9196803140133988E-3</v>
      </c>
      <c r="S11" s="149">
        <v>1.6251180379088361E-3</v>
      </c>
      <c r="T11" s="149">
        <v>1.1585634418324448E-3</v>
      </c>
      <c r="U11" s="149">
        <v>2.4270270155221534E-3</v>
      </c>
      <c r="V11" s="149">
        <v>2.2712363498192225E-3</v>
      </c>
      <c r="W11" s="149">
        <v>4.7553760672876836E-3</v>
      </c>
      <c r="X11" s="149">
        <v>2.1351524179536053E-2</v>
      </c>
      <c r="Y11" s="149">
        <v>1.1463581337093165E-2</v>
      </c>
      <c r="Z11" s="149">
        <v>1.4062884682611467E-2</v>
      </c>
      <c r="AA11" s="149">
        <v>2.2924890346837814E-3</v>
      </c>
      <c r="AB11" s="149">
        <v>1.6801599942934736E-3</v>
      </c>
      <c r="AC11" s="149">
        <v>8.7564566799427966E-4</v>
      </c>
      <c r="AD11" s="149">
        <v>3.3584575188668087E-2</v>
      </c>
      <c r="AE11" s="149">
        <v>1.7385038602673179E-3</v>
      </c>
      <c r="AF11" s="149">
        <v>1.0038262738011073E-2</v>
      </c>
      <c r="AG11" s="149">
        <v>3.6798698058813422E-3</v>
      </c>
      <c r="AH11" s="149">
        <v>3.0587039440844628E-3</v>
      </c>
      <c r="AI11" s="149">
        <v>3.5980296828320114E-3</v>
      </c>
      <c r="AJ11" s="149">
        <v>2.0585279388650631E-3</v>
      </c>
      <c r="AK11" s="149">
        <v>3.9504135170000581E-3</v>
      </c>
      <c r="AL11" s="149">
        <v>2.4427742664144881E-3</v>
      </c>
      <c r="AM11" s="150">
        <v>9.5794141490897974E-3</v>
      </c>
      <c r="AO11" s="151">
        <v>0.59301676361341638</v>
      </c>
      <c r="AP11" s="151">
        <v>1.658827702503432E-3</v>
      </c>
      <c r="AQ11" s="151">
        <v>1.5366578298202762E-2</v>
      </c>
      <c r="AR11" s="151">
        <v>1.0393000499189679E-2</v>
      </c>
      <c r="AS11" s="151">
        <v>0.50204852570933278</v>
      </c>
      <c r="AU11"/>
      <c r="AV11"/>
    </row>
    <row r="12" spans="1:48" ht="18" customHeight="1" x14ac:dyDescent="0.2">
      <c r="A12" s="147">
        <v>22</v>
      </c>
      <c r="B12" s="148" t="s">
        <v>55</v>
      </c>
      <c r="C12" s="149">
        <v>4.310018523600306E-3</v>
      </c>
      <c r="D12" s="149">
        <v>1.584377945469259E-3</v>
      </c>
      <c r="E12" s="149">
        <v>5.2112293418693639E-3</v>
      </c>
      <c r="F12" s="149">
        <v>2.4946814767194919E-3</v>
      </c>
      <c r="G12" s="149">
        <v>9.5532718824189074E-3</v>
      </c>
      <c r="H12" s="149">
        <v>8.7232613387493111E-3</v>
      </c>
      <c r="I12" s="149">
        <v>6.8993359154651855E-5</v>
      </c>
      <c r="J12" s="149">
        <v>1.0552063378539083</v>
      </c>
      <c r="K12" s="149">
        <v>4.4099689745266913E-3</v>
      </c>
      <c r="L12" s="149">
        <v>5.8757280827517549E-4</v>
      </c>
      <c r="M12" s="149">
        <v>3.0381542816902379E-3</v>
      </c>
      <c r="N12" s="149">
        <v>1.3024166615357622E-3</v>
      </c>
      <c r="O12" s="149">
        <v>4.7028540776350566E-3</v>
      </c>
      <c r="P12" s="149">
        <v>8.8843874230648753E-3</v>
      </c>
      <c r="Q12" s="149">
        <v>1.3993752864109968E-2</v>
      </c>
      <c r="R12" s="149">
        <v>3.8052207600938275E-3</v>
      </c>
      <c r="S12" s="149">
        <v>1.2858455431670881E-2</v>
      </c>
      <c r="T12" s="149">
        <v>1.3985625456757642E-2</v>
      </c>
      <c r="U12" s="149">
        <v>1.0391631034951387E-2</v>
      </c>
      <c r="V12" s="149">
        <v>1.1908622305099436E-2</v>
      </c>
      <c r="W12" s="149">
        <v>4.7694699941749595E-3</v>
      </c>
      <c r="X12" s="149">
        <v>5.2538519524473288E-4</v>
      </c>
      <c r="Y12" s="149">
        <v>1.6163092778223552E-2</v>
      </c>
      <c r="Z12" s="149">
        <v>9.6047866108356725E-3</v>
      </c>
      <c r="AA12" s="149">
        <v>1.8289440156018671E-3</v>
      </c>
      <c r="AB12" s="149">
        <v>1.4710983922195712E-3</v>
      </c>
      <c r="AC12" s="149">
        <v>6.3551332608628697E-4</v>
      </c>
      <c r="AD12" s="149">
        <v>1.4938092918326761E-3</v>
      </c>
      <c r="AE12" s="149">
        <v>1.9962769262398556E-3</v>
      </c>
      <c r="AF12" s="149">
        <v>1.9382259975770271E-3</v>
      </c>
      <c r="AG12" s="149">
        <v>2.7994683555335824E-3</v>
      </c>
      <c r="AH12" s="149">
        <v>1.3282807355923017E-3</v>
      </c>
      <c r="AI12" s="149">
        <v>3.1066465042981629E-3</v>
      </c>
      <c r="AJ12" s="149">
        <v>2.0748079067334701E-3</v>
      </c>
      <c r="AK12" s="149">
        <v>1.7333783230841222E-3</v>
      </c>
      <c r="AL12" s="149">
        <v>1.5321868056522558E-2</v>
      </c>
      <c r="AM12" s="150">
        <v>1.545983941926165E-3</v>
      </c>
      <c r="AO12" s="151">
        <v>0.48094904034193403</v>
      </c>
      <c r="AP12" s="151">
        <v>6.3466632718841579E-2</v>
      </c>
      <c r="AQ12" s="151">
        <v>0.29642139363044906</v>
      </c>
      <c r="AR12" s="151">
        <v>2.1287948043754862E-3</v>
      </c>
      <c r="AS12" s="151">
        <v>0.26860718323355515</v>
      </c>
      <c r="AU12"/>
      <c r="AV12"/>
    </row>
    <row r="13" spans="1:48" ht="18" customHeight="1" x14ac:dyDescent="0.2">
      <c r="A13" s="147">
        <v>25</v>
      </c>
      <c r="B13" s="148" t="s">
        <v>19</v>
      </c>
      <c r="C13" s="149">
        <v>1.5092843960406921E-3</v>
      </c>
      <c r="D13" s="149">
        <v>1.4274087133706205E-4</v>
      </c>
      <c r="E13" s="149">
        <v>7.4833353204444215E-4</v>
      </c>
      <c r="F13" s="149">
        <v>1.9715659898957006E-4</v>
      </c>
      <c r="G13" s="149">
        <v>1.0544257913596867E-3</v>
      </c>
      <c r="H13" s="149">
        <v>2.0098616253851928E-3</v>
      </c>
      <c r="I13" s="149">
        <v>8.9857074664970174E-5</v>
      </c>
      <c r="J13" s="149">
        <v>9.0162575851431546E-4</v>
      </c>
      <c r="K13" s="149">
        <v>1.0284836508861135</v>
      </c>
      <c r="L13" s="149">
        <v>1.9827701526628945E-3</v>
      </c>
      <c r="M13" s="149">
        <v>1.6915129154823981E-3</v>
      </c>
      <c r="N13" s="149">
        <v>1.6583729280240671E-3</v>
      </c>
      <c r="O13" s="149">
        <v>2.3246749983025271E-3</v>
      </c>
      <c r="P13" s="149">
        <v>1.0672521582487254E-3</v>
      </c>
      <c r="Q13" s="149">
        <v>3.0665692727524035E-3</v>
      </c>
      <c r="R13" s="149">
        <v>1.1058689043519655E-2</v>
      </c>
      <c r="S13" s="149">
        <v>2.9189411519083565E-3</v>
      </c>
      <c r="T13" s="149">
        <v>9.2404205963698917E-4</v>
      </c>
      <c r="U13" s="149">
        <v>2.5798565891226766E-3</v>
      </c>
      <c r="V13" s="149">
        <v>1.1285976198830332E-3</v>
      </c>
      <c r="W13" s="149">
        <v>1.3501233630427826E-2</v>
      </c>
      <c r="X13" s="149">
        <v>5.0975387284182068E-4</v>
      </c>
      <c r="Y13" s="149">
        <v>2.7071393600053215E-3</v>
      </c>
      <c r="Z13" s="149">
        <v>3.9611999884445664E-4</v>
      </c>
      <c r="AA13" s="149">
        <v>1.8407486812595553E-4</v>
      </c>
      <c r="AB13" s="149">
        <v>1.3601503169381098E-4</v>
      </c>
      <c r="AC13" s="149">
        <v>3.0007226633717114E-4</v>
      </c>
      <c r="AD13" s="149">
        <v>2.5750611204612169E-4</v>
      </c>
      <c r="AE13" s="149">
        <v>1.9111820893831971E-4</v>
      </c>
      <c r="AF13" s="149">
        <v>4.5734539758877522E-4</v>
      </c>
      <c r="AG13" s="149">
        <v>8.8538961971895171E-4</v>
      </c>
      <c r="AH13" s="149">
        <v>3.4095929641809249E-4</v>
      </c>
      <c r="AI13" s="149">
        <v>2.4097820580609594E-4</v>
      </c>
      <c r="AJ13" s="149">
        <v>2.0782581840123401E-4</v>
      </c>
      <c r="AK13" s="149">
        <v>4.4671419084083014E-4</v>
      </c>
      <c r="AL13" s="149">
        <v>1.6456927053146147E-3</v>
      </c>
      <c r="AM13" s="150">
        <v>1.2791254729839876E-3</v>
      </c>
      <c r="AO13" s="151">
        <v>0.47480249568791122</v>
      </c>
      <c r="AP13" s="151">
        <v>4.1332169246821829E-2</v>
      </c>
      <c r="AQ13" s="151">
        <v>0.21532335342092374</v>
      </c>
      <c r="AR13" s="151">
        <v>3.7168201810328268E-4</v>
      </c>
      <c r="AS13" s="151">
        <v>0.24608959438412192</v>
      </c>
      <c r="AU13"/>
      <c r="AV13"/>
    </row>
    <row r="14" spans="1:48" ht="18" customHeight="1" x14ac:dyDescent="0.2">
      <c r="A14" s="156">
        <v>26</v>
      </c>
      <c r="B14" s="152" t="s">
        <v>20</v>
      </c>
      <c r="C14" s="153">
        <v>3.6575900870036845E-4</v>
      </c>
      <c r="D14" s="153">
        <v>1.4355518591284146E-3</v>
      </c>
      <c r="E14" s="153">
        <v>5.0453772166368269E-4</v>
      </c>
      <c r="F14" s="153">
        <v>1.6822322869371396E-4</v>
      </c>
      <c r="G14" s="153">
        <v>1.138535240579459E-2</v>
      </c>
      <c r="H14" s="153">
        <v>5.192168697037956E-4</v>
      </c>
      <c r="I14" s="153">
        <v>2.3791813466758441E-5</v>
      </c>
      <c r="J14" s="153">
        <v>1.0594731247923783E-3</v>
      </c>
      <c r="K14" s="153">
        <v>1.6023616138249345E-3</v>
      </c>
      <c r="L14" s="153">
        <v>1.1938306003140073</v>
      </c>
      <c r="M14" s="153">
        <v>5.7422136767016024E-4</v>
      </c>
      <c r="N14" s="153">
        <v>7.1497014408479415E-2</v>
      </c>
      <c r="O14" s="153">
        <v>3.9373951281054628E-2</v>
      </c>
      <c r="P14" s="153">
        <v>2.9821591617585616E-2</v>
      </c>
      <c r="Q14" s="153">
        <v>8.1342774531506928E-3</v>
      </c>
      <c r="R14" s="153">
        <v>5.3070415136362639E-3</v>
      </c>
      <c r="S14" s="153">
        <v>1.4730706471018068E-2</v>
      </c>
      <c r="T14" s="153">
        <v>4.7993737777115193E-3</v>
      </c>
      <c r="U14" s="153">
        <v>1.7441182004977445E-2</v>
      </c>
      <c r="V14" s="153">
        <v>1.7375364395368915E-3</v>
      </c>
      <c r="W14" s="153">
        <v>1.2026135656989526E-2</v>
      </c>
      <c r="X14" s="153">
        <v>4.9082279115993902E-4</v>
      </c>
      <c r="Y14" s="153">
        <v>1.0799665448781165E-3</v>
      </c>
      <c r="Z14" s="153">
        <v>2.3256120318619955E-4</v>
      </c>
      <c r="AA14" s="153">
        <v>2.8042729169902136E-4</v>
      </c>
      <c r="AB14" s="153">
        <v>1.6795344119865753E-4</v>
      </c>
      <c r="AC14" s="153">
        <v>2.7225809138264575E-4</v>
      </c>
      <c r="AD14" s="153">
        <v>5.0724021897356449E-4</v>
      </c>
      <c r="AE14" s="153">
        <v>2.3921944093431357E-4</v>
      </c>
      <c r="AF14" s="153">
        <v>5.9582917285146738E-4</v>
      </c>
      <c r="AG14" s="153">
        <v>2.8798342808245551E-4</v>
      </c>
      <c r="AH14" s="153">
        <v>1.3712032358404177E-4</v>
      </c>
      <c r="AI14" s="153">
        <v>2.8518801448626963E-4</v>
      </c>
      <c r="AJ14" s="153">
        <v>3.490408146930068E-4</v>
      </c>
      <c r="AK14" s="153">
        <v>2.4316702495537267E-4</v>
      </c>
      <c r="AL14" s="153">
        <v>1.3378313300354174E-3</v>
      </c>
      <c r="AM14" s="154">
        <v>1.6836876077971953E-3</v>
      </c>
      <c r="AO14" s="151">
        <v>0.29348826311984105</v>
      </c>
      <c r="AP14" s="151">
        <v>1.4006653478446165E-2</v>
      </c>
      <c r="AQ14" s="151">
        <v>8.9957127681905211E-2</v>
      </c>
      <c r="AR14" s="151">
        <v>2.9748487815230336E-4</v>
      </c>
      <c r="AS14" s="151">
        <v>0.30681037489727625</v>
      </c>
      <c r="AU14"/>
      <c r="AV14"/>
    </row>
    <row r="15" spans="1:48" ht="18" customHeight="1" x14ac:dyDescent="0.2">
      <c r="A15" s="147">
        <v>27</v>
      </c>
      <c r="B15" s="148" t="s">
        <v>21</v>
      </c>
      <c r="C15" s="149">
        <v>9.8286533379504112E-5</v>
      </c>
      <c r="D15" s="149">
        <v>1.1894608744622677E-4</v>
      </c>
      <c r="E15" s="149">
        <v>5.5963221628497052E-4</v>
      </c>
      <c r="F15" s="149">
        <v>6.7331027008717375E-5</v>
      </c>
      <c r="G15" s="149">
        <v>1.9203687661715034E-3</v>
      </c>
      <c r="H15" s="149">
        <v>1.3997107797627771E-3</v>
      </c>
      <c r="I15" s="149">
        <v>9.1267348284736929E-6</v>
      </c>
      <c r="J15" s="149">
        <v>7.0574749264379788E-4</v>
      </c>
      <c r="K15" s="149">
        <v>1.6761328795236417E-3</v>
      </c>
      <c r="L15" s="149">
        <v>5.7051112718097523E-3</v>
      </c>
      <c r="M15" s="149">
        <v>1.1036347849672377</v>
      </c>
      <c r="N15" s="149">
        <v>1.2882552287903668E-2</v>
      </c>
      <c r="O15" s="149">
        <v>9.840800341370054E-3</v>
      </c>
      <c r="P15" s="149">
        <v>3.5919259946257565E-3</v>
      </c>
      <c r="Q15" s="149">
        <v>1.4828759282710498E-2</v>
      </c>
      <c r="R15" s="149">
        <v>1.7485356279283739E-2</v>
      </c>
      <c r="S15" s="149">
        <v>1.7489049493970604E-2</v>
      </c>
      <c r="T15" s="149">
        <v>7.6246433834541247E-3</v>
      </c>
      <c r="U15" s="149">
        <v>5.0572324835847253E-3</v>
      </c>
      <c r="V15" s="149">
        <v>2.5940605887778334E-3</v>
      </c>
      <c r="W15" s="149">
        <v>2.6557417003654038E-3</v>
      </c>
      <c r="X15" s="149">
        <v>1.8150481364759564E-4</v>
      </c>
      <c r="Y15" s="149">
        <v>3.3010839533659952E-4</v>
      </c>
      <c r="Z15" s="149">
        <v>8.6671391627799821E-5</v>
      </c>
      <c r="AA15" s="149">
        <v>7.8095636108083352E-5</v>
      </c>
      <c r="AB15" s="149">
        <v>6.7263103134770251E-5</v>
      </c>
      <c r="AC15" s="149">
        <v>6.8817371022370367E-5</v>
      </c>
      <c r="AD15" s="149">
        <v>1.0513585378005809E-4</v>
      </c>
      <c r="AE15" s="149">
        <v>1.0326456762101614E-4</v>
      </c>
      <c r="AF15" s="149">
        <v>2.4017481512172303E-4</v>
      </c>
      <c r="AG15" s="149">
        <v>1.4526348978148601E-4</v>
      </c>
      <c r="AH15" s="149">
        <v>5.2434256370312087E-4</v>
      </c>
      <c r="AI15" s="149">
        <v>1.7157722248990577E-4</v>
      </c>
      <c r="AJ15" s="149">
        <v>1.7181606218428621E-4</v>
      </c>
      <c r="AK15" s="149">
        <v>1.558500028124062E-4</v>
      </c>
      <c r="AL15" s="149">
        <v>6.6489105193116588E-4</v>
      </c>
      <c r="AM15" s="150">
        <v>8.2233115809286284E-4</v>
      </c>
      <c r="AO15" s="151">
        <v>0.22548099641450234</v>
      </c>
      <c r="AP15" s="151">
        <v>2.8901216292178868E-2</v>
      </c>
      <c r="AQ15" s="151">
        <v>0.1681152734137924</v>
      </c>
      <c r="AR15" s="151">
        <v>3.4151300638710037E-4</v>
      </c>
      <c r="AS15" s="151">
        <v>0.21866564821836121</v>
      </c>
      <c r="AU15"/>
      <c r="AV15"/>
    </row>
    <row r="16" spans="1:48" ht="18" customHeight="1" x14ac:dyDescent="0.2">
      <c r="A16" s="147">
        <v>28</v>
      </c>
      <c r="B16" s="148" t="s">
        <v>22</v>
      </c>
      <c r="C16" s="149">
        <v>1.878151696200067E-3</v>
      </c>
      <c r="D16" s="149">
        <v>4.836242598635139E-3</v>
      </c>
      <c r="E16" s="149">
        <v>5.8251584744400528E-3</v>
      </c>
      <c r="F16" s="149">
        <v>7.2572167231486234E-4</v>
      </c>
      <c r="G16" s="149">
        <v>1.2976838561815612E-2</v>
      </c>
      <c r="H16" s="149">
        <v>5.5998750001101738E-3</v>
      </c>
      <c r="I16" s="149">
        <v>1.8014232326690199E-4</v>
      </c>
      <c r="J16" s="149">
        <v>3.3452977492330347E-3</v>
      </c>
      <c r="K16" s="149">
        <v>4.8754757601443596E-3</v>
      </c>
      <c r="L16" s="149">
        <v>1.1154255632538866E-3</v>
      </c>
      <c r="M16" s="149">
        <v>1.5093093995539207E-3</v>
      </c>
      <c r="N16" s="149">
        <v>1.028445828344495</v>
      </c>
      <c r="O16" s="149">
        <v>1.5832038680815317E-2</v>
      </c>
      <c r="P16" s="149">
        <v>1.2574387809167208E-2</v>
      </c>
      <c r="Q16" s="149">
        <v>1.1469545443897717E-2</v>
      </c>
      <c r="R16" s="149">
        <v>1.202119951923713E-2</v>
      </c>
      <c r="S16" s="149">
        <v>1.0860471360169177E-2</v>
      </c>
      <c r="T16" s="149">
        <v>9.2079423341872493E-3</v>
      </c>
      <c r="U16" s="149">
        <v>4.797695547964294E-3</v>
      </c>
      <c r="V16" s="149">
        <v>4.2466772935960372E-3</v>
      </c>
      <c r="W16" s="149">
        <v>5.2402500562087069E-2</v>
      </c>
      <c r="X16" s="149">
        <v>2.3408929157432618E-3</v>
      </c>
      <c r="Y16" s="149">
        <v>3.9264769717659376E-3</v>
      </c>
      <c r="Z16" s="149">
        <v>9.0682309039797802E-4</v>
      </c>
      <c r="AA16" s="149">
        <v>2.2813130355199183E-3</v>
      </c>
      <c r="AB16" s="149">
        <v>5.8449083215759165E-4</v>
      </c>
      <c r="AC16" s="149">
        <v>1.2459555289141963E-3</v>
      </c>
      <c r="AD16" s="149">
        <v>1.5831310574823646E-3</v>
      </c>
      <c r="AE16" s="149">
        <v>9.5676735542017406E-4</v>
      </c>
      <c r="AF16" s="149">
        <v>4.0791373565439897E-3</v>
      </c>
      <c r="AG16" s="149">
        <v>1.1333128788754351E-3</v>
      </c>
      <c r="AH16" s="149">
        <v>7.5078874375072817E-4</v>
      </c>
      <c r="AI16" s="149">
        <v>1.6228404861783903E-3</v>
      </c>
      <c r="AJ16" s="149">
        <v>9.0715039997602237E-4</v>
      </c>
      <c r="AK16" s="149">
        <v>1.78556761134622E-3</v>
      </c>
      <c r="AL16" s="149">
        <v>2.2287609646760094E-3</v>
      </c>
      <c r="AM16" s="150">
        <v>3.4458949812886577E-3</v>
      </c>
      <c r="AO16" s="151">
        <v>0.53602901928406821</v>
      </c>
      <c r="AP16" s="151">
        <v>7.0065002239880284E-2</v>
      </c>
      <c r="AQ16" s="151">
        <v>0.3391938259475889</v>
      </c>
      <c r="AR16" s="151">
        <v>1.6183217429158196E-3</v>
      </c>
      <c r="AS16" s="151">
        <v>0.40900860278607998</v>
      </c>
      <c r="AU16"/>
      <c r="AV16"/>
    </row>
    <row r="17" spans="1:48" ht="18" customHeight="1" x14ac:dyDescent="0.2">
      <c r="A17" s="147">
        <v>29</v>
      </c>
      <c r="B17" s="148" t="s">
        <v>43</v>
      </c>
      <c r="C17" s="149">
        <v>1.0863262853721441E-4</v>
      </c>
      <c r="D17" s="149">
        <v>1.4423852293696806E-3</v>
      </c>
      <c r="E17" s="149">
        <v>1.0388838824150031E-4</v>
      </c>
      <c r="F17" s="149">
        <v>5.8783952034678275E-5</v>
      </c>
      <c r="G17" s="149">
        <v>1.6210049775173299E-4</v>
      </c>
      <c r="H17" s="149">
        <v>1.2574915702015597E-4</v>
      </c>
      <c r="I17" s="149">
        <v>1.3909329869257464E-5</v>
      </c>
      <c r="J17" s="149">
        <v>1.9397269166280501E-4</v>
      </c>
      <c r="K17" s="149">
        <v>5.8495605953297065E-4</v>
      </c>
      <c r="L17" s="149">
        <v>1.0873853735166679E-4</v>
      </c>
      <c r="M17" s="149">
        <v>6.3991526768099346E-5</v>
      </c>
      <c r="N17" s="149">
        <v>2.9589443641260727E-4</v>
      </c>
      <c r="O17" s="149">
        <v>1.0456636353644568</v>
      </c>
      <c r="P17" s="149">
        <v>9.7409394128039374E-3</v>
      </c>
      <c r="Q17" s="149">
        <v>2.4286393921485873E-3</v>
      </c>
      <c r="R17" s="149">
        <v>9.5124260171007633E-4</v>
      </c>
      <c r="S17" s="149">
        <v>4.6839801418035992E-3</v>
      </c>
      <c r="T17" s="149">
        <v>7.3577224883539509E-4</v>
      </c>
      <c r="U17" s="149">
        <v>2.2092431049829052E-3</v>
      </c>
      <c r="V17" s="149">
        <v>8.5058338177861715E-5</v>
      </c>
      <c r="W17" s="149">
        <v>2.7270062231772021E-3</v>
      </c>
      <c r="X17" s="149">
        <v>1.9225626664298766E-4</v>
      </c>
      <c r="Y17" s="149">
        <v>5.7256013666736804E-3</v>
      </c>
      <c r="Z17" s="149">
        <v>2.4470949200740131E-4</v>
      </c>
      <c r="AA17" s="149">
        <v>1.5149151500139981E-4</v>
      </c>
      <c r="AB17" s="149">
        <v>2.182393716240644E-4</v>
      </c>
      <c r="AC17" s="149">
        <v>1.3301436501602805E-4</v>
      </c>
      <c r="AD17" s="149">
        <v>2.8830527208897596E-4</v>
      </c>
      <c r="AE17" s="149">
        <v>3.0381111118750042E-4</v>
      </c>
      <c r="AF17" s="149">
        <v>4.6214494398586707E-4</v>
      </c>
      <c r="AG17" s="149">
        <v>2.7436198803081259E-4</v>
      </c>
      <c r="AH17" s="149">
        <v>1.0687197603299165E-4</v>
      </c>
      <c r="AI17" s="149">
        <v>1.6804606414109278E-4</v>
      </c>
      <c r="AJ17" s="149">
        <v>1.7168711273827452E-3</v>
      </c>
      <c r="AK17" s="149">
        <v>1.4991290027549834E-4</v>
      </c>
      <c r="AL17" s="149">
        <v>7.1737066691327287E-5</v>
      </c>
      <c r="AM17" s="150">
        <v>2.0739781213742755E-4</v>
      </c>
      <c r="AO17" s="151">
        <v>0.4371953157470112</v>
      </c>
      <c r="AP17" s="151">
        <v>4.86089039923722E-2</v>
      </c>
      <c r="AQ17" s="151">
        <v>0.24995477104368874</v>
      </c>
      <c r="AR17" s="151">
        <v>2.1639528420615446E-4</v>
      </c>
      <c r="AS17" s="151">
        <v>0.26654367815349223</v>
      </c>
      <c r="AU17"/>
      <c r="AV17"/>
    </row>
    <row r="18" spans="1:48" ht="18" customHeight="1" x14ac:dyDescent="0.2">
      <c r="A18" s="147">
        <v>30</v>
      </c>
      <c r="B18" s="148" t="s">
        <v>44</v>
      </c>
      <c r="C18" s="149">
        <v>1.2194866358006468E-4</v>
      </c>
      <c r="D18" s="149">
        <v>3.2794218327536609E-4</v>
      </c>
      <c r="E18" s="149">
        <v>1.2447717075505485E-4</v>
      </c>
      <c r="F18" s="149">
        <v>6.453225795779942E-5</v>
      </c>
      <c r="G18" s="149">
        <v>1.3713555634051915E-4</v>
      </c>
      <c r="H18" s="149">
        <v>1.3271486385816982E-4</v>
      </c>
      <c r="I18" s="149">
        <v>1.4419152372255289E-5</v>
      </c>
      <c r="J18" s="149">
        <v>8.7658000775733228E-4</v>
      </c>
      <c r="K18" s="149">
        <v>4.3025127860362139E-4</v>
      </c>
      <c r="L18" s="149">
        <v>1.0601809790370935E-4</v>
      </c>
      <c r="M18" s="149">
        <v>8.4156020789449723E-5</v>
      </c>
      <c r="N18" s="149">
        <v>2.1393354004299388E-4</v>
      </c>
      <c r="O18" s="149">
        <v>1.4016843586695563E-3</v>
      </c>
      <c r="P18" s="149">
        <v>1.0470649876988474</v>
      </c>
      <c r="Q18" s="149">
        <v>4.732903161341537E-4</v>
      </c>
      <c r="R18" s="149">
        <v>9.4582596617376888E-4</v>
      </c>
      <c r="S18" s="149">
        <v>6.4442755931070088E-4</v>
      </c>
      <c r="T18" s="149">
        <v>2.5034817878187224E-4</v>
      </c>
      <c r="U18" s="149">
        <v>2.7524336345529613E-4</v>
      </c>
      <c r="V18" s="149">
        <v>9.5360901204067936E-5</v>
      </c>
      <c r="W18" s="149">
        <v>2.3948807782040197E-4</v>
      </c>
      <c r="X18" s="149">
        <v>1.3894650937508856E-4</v>
      </c>
      <c r="Y18" s="149">
        <v>5.3830290011577407E-4</v>
      </c>
      <c r="Z18" s="149">
        <v>2.1822332805520499E-4</v>
      </c>
      <c r="AA18" s="149">
        <v>1.687390945254591E-4</v>
      </c>
      <c r="AB18" s="149">
        <v>2.8356268261745232E-4</v>
      </c>
      <c r="AC18" s="149">
        <v>1.1545251552863731E-4</v>
      </c>
      <c r="AD18" s="149">
        <v>2.7776446800184545E-4</v>
      </c>
      <c r="AE18" s="149">
        <v>3.9215397041187294E-4</v>
      </c>
      <c r="AF18" s="149">
        <v>3.5431444112037026E-4</v>
      </c>
      <c r="AG18" s="149">
        <v>2.661154841943415E-4</v>
      </c>
      <c r="AH18" s="149">
        <v>9.9580797197322334E-5</v>
      </c>
      <c r="AI18" s="149">
        <v>2.0622708263125109E-4</v>
      </c>
      <c r="AJ18" s="149">
        <v>2.5253287093824628E-3</v>
      </c>
      <c r="AK18" s="149">
        <v>1.207412401315404E-4</v>
      </c>
      <c r="AL18" s="149">
        <v>7.5909140304259741E-5</v>
      </c>
      <c r="AM18" s="150">
        <v>1.6666475017574955E-4</v>
      </c>
      <c r="AO18" s="151">
        <v>0.50027018282097147</v>
      </c>
      <c r="AP18" s="151">
        <v>5.5439215435076461E-2</v>
      </c>
      <c r="AQ18" s="151">
        <v>0.32890611270154901</v>
      </c>
      <c r="AR18" s="151">
        <v>1.4890167778897759E-4</v>
      </c>
      <c r="AS18" s="151">
        <v>0.25032483941140715</v>
      </c>
      <c r="AU18"/>
      <c r="AV18"/>
    </row>
    <row r="19" spans="1:48" ht="18" customHeight="1" x14ac:dyDescent="0.2">
      <c r="A19" s="147">
        <v>31</v>
      </c>
      <c r="B19" s="152" t="s">
        <v>45</v>
      </c>
      <c r="C19" s="153">
        <v>3.5593565470445292E-5</v>
      </c>
      <c r="D19" s="153">
        <v>2.6064398593432061E-5</v>
      </c>
      <c r="E19" s="153">
        <v>2.9204430835951046E-5</v>
      </c>
      <c r="F19" s="153">
        <v>1.8350267977660341E-5</v>
      </c>
      <c r="G19" s="153">
        <v>2.3788944689333118E-5</v>
      </c>
      <c r="H19" s="153">
        <v>2.5179254594499356E-5</v>
      </c>
      <c r="I19" s="153">
        <v>2.4330411100956288E-6</v>
      </c>
      <c r="J19" s="153">
        <v>2.0715198108543483E-5</v>
      </c>
      <c r="K19" s="153">
        <v>3.0562285826075945E-5</v>
      </c>
      <c r="L19" s="153">
        <v>1.1854477719142482E-5</v>
      </c>
      <c r="M19" s="153">
        <v>1.3484964901602551E-5</v>
      </c>
      <c r="N19" s="153">
        <v>1.8255247941436263E-5</v>
      </c>
      <c r="O19" s="153">
        <v>2.906461054735814E-4</v>
      </c>
      <c r="P19" s="153">
        <v>5.7017762506483881E-4</v>
      </c>
      <c r="Q19" s="153">
        <v>1.0063085599895383</v>
      </c>
      <c r="R19" s="153">
        <v>3.4715122747906419E-5</v>
      </c>
      <c r="S19" s="153">
        <v>8.9600969010405481E-5</v>
      </c>
      <c r="T19" s="153">
        <v>1.1936567548414032E-4</v>
      </c>
      <c r="U19" s="153">
        <v>3.269057169061908E-5</v>
      </c>
      <c r="V19" s="153">
        <v>2.6601337550888521E-5</v>
      </c>
      <c r="W19" s="153">
        <v>6.8909499963121332E-5</v>
      </c>
      <c r="X19" s="153">
        <v>2.2053941558869379E-5</v>
      </c>
      <c r="Y19" s="153">
        <v>8.3524859389791381E-5</v>
      </c>
      <c r="Z19" s="153">
        <v>4.9739807165430827E-5</v>
      </c>
      <c r="AA19" s="153">
        <v>1.7932358202265281E-4</v>
      </c>
      <c r="AB19" s="153">
        <v>5.4494380161756916E-5</v>
      </c>
      <c r="AC19" s="153">
        <v>2.0498443553240106E-5</v>
      </c>
      <c r="AD19" s="153">
        <v>5.2932777635614573E-5</v>
      </c>
      <c r="AE19" s="153">
        <v>7.825679393986294E-5</v>
      </c>
      <c r="AF19" s="153">
        <v>7.0916586095131251E-4</v>
      </c>
      <c r="AG19" s="153">
        <v>5.7169313826667115E-5</v>
      </c>
      <c r="AH19" s="153">
        <v>1.2666412352245586E-3</v>
      </c>
      <c r="AI19" s="153">
        <v>5.0450407243161068E-5</v>
      </c>
      <c r="AJ19" s="153">
        <v>3.4654016401968981E-4</v>
      </c>
      <c r="AK19" s="153">
        <v>1.4153977636770506E-4</v>
      </c>
      <c r="AL19" s="153">
        <v>2.5507565687712761E-3</v>
      </c>
      <c r="AM19" s="154">
        <v>1.1612030259491655E-4</v>
      </c>
      <c r="AO19" s="151">
        <v>0.46535783169221401</v>
      </c>
      <c r="AP19" s="151">
        <v>5.5170033499137142E-2</v>
      </c>
      <c r="AQ19" s="151">
        <v>0.30074510202009946</v>
      </c>
      <c r="AR19" s="151">
        <v>1.6081194452589385E-4</v>
      </c>
      <c r="AS19" s="151">
        <v>0.10176020544647157</v>
      </c>
      <c r="AU19"/>
      <c r="AV19"/>
    </row>
    <row r="20" spans="1:48" ht="18" customHeight="1" x14ac:dyDescent="0.2">
      <c r="A20" s="155">
        <v>32</v>
      </c>
      <c r="B20" s="148" t="s">
        <v>46</v>
      </c>
      <c r="C20" s="149">
        <v>4.881302728532011E-5</v>
      </c>
      <c r="D20" s="149">
        <v>5.6467492472416105E-5</v>
      </c>
      <c r="E20" s="149">
        <v>5.1008645139532159E-5</v>
      </c>
      <c r="F20" s="149">
        <v>2.7551968740376502E-5</v>
      </c>
      <c r="G20" s="149">
        <v>3.936764488307781E-5</v>
      </c>
      <c r="H20" s="149">
        <v>5.1752037884256335E-5</v>
      </c>
      <c r="I20" s="149">
        <v>4.6489073537292898E-6</v>
      </c>
      <c r="J20" s="149">
        <v>3.8244867408275993E-5</v>
      </c>
      <c r="K20" s="149">
        <v>6.1931997700294478E-5</v>
      </c>
      <c r="L20" s="149">
        <v>2.1242521353712562E-5</v>
      </c>
      <c r="M20" s="149">
        <v>4.348952016504384E-5</v>
      </c>
      <c r="N20" s="149">
        <v>1.6040861672998822E-4</v>
      </c>
      <c r="O20" s="149">
        <v>9.1491228714162952E-4</v>
      </c>
      <c r="P20" s="149">
        <v>5.0197651066473609E-4</v>
      </c>
      <c r="Q20" s="149">
        <v>9.8382969008602196E-3</v>
      </c>
      <c r="R20" s="149">
        <v>1.0339112813952331</v>
      </c>
      <c r="S20" s="149">
        <v>1.1984159092484405E-2</v>
      </c>
      <c r="T20" s="149">
        <v>3.0480560344102989E-2</v>
      </c>
      <c r="U20" s="149">
        <v>7.0090564232009483E-4</v>
      </c>
      <c r="V20" s="149">
        <v>1.0226065950144564E-4</v>
      </c>
      <c r="W20" s="149">
        <v>1.5782162832108919E-4</v>
      </c>
      <c r="X20" s="149">
        <v>5.4916236058104508E-5</v>
      </c>
      <c r="Y20" s="149">
        <v>1.7266501008917108E-4</v>
      </c>
      <c r="Z20" s="149">
        <v>9.5427057584444747E-5</v>
      </c>
      <c r="AA20" s="149">
        <v>7.7244433777019601E-5</v>
      </c>
      <c r="AB20" s="149">
        <v>1.2902038840738818E-4</v>
      </c>
      <c r="AC20" s="149">
        <v>4.9317442005436093E-5</v>
      </c>
      <c r="AD20" s="149">
        <v>1.1325861138489365E-4</v>
      </c>
      <c r="AE20" s="149">
        <v>2.3137196223479875E-4</v>
      </c>
      <c r="AF20" s="149">
        <v>4.0509140023724011E-4</v>
      </c>
      <c r="AG20" s="149">
        <v>2.7253393701295539E-4</v>
      </c>
      <c r="AH20" s="149">
        <v>5.79381010770045E-5</v>
      </c>
      <c r="AI20" s="149">
        <v>9.9570992968317498E-5</v>
      </c>
      <c r="AJ20" s="149">
        <v>9.5136604317038994E-4</v>
      </c>
      <c r="AK20" s="149">
        <v>5.6764366794805494E-5</v>
      </c>
      <c r="AL20" s="149">
        <v>2.9960971486738294E-3</v>
      </c>
      <c r="AM20" s="150">
        <v>1.06450366054119E-4</v>
      </c>
      <c r="AO20" s="151">
        <v>0.25095860988755131</v>
      </c>
      <c r="AP20" s="151">
        <v>2.3213844086919906E-2</v>
      </c>
      <c r="AQ20" s="151">
        <v>0.13903129713675871</v>
      </c>
      <c r="AR20" s="151">
        <v>1.199983182050772E-4</v>
      </c>
      <c r="AS20" s="151">
        <v>8.6256834669681259E-2</v>
      </c>
      <c r="AU20"/>
      <c r="AV20"/>
    </row>
    <row r="21" spans="1:48" ht="18" customHeight="1" x14ac:dyDescent="0.2">
      <c r="A21" s="147">
        <v>33</v>
      </c>
      <c r="B21" s="148" t="s">
        <v>23</v>
      </c>
      <c r="C21" s="149">
        <v>6.7212708795985927E-5</v>
      </c>
      <c r="D21" s="149">
        <v>7.5235983413531171E-5</v>
      </c>
      <c r="E21" s="149">
        <v>4.7000642911048323E-5</v>
      </c>
      <c r="F21" s="149">
        <v>2.8821715143951108E-5</v>
      </c>
      <c r="G21" s="149">
        <v>8.0732126252706137E-5</v>
      </c>
      <c r="H21" s="149">
        <v>5.2711488248824784E-5</v>
      </c>
      <c r="I21" s="149">
        <v>5.5210037602257218E-6</v>
      </c>
      <c r="J21" s="149">
        <v>4.975884470186065E-5</v>
      </c>
      <c r="K21" s="149">
        <v>7.2622286091539046E-5</v>
      </c>
      <c r="L21" s="149">
        <v>3.2698998800030229E-5</v>
      </c>
      <c r="M21" s="149">
        <v>3.627670584950536E-5</v>
      </c>
      <c r="N21" s="149">
        <v>1.0148927319170387E-4</v>
      </c>
      <c r="O21" s="149">
        <v>5.6904215660722474E-3</v>
      </c>
      <c r="P21" s="149">
        <v>2.4220925137094446E-3</v>
      </c>
      <c r="Q21" s="149">
        <v>2.5702283880556153E-3</v>
      </c>
      <c r="R21" s="149">
        <v>2.0082829063244349E-3</v>
      </c>
      <c r="S21" s="149">
        <v>1.014072228031331</v>
      </c>
      <c r="T21" s="149">
        <v>9.0500477400919949E-3</v>
      </c>
      <c r="U21" s="149">
        <v>6.6222033055853878E-3</v>
      </c>
      <c r="V21" s="149">
        <v>1.4992348943913142E-4</v>
      </c>
      <c r="W21" s="149">
        <v>1.8311431746864388E-3</v>
      </c>
      <c r="X21" s="149">
        <v>1.0465429193601953E-4</v>
      </c>
      <c r="Y21" s="149">
        <v>3.2110540542158831E-4</v>
      </c>
      <c r="Z21" s="149">
        <v>8.9694405965461116E-5</v>
      </c>
      <c r="AA21" s="149">
        <v>1.0876525603240928E-4</v>
      </c>
      <c r="AB21" s="149">
        <v>1.0162832476158226E-4</v>
      </c>
      <c r="AC21" s="149">
        <v>7.5592672951844833E-5</v>
      </c>
      <c r="AD21" s="149">
        <v>1.8496004765339484E-4</v>
      </c>
      <c r="AE21" s="149">
        <v>1.6665484073205599E-4</v>
      </c>
      <c r="AF21" s="149">
        <v>6.0663259266257859E-4</v>
      </c>
      <c r="AG21" s="149">
        <v>2.4216818220126036E-4</v>
      </c>
      <c r="AH21" s="149">
        <v>5.5054372555570336E-5</v>
      </c>
      <c r="AI21" s="149">
        <v>7.7932441493477599E-5</v>
      </c>
      <c r="AJ21" s="149">
        <v>7.580367437105734E-4</v>
      </c>
      <c r="AK21" s="149">
        <v>8.5164566446237219E-5</v>
      </c>
      <c r="AL21" s="149">
        <v>5.5133289414009694E-5</v>
      </c>
      <c r="AM21" s="150">
        <v>2.1135357517483672E-4</v>
      </c>
      <c r="AO21" s="151">
        <v>0.41524028788066703</v>
      </c>
      <c r="AP21" s="151">
        <v>4.1974369132179709E-2</v>
      </c>
      <c r="AQ21" s="151">
        <v>0.22200093198777096</v>
      </c>
      <c r="AR21" s="151">
        <v>2.0913212128640915E-3</v>
      </c>
      <c r="AS21" s="151">
        <v>0.17050299290386406</v>
      </c>
      <c r="AU21"/>
      <c r="AV21"/>
    </row>
    <row r="22" spans="1:48" ht="18" customHeight="1" x14ac:dyDescent="0.2">
      <c r="A22" s="147">
        <v>34</v>
      </c>
      <c r="B22" s="148" t="s">
        <v>56</v>
      </c>
      <c r="C22" s="149">
        <v>3.6973941756672766E-6</v>
      </c>
      <c r="D22" s="149">
        <v>4.2742651624737078E-6</v>
      </c>
      <c r="E22" s="149">
        <v>3.9400030770447907E-6</v>
      </c>
      <c r="F22" s="149">
        <v>2.2837202991120916E-6</v>
      </c>
      <c r="G22" s="149">
        <v>2.8928401461732151E-6</v>
      </c>
      <c r="H22" s="149">
        <v>4.2445948005354906E-6</v>
      </c>
      <c r="I22" s="149">
        <v>5.8485373795748266E-7</v>
      </c>
      <c r="J22" s="149">
        <v>2.9054558727525307E-6</v>
      </c>
      <c r="K22" s="149">
        <v>5.8423812578509617E-6</v>
      </c>
      <c r="L22" s="149">
        <v>1.9582447713048616E-6</v>
      </c>
      <c r="M22" s="149">
        <v>1.9938516868761514E-6</v>
      </c>
      <c r="N22" s="149">
        <v>3.4322799694754966E-6</v>
      </c>
      <c r="O22" s="149">
        <v>1.6126961519129942E-5</v>
      </c>
      <c r="P22" s="149">
        <v>6.3670344023935394E-6</v>
      </c>
      <c r="Q22" s="149">
        <v>4.0044216216657642E-6</v>
      </c>
      <c r="R22" s="149">
        <v>4.3468129137142997E-6</v>
      </c>
      <c r="S22" s="149">
        <v>3.9252083210936379E-6</v>
      </c>
      <c r="T22" s="149">
        <v>1.0004912828858219</v>
      </c>
      <c r="U22" s="149">
        <v>2.1820894308195504E-4</v>
      </c>
      <c r="V22" s="149">
        <v>2.910139259313476E-6</v>
      </c>
      <c r="W22" s="149">
        <v>5.3622582465696757E-5</v>
      </c>
      <c r="X22" s="149">
        <v>5.2619221008836185E-6</v>
      </c>
      <c r="Y22" s="149">
        <v>1.2427310760291201E-5</v>
      </c>
      <c r="Z22" s="149">
        <v>7.0319890912308327E-6</v>
      </c>
      <c r="AA22" s="149">
        <v>1.3626345646369529E-5</v>
      </c>
      <c r="AB22" s="149">
        <v>1.144549015932683E-5</v>
      </c>
      <c r="AC22" s="149">
        <v>7.5821838107178303E-6</v>
      </c>
      <c r="AD22" s="149">
        <v>1.0167945887488497E-5</v>
      </c>
      <c r="AE22" s="149">
        <v>1.5142499267592772E-5</v>
      </c>
      <c r="AF22" s="149">
        <v>9.9322006696425378E-5</v>
      </c>
      <c r="AG22" s="149">
        <v>1.2078003261107257E-5</v>
      </c>
      <c r="AH22" s="149">
        <v>3.4490879598555522E-6</v>
      </c>
      <c r="AI22" s="149">
        <v>7.531108374835492E-6</v>
      </c>
      <c r="AJ22" s="149">
        <v>5.2520859373804478E-5</v>
      </c>
      <c r="AK22" s="149">
        <v>7.5139947796922582E-6</v>
      </c>
      <c r="AL22" s="149">
        <v>3.3658641601422679E-6</v>
      </c>
      <c r="AM22" s="150">
        <v>1.7574715159059181E-5</v>
      </c>
      <c r="AO22" s="151">
        <v>0.29382573254020711</v>
      </c>
      <c r="AP22" s="151">
        <v>2.7974223397224059E-2</v>
      </c>
      <c r="AQ22" s="151">
        <v>0.21853932584269664</v>
      </c>
      <c r="AR22" s="151">
        <v>4.2955759158378441E-4</v>
      </c>
      <c r="AS22" s="151">
        <v>3.3594325102054512E-2</v>
      </c>
      <c r="AU22"/>
      <c r="AV22"/>
    </row>
    <row r="23" spans="1:48" ht="18" customHeight="1" x14ac:dyDescent="0.2">
      <c r="A23" s="147">
        <v>35</v>
      </c>
      <c r="B23" s="148" t="s">
        <v>24</v>
      </c>
      <c r="C23" s="149">
        <v>5.5330723399485068E-4</v>
      </c>
      <c r="D23" s="149">
        <v>1.0337870325200548E-3</v>
      </c>
      <c r="E23" s="149">
        <v>2.5274964590411386E-4</v>
      </c>
      <c r="F23" s="149">
        <v>1.3814427566648301E-4</v>
      </c>
      <c r="G23" s="149">
        <v>2.2871533390797291E-4</v>
      </c>
      <c r="H23" s="149">
        <v>2.0774302244533208E-4</v>
      </c>
      <c r="I23" s="149">
        <v>5.9242275613434832E-5</v>
      </c>
      <c r="J23" s="149">
        <v>1.5249890213375012E-4</v>
      </c>
      <c r="K23" s="149">
        <v>4.3481098628506652E-4</v>
      </c>
      <c r="L23" s="149">
        <v>1.5539000312888578E-4</v>
      </c>
      <c r="M23" s="149">
        <v>1.850830001809943E-4</v>
      </c>
      <c r="N23" s="149">
        <v>1.6520055388778541E-4</v>
      </c>
      <c r="O23" s="149">
        <v>1.7803441264719374E-4</v>
      </c>
      <c r="P23" s="149">
        <v>3.1371164686311737E-4</v>
      </c>
      <c r="Q23" s="149">
        <v>1.7009448924523455E-4</v>
      </c>
      <c r="R23" s="149">
        <v>1.7515185302378907E-4</v>
      </c>
      <c r="S23" s="149">
        <v>1.6160264112628775E-4</v>
      </c>
      <c r="T23" s="149">
        <v>1.8244002145157063E-4</v>
      </c>
      <c r="U23" s="149">
        <v>1.0671475784981319</v>
      </c>
      <c r="V23" s="149">
        <v>2.3193518687557866E-4</v>
      </c>
      <c r="W23" s="149">
        <v>3.2011531010414055E-4</v>
      </c>
      <c r="X23" s="149">
        <v>2.8758613444523884E-4</v>
      </c>
      <c r="Y23" s="149">
        <v>4.588673186504545E-4</v>
      </c>
      <c r="Z23" s="149">
        <v>5.8603955564341236E-4</v>
      </c>
      <c r="AA23" s="149">
        <v>2.8763945510901191E-4</v>
      </c>
      <c r="AB23" s="149">
        <v>3.7007573058880894E-4</v>
      </c>
      <c r="AC23" s="149">
        <v>1.2535236341256939E-4</v>
      </c>
      <c r="AD23" s="149">
        <v>5.1009987854659317E-3</v>
      </c>
      <c r="AE23" s="149">
        <v>4.1222959850252723E-4</v>
      </c>
      <c r="AF23" s="149">
        <v>2.4540850876355685E-3</v>
      </c>
      <c r="AG23" s="149">
        <v>3.6761341913625585E-4</v>
      </c>
      <c r="AH23" s="149">
        <v>1.4619827201492935E-4</v>
      </c>
      <c r="AI23" s="149">
        <v>3.4035734114233764E-4</v>
      </c>
      <c r="AJ23" s="149">
        <v>2.0388283970721251E-3</v>
      </c>
      <c r="AK23" s="149">
        <v>2.4619012507076947E-4</v>
      </c>
      <c r="AL23" s="149">
        <v>3.1166465913665792E-4</v>
      </c>
      <c r="AM23" s="150">
        <v>6.7444340732224369E-4</v>
      </c>
      <c r="AO23" s="151">
        <v>0.29455371574531947</v>
      </c>
      <c r="AP23" s="151">
        <v>3.1897234322410081E-2</v>
      </c>
      <c r="AQ23" s="151">
        <v>0.19398352241618877</v>
      </c>
      <c r="AR23" s="151">
        <v>4.6545452342182077E-3</v>
      </c>
      <c r="AS23" s="151">
        <v>0.14925503591938749</v>
      </c>
      <c r="AU23"/>
      <c r="AV23"/>
    </row>
    <row r="24" spans="1:48" ht="18" customHeight="1" x14ac:dyDescent="0.2">
      <c r="A24" s="156">
        <v>39</v>
      </c>
      <c r="B24" s="152" t="s">
        <v>0</v>
      </c>
      <c r="C24" s="153">
        <v>9.4728936780634173E-4</v>
      </c>
      <c r="D24" s="153">
        <v>2.211472555143978E-3</v>
      </c>
      <c r="E24" s="153">
        <v>3.7159538666439495E-3</v>
      </c>
      <c r="F24" s="153">
        <v>3.3319724828718999E-3</v>
      </c>
      <c r="G24" s="153">
        <v>4.4027789246925053E-3</v>
      </c>
      <c r="H24" s="153">
        <v>2.1568853149832134E-3</v>
      </c>
      <c r="I24" s="153">
        <v>1.1740923173089116E-4</v>
      </c>
      <c r="J24" s="153">
        <v>2.1890297673169985E-3</v>
      </c>
      <c r="K24" s="153">
        <v>4.0374840492362627E-3</v>
      </c>
      <c r="L24" s="153">
        <v>3.478075649538032E-3</v>
      </c>
      <c r="M24" s="153">
        <v>1.6821655466437688E-2</v>
      </c>
      <c r="N24" s="153">
        <v>1.2908661816642699E-3</v>
      </c>
      <c r="O24" s="153">
        <v>1.1969848630565586E-3</v>
      </c>
      <c r="P24" s="153">
        <v>1.2473441348891596E-3</v>
      </c>
      <c r="Q24" s="153">
        <v>2.4604140467502345E-3</v>
      </c>
      <c r="R24" s="153">
        <v>1.7122238934051707E-3</v>
      </c>
      <c r="S24" s="153">
        <v>2.2887916429793235E-3</v>
      </c>
      <c r="T24" s="153">
        <v>2.4840572412616734E-3</v>
      </c>
      <c r="U24" s="153">
        <v>1.1361899207541588E-3</v>
      </c>
      <c r="V24" s="153">
        <v>1.0105250686712086</v>
      </c>
      <c r="W24" s="153">
        <v>1.912954470916272E-3</v>
      </c>
      <c r="X24" s="153">
        <v>4.595850472192067E-3</v>
      </c>
      <c r="Y24" s="153">
        <v>3.1869833035961491E-3</v>
      </c>
      <c r="Z24" s="153">
        <v>4.0758179070117459E-3</v>
      </c>
      <c r="AA24" s="153">
        <v>2.6447270510875677E-3</v>
      </c>
      <c r="AB24" s="153">
        <v>6.8804177304680157E-3</v>
      </c>
      <c r="AC24" s="153">
        <v>1.0070310212446224E-3</v>
      </c>
      <c r="AD24" s="153">
        <v>1.8890185290685178E-3</v>
      </c>
      <c r="AE24" s="153">
        <v>7.9400882684876172E-3</v>
      </c>
      <c r="AF24" s="153">
        <v>5.5210744400532039E-3</v>
      </c>
      <c r="AG24" s="153">
        <v>9.5921749626605036E-3</v>
      </c>
      <c r="AH24" s="153">
        <v>1.6291526717049014E-3</v>
      </c>
      <c r="AI24" s="153">
        <v>1.8811107200630308E-2</v>
      </c>
      <c r="AJ24" s="153">
        <v>4.4668951372793054E-3</v>
      </c>
      <c r="AK24" s="153">
        <v>2.9835946102459748E-3</v>
      </c>
      <c r="AL24" s="153">
        <v>4.6065867072100773E-2</v>
      </c>
      <c r="AM24" s="154">
        <v>2.0305295561452914E-3</v>
      </c>
      <c r="AO24" s="151">
        <v>0.64660938173079108</v>
      </c>
      <c r="AP24" s="151">
        <v>0.1057806395054451</v>
      </c>
      <c r="AQ24" s="151">
        <v>0.43643714905419395</v>
      </c>
      <c r="AR24" s="151">
        <v>5.0222176109463099E-3</v>
      </c>
      <c r="AS24" s="151">
        <v>0.33194151266410388</v>
      </c>
      <c r="AU24"/>
      <c r="AV24"/>
    </row>
    <row r="25" spans="1:48" ht="18" customHeight="1" x14ac:dyDescent="0.2">
      <c r="A25" s="147">
        <v>41</v>
      </c>
      <c r="B25" s="148" t="s">
        <v>25</v>
      </c>
      <c r="C25" s="149">
        <v>7.5075843330659848E-3</v>
      </c>
      <c r="D25" s="149">
        <v>7.5072768756464306E-3</v>
      </c>
      <c r="E25" s="149">
        <v>2.6530305908853856E-3</v>
      </c>
      <c r="F25" s="149">
        <v>3.4141544185863656E-3</v>
      </c>
      <c r="G25" s="149">
        <v>6.2336521958382164E-3</v>
      </c>
      <c r="H25" s="149">
        <v>6.0962496332775109E-3</v>
      </c>
      <c r="I25" s="149">
        <v>5.9911014192912896E-4</v>
      </c>
      <c r="J25" s="149">
        <v>6.2153152647546721E-3</v>
      </c>
      <c r="K25" s="149">
        <v>7.828097616359225E-3</v>
      </c>
      <c r="L25" s="149">
        <v>7.7831661753458943E-3</v>
      </c>
      <c r="M25" s="149">
        <v>5.8607123593774962E-3</v>
      </c>
      <c r="N25" s="149">
        <v>6.3360033328408267E-3</v>
      </c>
      <c r="O25" s="149">
        <v>4.2843488810948962E-3</v>
      </c>
      <c r="P25" s="149">
        <v>3.299330528066293E-3</v>
      </c>
      <c r="Q25" s="149">
        <v>3.5672375907266655E-3</v>
      </c>
      <c r="R25" s="149">
        <v>8.1059873351728047E-3</v>
      </c>
      <c r="S25" s="149">
        <v>3.6919213240789958E-3</v>
      </c>
      <c r="T25" s="149">
        <v>3.160072137940461E-3</v>
      </c>
      <c r="U25" s="149">
        <v>2.4606869523256182E-3</v>
      </c>
      <c r="V25" s="149">
        <v>3.0396774279691776E-3</v>
      </c>
      <c r="W25" s="149">
        <v>1.0032246556981086</v>
      </c>
      <c r="X25" s="149">
        <v>3.4306941540399122E-2</v>
      </c>
      <c r="Y25" s="149">
        <v>6.0554331570529446E-2</v>
      </c>
      <c r="Z25" s="149">
        <v>9.3937233752571167E-3</v>
      </c>
      <c r="AA25" s="149">
        <v>7.0863777858323589E-3</v>
      </c>
      <c r="AB25" s="149">
        <v>6.2276492341140528E-3</v>
      </c>
      <c r="AC25" s="149">
        <v>1.9169005299566926E-2</v>
      </c>
      <c r="AD25" s="149">
        <v>1.4267892355071353E-2</v>
      </c>
      <c r="AE25" s="149">
        <v>9.6419579751132346E-3</v>
      </c>
      <c r="AF25" s="149">
        <v>2.1461105977330974E-2</v>
      </c>
      <c r="AG25" s="149">
        <v>1.3668122135914134E-2</v>
      </c>
      <c r="AH25" s="149">
        <v>4.3737265562462666E-3</v>
      </c>
      <c r="AI25" s="149">
        <v>4.1351071275328192E-3</v>
      </c>
      <c r="AJ25" s="149">
        <v>4.2769075464650762E-3</v>
      </c>
      <c r="AK25" s="149">
        <v>6.3410008169615248E-3</v>
      </c>
      <c r="AL25" s="149">
        <v>2.7813547580460727E-3</v>
      </c>
      <c r="AM25" s="150">
        <v>2.3862932219151735E-2</v>
      </c>
      <c r="AO25" s="151">
        <v>0.4629316831323293</v>
      </c>
      <c r="AP25" s="151">
        <v>6.6427219292378284E-2</v>
      </c>
      <c r="AQ25" s="151">
        <v>0.32845080166964202</v>
      </c>
      <c r="AR25" s="151">
        <v>8.4645525688009909E-3</v>
      </c>
      <c r="AS25" s="151">
        <v>1</v>
      </c>
      <c r="AU25"/>
      <c r="AV25"/>
    </row>
    <row r="26" spans="1:48" ht="18" customHeight="1" x14ac:dyDescent="0.2">
      <c r="A26" s="147">
        <v>46</v>
      </c>
      <c r="B26" s="148" t="s">
        <v>211</v>
      </c>
      <c r="C26" s="149">
        <v>1.5250514554555037E-2</v>
      </c>
      <c r="D26" s="149">
        <v>1.2464216198178691E-2</v>
      </c>
      <c r="E26" s="149">
        <v>1.1067831287541673E-2</v>
      </c>
      <c r="F26" s="149">
        <v>1.079252393275886E-2</v>
      </c>
      <c r="G26" s="149">
        <v>1.4044426274263789E-2</v>
      </c>
      <c r="H26" s="149">
        <v>1.5396607289158757E-2</v>
      </c>
      <c r="I26" s="149">
        <v>2.4672867227008154E-3</v>
      </c>
      <c r="J26" s="149">
        <v>1.3787290036133047E-2</v>
      </c>
      <c r="K26" s="149">
        <v>1.9815851953845304E-2</v>
      </c>
      <c r="L26" s="149">
        <v>2.8966471382466191E-2</v>
      </c>
      <c r="M26" s="149">
        <v>1.935591208238421E-2</v>
      </c>
      <c r="N26" s="149">
        <v>1.269684265937414E-2</v>
      </c>
      <c r="O26" s="149">
        <v>1.0576794196157124E-2</v>
      </c>
      <c r="P26" s="149">
        <v>6.3996583953762915E-3</v>
      </c>
      <c r="Q26" s="149">
        <v>7.9213736454629754E-3</v>
      </c>
      <c r="R26" s="149">
        <v>1.7099202386592811E-2</v>
      </c>
      <c r="S26" s="149">
        <v>6.5781328332291103E-3</v>
      </c>
      <c r="T26" s="149">
        <v>4.8397307975849638E-3</v>
      </c>
      <c r="U26" s="149">
        <v>7.9233944827037696E-3</v>
      </c>
      <c r="V26" s="149">
        <v>8.9371088006104955E-3</v>
      </c>
      <c r="W26" s="149">
        <v>4.4976324219664302E-3</v>
      </c>
      <c r="X26" s="149">
        <v>1.0423259780295933</v>
      </c>
      <c r="Y26" s="149">
        <v>4.300059142660214E-2</v>
      </c>
      <c r="Z26" s="149">
        <v>6.004052137974375E-2</v>
      </c>
      <c r="AA26" s="149">
        <v>1.4546210080697676E-2</v>
      </c>
      <c r="AB26" s="149">
        <v>4.8955722162985667E-3</v>
      </c>
      <c r="AC26" s="149">
        <v>4.9900721814629418E-3</v>
      </c>
      <c r="AD26" s="149">
        <v>1.067816720465891E-2</v>
      </c>
      <c r="AE26" s="149">
        <v>7.1043177098564182E-3</v>
      </c>
      <c r="AF26" s="149">
        <v>1.5092646978047183E-2</v>
      </c>
      <c r="AG26" s="149">
        <v>1.091573956414468E-2</v>
      </c>
      <c r="AH26" s="149">
        <v>7.8830590904114713E-3</v>
      </c>
      <c r="AI26" s="149">
        <v>4.9057114735432993E-3</v>
      </c>
      <c r="AJ26" s="149">
        <v>5.162106937692537E-3</v>
      </c>
      <c r="AK26" s="149">
        <v>1.9581481617890965E-2</v>
      </c>
      <c r="AL26" s="149">
        <v>5.157063440890116E-3</v>
      </c>
      <c r="AM26" s="150">
        <v>6.1604450725383526E-3</v>
      </c>
      <c r="AO26" s="151">
        <v>0.38388472963843828</v>
      </c>
      <c r="AP26" s="151">
        <v>1.1463182150491861E-2</v>
      </c>
      <c r="AQ26" s="151">
        <v>0.10482699266141644</v>
      </c>
      <c r="AR26" s="151">
        <v>2.1072966043611231E-2</v>
      </c>
      <c r="AS26" s="151">
        <v>0.51014365373254766</v>
      </c>
      <c r="AU26"/>
      <c r="AV26"/>
    </row>
    <row r="27" spans="1:48" ht="18" customHeight="1" x14ac:dyDescent="0.2">
      <c r="A27" s="147">
        <v>47</v>
      </c>
      <c r="B27" s="148" t="s">
        <v>47</v>
      </c>
      <c r="C27" s="149">
        <v>1.2289552039514329E-3</v>
      </c>
      <c r="D27" s="149">
        <v>1.9350018131342819E-3</v>
      </c>
      <c r="E27" s="149">
        <v>2.7181681866454135E-3</v>
      </c>
      <c r="F27" s="149">
        <v>1.3802639460876098E-3</v>
      </c>
      <c r="G27" s="149">
        <v>2.4491330344729688E-3</v>
      </c>
      <c r="H27" s="149">
        <v>3.6393776820651566E-3</v>
      </c>
      <c r="I27" s="149">
        <v>4.5076007142920421E-4</v>
      </c>
      <c r="J27" s="149">
        <v>1.2002819928975893E-3</v>
      </c>
      <c r="K27" s="149">
        <v>1.9912260440208421E-3</v>
      </c>
      <c r="L27" s="149">
        <v>2.9847418802602995E-3</v>
      </c>
      <c r="M27" s="149">
        <v>1.1595981547376983E-3</v>
      </c>
      <c r="N27" s="149">
        <v>1.153800815922749E-3</v>
      </c>
      <c r="O27" s="149">
        <v>1.1839244900136473E-3</v>
      </c>
      <c r="P27" s="149">
        <v>8.0185410544694703E-4</v>
      </c>
      <c r="Q27" s="149">
        <v>1.2323958768664036E-3</v>
      </c>
      <c r="R27" s="149">
        <v>2.2806693501021039E-3</v>
      </c>
      <c r="S27" s="149">
        <v>1.0318631371188235E-3</v>
      </c>
      <c r="T27" s="149">
        <v>8.8321291057733248E-4</v>
      </c>
      <c r="U27" s="149">
        <v>1.2045512736053076E-3</v>
      </c>
      <c r="V27" s="149">
        <v>8.6233433289828563E-4</v>
      </c>
      <c r="W27" s="149">
        <v>1.6862445466842341E-3</v>
      </c>
      <c r="X27" s="149">
        <v>2.4839952513728966E-3</v>
      </c>
      <c r="Y27" s="149">
        <v>1.0851506017477954</v>
      </c>
      <c r="Z27" s="149">
        <v>1.5464616951982741E-2</v>
      </c>
      <c r="AA27" s="149">
        <v>3.7457238562224075E-3</v>
      </c>
      <c r="AB27" s="149">
        <v>2.2380063515678875E-3</v>
      </c>
      <c r="AC27" s="149">
        <v>1.3073331716733163E-3</v>
      </c>
      <c r="AD27" s="149">
        <v>6.1439050632027476E-3</v>
      </c>
      <c r="AE27" s="149">
        <v>3.1397973192922395E-3</v>
      </c>
      <c r="AF27" s="149">
        <v>8.9709714324231835E-3</v>
      </c>
      <c r="AG27" s="149">
        <v>1.2339069466888659E-2</v>
      </c>
      <c r="AH27" s="149">
        <v>5.3241648821430549E-3</v>
      </c>
      <c r="AI27" s="149">
        <v>3.690674186382813E-3</v>
      </c>
      <c r="AJ27" s="149">
        <v>1.6242920370146063E-3</v>
      </c>
      <c r="AK27" s="149">
        <v>9.9076020675511831E-3</v>
      </c>
      <c r="AL27" s="149">
        <v>1.2521519477097798E-3</v>
      </c>
      <c r="AM27" s="150">
        <v>3.2208154179906552E-3</v>
      </c>
      <c r="AO27" s="151">
        <v>0.38286345108695652</v>
      </c>
      <c r="AP27" s="151">
        <v>1.5722049689440992E-2</v>
      </c>
      <c r="AQ27" s="151">
        <v>0.12521350931677019</v>
      </c>
      <c r="AR27" s="151">
        <v>1.3633997953385718E-2</v>
      </c>
      <c r="AS27" s="151">
        <v>0.97667195157105791</v>
      </c>
      <c r="AU27"/>
      <c r="AV27"/>
    </row>
    <row r="28" spans="1:48" ht="18" customHeight="1" x14ac:dyDescent="0.2">
      <c r="A28" s="147">
        <v>48</v>
      </c>
      <c r="B28" s="148" t="s">
        <v>48</v>
      </c>
      <c r="C28" s="149">
        <v>1.0632936162300918E-3</v>
      </c>
      <c r="D28" s="149">
        <v>3.0406175517859544E-3</v>
      </c>
      <c r="E28" s="149">
        <v>1.8650233787212902E-3</v>
      </c>
      <c r="F28" s="149">
        <v>6.7746164426505805E-4</v>
      </c>
      <c r="G28" s="149">
        <v>1.2902315570174603E-3</v>
      </c>
      <c r="H28" s="149">
        <v>3.2169566869115949E-3</v>
      </c>
      <c r="I28" s="149">
        <v>1.4608648361004038E-4</v>
      </c>
      <c r="J28" s="149">
        <v>6.198775270374082E-4</v>
      </c>
      <c r="K28" s="149">
        <v>3.7943737855676805E-3</v>
      </c>
      <c r="L28" s="149">
        <v>6.7386859674902931E-4</v>
      </c>
      <c r="M28" s="149">
        <v>8.2703686832998969E-4</v>
      </c>
      <c r="N28" s="149">
        <v>6.1560679139051539E-4</v>
      </c>
      <c r="O28" s="149">
        <v>9.3534897233609946E-4</v>
      </c>
      <c r="P28" s="149">
        <v>4.5384573281622716E-4</v>
      </c>
      <c r="Q28" s="149">
        <v>1.2000591197276877E-3</v>
      </c>
      <c r="R28" s="149">
        <v>1.4869011495931997E-3</v>
      </c>
      <c r="S28" s="149">
        <v>6.6141746903506651E-4</v>
      </c>
      <c r="T28" s="149">
        <v>7.4473196471270143E-4</v>
      </c>
      <c r="U28" s="149">
        <v>2.2048856361862241E-3</v>
      </c>
      <c r="V28" s="149">
        <v>8.7914479073724521E-4</v>
      </c>
      <c r="W28" s="149">
        <v>1.6808033247251548E-3</v>
      </c>
      <c r="X28" s="149">
        <v>8.3029918341236981E-3</v>
      </c>
      <c r="Y28" s="149">
        <v>3.361871561352427E-3</v>
      </c>
      <c r="Z28" s="149">
        <v>1.0017928414240769</v>
      </c>
      <c r="AA28" s="149">
        <v>2.0408905883995596E-3</v>
      </c>
      <c r="AB28" s="149">
        <v>4.6052798407563537E-3</v>
      </c>
      <c r="AC28" s="149">
        <v>7.6433546510524272E-4</v>
      </c>
      <c r="AD28" s="149">
        <v>9.0818906797566976E-3</v>
      </c>
      <c r="AE28" s="149">
        <v>5.4464554647259212E-3</v>
      </c>
      <c r="AF28" s="149">
        <v>3.1882906107805233E-2</v>
      </c>
      <c r="AG28" s="149">
        <v>7.0098349818690222E-3</v>
      </c>
      <c r="AH28" s="149">
        <v>3.9570818940874676E-3</v>
      </c>
      <c r="AI28" s="149">
        <v>1.2188224076654609E-3</v>
      </c>
      <c r="AJ28" s="149">
        <v>2.2599316988884135E-3</v>
      </c>
      <c r="AK28" s="149">
        <v>1.4799765219015912E-2</v>
      </c>
      <c r="AL28" s="149">
        <v>9.6024993636309398E-4</v>
      </c>
      <c r="AM28" s="150">
        <v>1.5478187799034225E-2</v>
      </c>
      <c r="AO28" s="151">
        <v>0.4921370204015369</v>
      </c>
      <c r="AP28" s="151">
        <v>6.8897126467882458E-2</v>
      </c>
      <c r="AQ28" s="151">
        <v>0.31631040640727315</v>
      </c>
      <c r="AR28" s="151">
        <v>4.4251719054344014E-3</v>
      </c>
      <c r="AS28" s="151">
        <v>0.89319939960743566</v>
      </c>
      <c r="AU28"/>
      <c r="AV28"/>
    </row>
    <row r="29" spans="1:48" ht="18" customHeight="1" x14ac:dyDescent="0.2">
      <c r="A29" s="147">
        <v>51</v>
      </c>
      <c r="B29" s="152" t="s">
        <v>1</v>
      </c>
      <c r="C29" s="153">
        <v>5.5044887013665895E-2</v>
      </c>
      <c r="D29" s="153">
        <v>1.5787911849636432E-2</v>
      </c>
      <c r="E29" s="153">
        <v>5.9114339162934612E-2</v>
      </c>
      <c r="F29" s="153">
        <v>4.6997579116556935E-2</v>
      </c>
      <c r="G29" s="153">
        <v>6.2904481315669086E-2</v>
      </c>
      <c r="H29" s="153">
        <v>3.768259069442232E-2</v>
      </c>
      <c r="I29" s="153">
        <v>3.9882226010220564E-3</v>
      </c>
      <c r="J29" s="153">
        <v>4.1664177572318148E-2</v>
      </c>
      <c r="K29" s="153">
        <v>3.6200647375152877E-2</v>
      </c>
      <c r="L29" s="153">
        <v>2.1616033304458559E-2</v>
      </c>
      <c r="M29" s="153">
        <v>2.3671438393955385E-2</v>
      </c>
      <c r="N29" s="153">
        <v>2.4556133185528302E-2</v>
      </c>
      <c r="O29" s="153">
        <v>3.6688474083754606E-2</v>
      </c>
      <c r="P29" s="153">
        <v>2.735597963185319E-2</v>
      </c>
      <c r="Q29" s="153">
        <v>4.0973157070324347E-2</v>
      </c>
      <c r="R29" s="153">
        <v>4.0553304282691674E-2</v>
      </c>
      <c r="S29" s="153">
        <v>4.0300494569091835E-2</v>
      </c>
      <c r="T29" s="153">
        <v>4.8673956816355571E-2</v>
      </c>
      <c r="U29" s="153">
        <v>2.602647610524084E-2</v>
      </c>
      <c r="V29" s="153">
        <v>4.0833074545796468E-2</v>
      </c>
      <c r="W29" s="153">
        <v>4.9408387463345582E-2</v>
      </c>
      <c r="X29" s="153">
        <v>9.8606825181589298E-3</v>
      </c>
      <c r="Y29" s="153">
        <v>3.0608643434666221E-2</v>
      </c>
      <c r="Z29" s="153">
        <v>2.7934032642165738E-2</v>
      </c>
      <c r="AA29" s="153">
        <v>1.0150793948293551</v>
      </c>
      <c r="AB29" s="153">
        <v>9.98789257565782E-3</v>
      </c>
      <c r="AC29" s="153">
        <v>4.5528849546499928E-3</v>
      </c>
      <c r="AD29" s="153">
        <v>1.7909445242792997E-2</v>
      </c>
      <c r="AE29" s="153">
        <v>1.4953003775530429E-2</v>
      </c>
      <c r="AF29" s="153">
        <v>2.1255576272719984E-2</v>
      </c>
      <c r="AG29" s="153">
        <v>3.0810182494526661E-2</v>
      </c>
      <c r="AH29" s="153">
        <v>3.669851154877949E-2</v>
      </c>
      <c r="AI29" s="153">
        <v>4.0520710334219535E-2</v>
      </c>
      <c r="AJ29" s="153">
        <v>1.8203885504054954E-2</v>
      </c>
      <c r="AK29" s="153">
        <v>6.3876423990998688E-2</v>
      </c>
      <c r="AL29" s="153">
        <v>0.18996496783028483</v>
      </c>
      <c r="AM29" s="154">
        <v>1.1463843498898937E-2</v>
      </c>
      <c r="AO29" s="151">
        <v>0.69354811022346696</v>
      </c>
      <c r="AP29" s="151">
        <v>0.10668502237496069</v>
      </c>
      <c r="AQ29" s="151">
        <v>0.4320227078904828</v>
      </c>
      <c r="AR29" s="151">
        <v>0.14482876326630759</v>
      </c>
      <c r="AS29" s="151">
        <v>0.79188932134243184</v>
      </c>
      <c r="AU29"/>
      <c r="AV29"/>
    </row>
    <row r="30" spans="1:48" ht="18" customHeight="1" x14ac:dyDescent="0.2">
      <c r="A30" s="155">
        <v>53</v>
      </c>
      <c r="B30" s="148" t="s">
        <v>2</v>
      </c>
      <c r="C30" s="149">
        <v>1.324051552421187E-2</v>
      </c>
      <c r="D30" s="149">
        <v>7.5786329690560025E-2</v>
      </c>
      <c r="E30" s="149">
        <v>1.6476715874947551E-2</v>
      </c>
      <c r="F30" s="149">
        <v>1.6416064591108483E-2</v>
      </c>
      <c r="G30" s="149">
        <v>1.5296816642829766E-2</v>
      </c>
      <c r="H30" s="149">
        <v>1.2873403280030237E-2</v>
      </c>
      <c r="I30" s="149">
        <v>3.5658548008208652E-3</v>
      </c>
      <c r="J30" s="149">
        <v>8.5868906420173002E-3</v>
      </c>
      <c r="K30" s="149">
        <v>1.8690091929184603E-2</v>
      </c>
      <c r="L30" s="149">
        <v>9.9405663455843715E-3</v>
      </c>
      <c r="M30" s="149">
        <v>1.3290217948460081E-2</v>
      </c>
      <c r="N30" s="149">
        <v>1.3925974189031789E-2</v>
      </c>
      <c r="O30" s="149">
        <v>1.064774476271506E-2</v>
      </c>
      <c r="P30" s="149">
        <v>9.5642309213299047E-3</v>
      </c>
      <c r="Q30" s="149">
        <v>1.8080080332382426E-2</v>
      </c>
      <c r="R30" s="149">
        <v>1.4342150525504858E-2</v>
      </c>
      <c r="S30" s="149">
        <v>1.1808243384456305E-2</v>
      </c>
      <c r="T30" s="149">
        <v>1.2870480585602726E-2</v>
      </c>
      <c r="U30" s="149">
        <v>9.7945220215389615E-3</v>
      </c>
      <c r="V30" s="149">
        <v>1.981578097263996E-2</v>
      </c>
      <c r="W30" s="149">
        <v>1.553418786386686E-2</v>
      </c>
      <c r="X30" s="149">
        <v>2.0847732164188944E-2</v>
      </c>
      <c r="Y30" s="149">
        <v>2.9130089569868671E-2</v>
      </c>
      <c r="Z30" s="149">
        <v>4.4691489541627279E-2</v>
      </c>
      <c r="AA30" s="149">
        <v>3.4609543720330579E-2</v>
      </c>
      <c r="AB30" s="149">
        <v>1.0991630161375188</v>
      </c>
      <c r="AC30" s="149">
        <v>0.11199146785791969</v>
      </c>
      <c r="AD30" s="149">
        <v>3.7632826227004049E-2</v>
      </c>
      <c r="AE30" s="149">
        <v>1.6965705518643577E-2</v>
      </c>
      <c r="AF30" s="149">
        <v>2.8746541520937086E-2</v>
      </c>
      <c r="AG30" s="149">
        <v>1.5971534533324547E-2</v>
      </c>
      <c r="AH30" s="149">
        <v>1.1766881382386175E-2</v>
      </c>
      <c r="AI30" s="149">
        <v>4.0637546926490409E-2</v>
      </c>
      <c r="AJ30" s="149">
        <v>2.4797042131389342E-2</v>
      </c>
      <c r="AK30" s="149">
        <v>2.1202764188268712E-2</v>
      </c>
      <c r="AL30" s="149">
        <v>1.0477551876603755E-2</v>
      </c>
      <c r="AM30" s="150">
        <v>5.1830669043023171E-2</v>
      </c>
      <c r="AO30" s="151">
        <v>0.61406612131145177</v>
      </c>
      <c r="AP30" s="151">
        <v>4.5902976830826767E-2</v>
      </c>
      <c r="AQ30" s="151">
        <v>0.32425868031739385</v>
      </c>
      <c r="AR30" s="151">
        <v>7.737852649210776E-2</v>
      </c>
      <c r="AS30" s="151">
        <v>0.89889964631620167</v>
      </c>
      <c r="AU30"/>
      <c r="AV30"/>
    </row>
    <row r="31" spans="1:48" ht="18" customHeight="1" x14ac:dyDescent="0.2">
      <c r="A31" s="147">
        <v>55</v>
      </c>
      <c r="B31" s="148" t="s">
        <v>27</v>
      </c>
      <c r="C31" s="149">
        <v>7.3904704116770775E-3</v>
      </c>
      <c r="D31" s="149">
        <v>1.646743386367713E-2</v>
      </c>
      <c r="E31" s="149">
        <v>1.0906705259795422E-2</v>
      </c>
      <c r="F31" s="149">
        <v>8.2595636741145256E-3</v>
      </c>
      <c r="G31" s="149">
        <v>9.0394724047453013E-3</v>
      </c>
      <c r="H31" s="149">
        <v>7.8883117428962726E-3</v>
      </c>
      <c r="I31" s="149">
        <v>1.1258597810148091E-3</v>
      </c>
      <c r="J31" s="149">
        <v>8.6505981330953826E-3</v>
      </c>
      <c r="K31" s="149">
        <v>1.1121103136289679E-2</v>
      </c>
      <c r="L31" s="149">
        <v>5.0326471275183617E-3</v>
      </c>
      <c r="M31" s="149">
        <v>4.9500604250701588E-3</v>
      </c>
      <c r="N31" s="149">
        <v>7.9927014787631433E-3</v>
      </c>
      <c r="O31" s="149">
        <v>8.1677423725835911E-3</v>
      </c>
      <c r="P31" s="149">
        <v>5.7268060140251336E-3</v>
      </c>
      <c r="Q31" s="149">
        <v>7.027665696622506E-3</v>
      </c>
      <c r="R31" s="149">
        <v>7.0856266740370738E-3</v>
      </c>
      <c r="S31" s="149">
        <v>7.7168120029268445E-3</v>
      </c>
      <c r="T31" s="149">
        <v>9.7252889261962086E-3</v>
      </c>
      <c r="U31" s="149">
        <v>4.1303653492238048E-3</v>
      </c>
      <c r="V31" s="149">
        <v>7.8170199928431407E-3</v>
      </c>
      <c r="W31" s="149">
        <v>1.3015100613299201E-2</v>
      </c>
      <c r="X31" s="149">
        <v>1.5248883381525875E-2</v>
      </c>
      <c r="Y31" s="149">
        <v>1.1285175678515551E-2</v>
      </c>
      <c r="Z31" s="149">
        <v>1.0900636221164399E-2</v>
      </c>
      <c r="AA31" s="149">
        <v>5.4755266462194717E-2</v>
      </c>
      <c r="AB31" s="149">
        <v>3.0328280757895509E-2</v>
      </c>
      <c r="AC31" s="149">
        <v>1.0811696584314501</v>
      </c>
      <c r="AD31" s="149">
        <v>3.0898595766729559E-2</v>
      </c>
      <c r="AE31" s="149">
        <v>5.0284609589394659E-2</v>
      </c>
      <c r="AF31" s="149">
        <v>1.4625512267293072E-2</v>
      </c>
      <c r="AG31" s="149">
        <v>2.2533087919744711E-2</v>
      </c>
      <c r="AH31" s="149">
        <v>2.2296559107159077E-2</v>
      </c>
      <c r="AI31" s="149">
        <v>3.0031324920567173E-2</v>
      </c>
      <c r="AJ31" s="149">
        <v>2.7052947221342931E-2</v>
      </c>
      <c r="AK31" s="149">
        <v>3.3062370682810018E-2</v>
      </c>
      <c r="AL31" s="149">
        <v>1.2518260823736712E-2</v>
      </c>
      <c r="AM31" s="150">
        <v>3.3176314560111157E-2</v>
      </c>
      <c r="AO31" s="151">
        <v>0.74125020871456737</v>
      </c>
      <c r="AP31" s="151">
        <v>2.1993211049403008E-2</v>
      </c>
      <c r="AQ31" s="151">
        <v>9.7869220297726142E-2</v>
      </c>
      <c r="AR31" s="151">
        <v>0.23225783401764599</v>
      </c>
      <c r="AS31" s="151">
        <v>0.97706534233319087</v>
      </c>
      <c r="AU31"/>
      <c r="AV31"/>
    </row>
    <row r="32" spans="1:48" ht="18" customHeight="1" x14ac:dyDescent="0.2">
      <c r="A32" s="147">
        <v>57</v>
      </c>
      <c r="B32" s="148" t="s">
        <v>49</v>
      </c>
      <c r="C32" s="149">
        <v>4.4285488509637184E-2</v>
      </c>
      <c r="D32" s="149">
        <v>0.19666388917564664</v>
      </c>
      <c r="E32" s="149">
        <v>3.4652636941382008E-2</v>
      </c>
      <c r="F32" s="149">
        <v>1.9636877055263964E-2</v>
      </c>
      <c r="G32" s="149">
        <v>3.6456958104940644E-2</v>
      </c>
      <c r="H32" s="149">
        <v>2.4441833658469428E-2</v>
      </c>
      <c r="I32" s="149">
        <v>1.1068475251137282E-2</v>
      </c>
      <c r="J32" s="149">
        <v>1.7529138412486205E-2</v>
      </c>
      <c r="K32" s="149">
        <v>7.035416718191044E-2</v>
      </c>
      <c r="L32" s="149">
        <v>2.5576564601415174E-2</v>
      </c>
      <c r="M32" s="149">
        <v>3.0997742753010267E-2</v>
      </c>
      <c r="N32" s="149">
        <v>2.2938561932365698E-2</v>
      </c>
      <c r="O32" s="149">
        <v>2.0712867215484904E-2</v>
      </c>
      <c r="P32" s="149">
        <v>1.5421446558438908E-2</v>
      </c>
      <c r="Q32" s="149">
        <v>2.137422445032108E-2</v>
      </c>
      <c r="R32" s="149">
        <v>1.921976587925843E-2</v>
      </c>
      <c r="S32" s="149">
        <v>1.8769184465867578E-2</v>
      </c>
      <c r="T32" s="149">
        <v>1.8948384499431661E-2</v>
      </c>
      <c r="U32" s="149">
        <v>1.6462072685013603E-2</v>
      </c>
      <c r="V32" s="149">
        <v>3.7381849868955784E-2</v>
      </c>
      <c r="W32" s="149">
        <v>3.4707616039092289E-2</v>
      </c>
      <c r="X32" s="149">
        <v>4.0675580159444925E-2</v>
      </c>
      <c r="Y32" s="149">
        <v>3.1906806337573743E-2</v>
      </c>
      <c r="Z32" s="149">
        <v>9.2805807860161835E-2</v>
      </c>
      <c r="AA32" s="149">
        <v>3.4724707289916404E-2</v>
      </c>
      <c r="AB32" s="149">
        <v>3.2702509790214281E-2</v>
      </c>
      <c r="AC32" s="149">
        <v>7.7280006656273255E-3</v>
      </c>
      <c r="AD32" s="149">
        <v>1.0759890734510453</v>
      </c>
      <c r="AE32" s="149">
        <v>2.3997569904715525E-2</v>
      </c>
      <c r="AF32" s="149">
        <v>4.7136188272326955E-2</v>
      </c>
      <c r="AG32" s="149">
        <v>3.1450477322042016E-2</v>
      </c>
      <c r="AH32" s="149">
        <v>1.5373694477414259E-2</v>
      </c>
      <c r="AI32" s="149">
        <v>3.9518581787603167E-2</v>
      </c>
      <c r="AJ32" s="149">
        <v>1.6980151660483236E-2</v>
      </c>
      <c r="AK32" s="149">
        <v>3.1303083527689596E-2</v>
      </c>
      <c r="AL32" s="149">
        <v>5.9070421237407335E-2</v>
      </c>
      <c r="AM32" s="150">
        <v>6.2469267904342998E-2</v>
      </c>
      <c r="AO32" s="151">
        <v>0.56140359232453341</v>
      </c>
      <c r="AP32" s="151">
        <v>7.6407563407763709E-2</v>
      </c>
      <c r="AQ32" s="151">
        <v>0.36359378129766878</v>
      </c>
      <c r="AR32" s="151">
        <v>4.899339944646057E-2</v>
      </c>
      <c r="AS32" s="151">
        <v>0.71067184572003883</v>
      </c>
      <c r="AU32"/>
      <c r="AV32"/>
    </row>
    <row r="33" spans="1:48" ht="18" customHeight="1" x14ac:dyDescent="0.2">
      <c r="A33" s="147">
        <v>59</v>
      </c>
      <c r="B33" s="148" t="s">
        <v>50</v>
      </c>
      <c r="C33" s="149">
        <v>1.3656803643497058E-2</v>
      </c>
      <c r="D33" s="149">
        <v>1.4119172200981998E-2</v>
      </c>
      <c r="E33" s="149">
        <v>1.3088006768995736E-2</v>
      </c>
      <c r="F33" s="149">
        <v>7.9401420050805756E-3</v>
      </c>
      <c r="G33" s="149">
        <v>9.7223194009067541E-3</v>
      </c>
      <c r="H33" s="149">
        <v>1.4562723845390346E-2</v>
      </c>
      <c r="I33" s="149">
        <v>1.3475634942163252E-3</v>
      </c>
      <c r="J33" s="149">
        <v>9.0619751498731988E-3</v>
      </c>
      <c r="K33" s="149">
        <v>1.3957955413992564E-2</v>
      </c>
      <c r="L33" s="149">
        <v>6.8201863145497905E-3</v>
      </c>
      <c r="M33" s="149">
        <v>6.4728089017718126E-3</v>
      </c>
      <c r="N33" s="149">
        <v>1.0252060405819656E-2</v>
      </c>
      <c r="O33" s="149">
        <v>1.320349972141747E-2</v>
      </c>
      <c r="P33" s="149">
        <v>1.2125461148976807E-2</v>
      </c>
      <c r="Q33" s="149">
        <v>1.1466360652219844E-2</v>
      </c>
      <c r="R33" s="149">
        <v>1.1800192223568037E-2</v>
      </c>
      <c r="S33" s="149">
        <v>1.2265867247162108E-2</v>
      </c>
      <c r="T33" s="149">
        <v>2.4579319209545526E-2</v>
      </c>
      <c r="U33" s="149">
        <v>7.5295815447996347E-3</v>
      </c>
      <c r="V33" s="149">
        <v>9.4044323273354651E-3</v>
      </c>
      <c r="W33" s="149">
        <v>1.8156360013133449E-2</v>
      </c>
      <c r="X33" s="149">
        <v>1.7473511151156175E-2</v>
      </c>
      <c r="Y33" s="149">
        <v>5.9826116302153419E-2</v>
      </c>
      <c r="Z33" s="149">
        <v>2.5248572703520364E-2</v>
      </c>
      <c r="AA33" s="149">
        <v>4.2435594570612634E-2</v>
      </c>
      <c r="AB33" s="149">
        <v>6.4142108872813033E-2</v>
      </c>
      <c r="AC33" s="149">
        <v>1.4400918334328784E-2</v>
      </c>
      <c r="AD33" s="149">
        <v>2.3888911644770423E-2</v>
      </c>
      <c r="AE33" s="149">
        <v>1.1852627610631754</v>
      </c>
      <c r="AF33" s="149">
        <v>5.493866498980636E-2</v>
      </c>
      <c r="AG33" s="149">
        <v>4.6946388361837781E-2</v>
      </c>
      <c r="AH33" s="149">
        <v>1.5227538858446084E-2</v>
      </c>
      <c r="AI33" s="149">
        <v>6.8207585049849487E-2</v>
      </c>
      <c r="AJ33" s="149">
        <v>9.4668604079789595E-2</v>
      </c>
      <c r="AK33" s="149">
        <v>2.7548108235035097E-2</v>
      </c>
      <c r="AL33" s="149">
        <v>1.0219805978229116E-2</v>
      </c>
      <c r="AM33" s="150">
        <v>5.9235299334098157E-2</v>
      </c>
      <c r="AO33" s="151">
        <v>0.48078788044041038</v>
      </c>
      <c r="AP33" s="151">
        <v>3.0261072239763494E-2</v>
      </c>
      <c r="AQ33" s="151">
        <v>0.19650499888174716</v>
      </c>
      <c r="AR33" s="151">
        <v>6.4846049174667381E-2</v>
      </c>
      <c r="AS33" s="151">
        <v>0.69235701814297945</v>
      </c>
      <c r="AU33"/>
      <c r="AV33"/>
    </row>
    <row r="34" spans="1:48" ht="18" customHeight="1" x14ac:dyDescent="0.2">
      <c r="A34" s="156">
        <v>61</v>
      </c>
      <c r="B34" s="152" t="s">
        <v>3</v>
      </c>
      <c r="C34" s="153">
        <v>9.1201555369998296E-4</v>
      </c>
      <c r="D34" s="153">
        <v>7.3213469613113403E-4</v>
      </c>
      <c r="E34" s="153">
        <v>7.0294664005354128E-4</v>
      </c>
      <c r="F34" s="153">
        <v>3.0677204437655963E-4</v>
      </c>
      <c r="G34" s="153">
        <v>4.504865446999382E-4</v>
      </c>
      <c r="H34" s="153">
        <v>2.1520822943416344E-4</v>
      </c>
      <c r="I34" s="153">
        <v>5.8714639475410396E-5</v>
      </c>
      <c r="J34" s="153">
        <v>3.0056552850011523E-4</v>
      </c>
      <c r="K34" s="153">
        <v>1.4192205601088505E-3</v>
      </c>
      <c r="L34" s="153">
        <v>8.8106899212601105E-4</v>
      </c>
      <c r="M34" s="153">
        <v>6.8260642490813796E-4</v>
      </c>
      <c r="N34" s="153">
        <v>6.4551096409761074E-4</v>
      </c>
      <c r="O34" s="153">
        <v>9.0124290712321445E-4</v>
      </c>
      <c r="P34" s="153">
        <v>7.0399126415473991E-4</v>
      </c>
      <c r="Q34" s="153">
        <v>3.3520392179845789E-4</v>
      </c>
      <c r="R34" s="153">
        <v>2.2668795044511797E-4</v>
      </c>
      <c r="S34" s="153">
        <v>3.2058275433532335E-4</v>
      </c>
      <c r="T34" s="153">
        <v>4.010838075975188E-4</v>
      </c>
      <c r="U34" s="153">
        <v>5.0287763934097067E-4</v>
      </c>
      <c r="V34" s="153">
        <v>2.5192743153638219E-4</v>
      </c>
      <c r="W34" s="153">
        <v>1.6125080378085615E-3</v>
      </c>
      <c r="X34" s="153">
        <v>4.6304307193488655E-4</v>
      </c>
      <c r="Y34" s="153">
        <v>1.2522355214846109E-3</v>
      </c>
      <c r="Z34" s="153">
        <v>1.37213977992563E-3</v>
      </c>
      <c r="AA34" s="153">
        <v>8.1198523725705231E-4</v>
      </c>
      <c r="AB34" s="153">
        <v>1.3604362464600295E-3</v>
      </c>
      <c r="AC34" s="153">
        <v>8.0099878037903952E-4</v>
      </c>
      <c r="AD34" s="153">
        <v>5.6202461933967899E-4</v>
      </c>
      <c r="AE34" s="153">
        <v>8.3228346688195949E-4</v>
      </c>
      <c r="AF34" s="153">
        <v>1.0003082109286263</v>
      </c>
      <c r="AG34" s="153">
        <v>8.488921974290904E-4</v>
      </c>
      <c r="AH34" s="153">
        <v>3.6971876784525553E-4</v>
      </c>
      <c r="AI34" s="153">
        <v>1.7510544096175039E-3</v>
      </c>
      <c r="AJ34" s="153">
        <v>6.3826837503785688E-4</v>
      </c>
      <c r="AK34" s="153">
        <v>5.8924512698760637E-4</v>
      </c>
      <c r="AL34" s="153">
        <v>2.8227170641103037E-4</v>
      </c>
      <c r="AM34" s="154">
        <v>0.13398351756122168</v>
      </c>
      <c r="AO34" s="151">
        <v>0.54237281995502473</v>
      </c>
      <c r="AP34" s="151">
        <v>3.6520423162159935E-2</v>
      </c>
      <c r="AQ34" s="151">
        <v>0.31017748285352797</v>
      </c>
      <c r="AR34" s="151">
        <v>5.7072651356460781E-3</v>
      </c>
      <c r="AS34" s="151">
        <v>1</v>
      </c>
      <c r="AU34"/>
      <c r="AV34"/>
    </row>
    <row r="35" spans="1:48" ht="18" customHeight="1" x14ac:dyDescent="0.2">
      <c r="A35" s="155">
        <v>63</v>
      </c>
      <c r="B35" s="148" t="s">
        <v>28</v>
      </c>
      <c r="C35" s="149">
        <v>2.4270289471475622E-4</v>
      </c>
      <c r="D35" s="149">
        <v>4.4141303271266925E-4</v>
      </c>
      <c r="E35" s="149">
        <v>3.9695007648644058E-4</v>
      </c>
      <c r="F35" s="149">
        <v>1.4377183957150542E-4</v>
      </c>
      <c r="G35" s="149">
        <v>3.0578630230295063E-4</v>
      </c>
      <c r="H35" s="149">
        <v>5.1331282462728099E-4</v>
      </c>
      <c r="I35" s="149">
        <v>3.5403282005423848E-5</v>
      </c>
      <c r="J35" s="149">
        <v>2.9122753885010448E-4</v>
      </c>
      <c r="K35" s="149">
        <v>5.0796759999766636E-4</v>
      </c>
      <c r="L35" s="149">
        <v>2.5568064045950085E-4</v>
      </c>
      <c r="M35" s="149">
        <v>1.4592583196250102E-4</v>
      </c>
      <c r="N35" s="149">
        <v>5.283755241789756E-4</v>
      </c>
      <c r="O35" s="149">
        <v>9.0177640063583101E-4</v>
      </c>
      <c r="P35" s="149">
        <v>6.8680800422221753E-4</v>
      </c>
      <c r="Q35" s="149">
        <v>5.1986699891436812E-4</v>
      </c>
      <c r="R35" s="149">
        <v>1.6378659342830058E-3</v>
      </c>
      <c r="S35" s="149">
        <v>1.5519821249922535E-3</v>
      </c>
      <c r="T35" s="149">
        <v>2.84371361760672E-3</v>
      </c>
      <c r="U35" s="149">
        <v>2.3940039699201965E-4</v>
      </c>
      <c r="V35" s="149">
        <v>1.8603877738116603E-4</v>
      </c>
      <c r="W35" s="149">
        <v>4.5352205745527419E-4</v>
      </c>
      <c r="X35" s="149">
        <v>7.906527208838141E-4</v>
      </c>
      <c r="Y35" s="149">
        <v>6.8216689377682165E-4</v>
      </c>
      <c r="Z35" s="149">
        <v>7.3675521111371209E-4</v>
      </c>
      <c r="AA35" s="149">
        <v>5.7281710337057034E-4</v>
      </c>
      <c r="AB35" s="149">
        <v>7.5980330800728664E-4</v>
      </c>
      <c r="AC35" s="149">
        <v>1.7709045350993203E-4</v>
      </c>
      <c r="AD35" s="149">
        <v>1.7657251492352111E-3</v>
      </c>
      <c r="AE35" s="149">
        <v>6.8719384643485615E-3</v>
      </c>
      <c r="AF35" s="149">
        <v>6.8717561477223284E-4</v>
      </c>
      <c r="AG35" s="149">
        <v>1.0004348385346746</v>
      </c>
      <c r="AH35" s="149">
        <v>2.7180521457590529E-4</v>
      </c>
      <c r="AI35" s="149">
        <v>5.6136892516869092E-4</v>
      </c>
      <c r="AJ35" s="149">
        <v>1.3224956236945252E-3</v>
      </c>
      <c r="AK35" s="149">
        <v>7.8016764541642865E-4</v>
      </c>
      <c r="AL35" s="149">
        <v>2.3035030497377444E-4</v>
      </c>
      <c r="AM35" s="150">
        <v>3.2941540208763554E-3</v>
      </c>
      <c r="AO35" s="151">
        <v>0.61113251323550066</v>
      </c>
      <c r="AP35" s="151">
        <v>6.5147564328811983E-2</v>
      </c>
      <c r="AQ35" s="151">
        <v>0.4430963079451754</v>
      </c>
      <c r="AR35" s="151">
        <v>3.4673226436626674E-2</v>
      </c>
      <c r="AS35" s="151">
        <v>0.87803621207856242</v>
      </c>
      <c r="AU35"/>
      <c r="AV35"/>
    </row>
    <row r="36" spans="1:48" ht="18" customHeight="1" x14ac:dyDescent="0.2">
      <c r="A36" s="147">
        <v>64</v>
      </c>
      <c r="B36" s="148" t="s">
        <v>51</v>
      </c>
      <c r="C36" s="149">
        <v>3.1936149396065357E-5</v>
      </c>
      <c r="D36" s="149">
        <v>1.1165789258196291E-4</v>
      </c>
      <c r="E36" s="149">
        <v>2.7373693453288282E-5</v>
      </c>
      <c r="F36" s="149">
        <v>1.6707438557800635E-5</v>
      </c>
      <c r="G36" s="149">
        <v>2.6089396204745723E-5</v>
      </c>
      <c r="H36" s="149">
        <v>2.4499110915245979E-5</v>
      </c>
      <c r="I36" s="149">
        <v>6.5801734965902377E-6</v>
      </c>
      <c r="J36" s="149">
        <v>1.5467699416819331E-5</v>
      </c>
      <c r="K36" s="149">
        <v>4.5773607116948922E-5</v>
      </c>
      <c r="L36" s="149">
        <v>2.0389544549437498E-5</v>
      </c>
      <c r="M36" s="149">
        <v>2.1086555570553142E-5</v>
      </c>
      <c r="N36" s="149">
        <v>1.8992938177164513E-5</v>
      </c>
      <c r="O36" s="149">
        <v>1.9494879040651535E-5</v>
      </c>
      <c r="P36" s="149">
        <v>1.5611925104869252E-5</v>
      </c>
      <c r="Q36" s="149">
        <v>1.9216627869181489E-5</v>
      </c>
      <c r="R36" s="149">
        <v>1.8168210382897216E-5</v>
      </c>
      <c r="S36" s="149">
        <v>1.7549273611015735E-5</v>
      </c>
      <c r="T36" s="149">
        <v>2.2667021383739826E-5</v>
      </c>
      <c r="U36" s="149">
        <v>1.4009491404878324E-5</v>
      </c>
      <c r="V36" s="149">
        <v>2.9099009677942381E-5</v>
      </c>
      <c r="W36" s="149">
        <v>3.190032605635866E-5</v>
      </c>
      <c r="X36" s="149">
        <v>3.3110110097073304E-5</v>
      </c>
      <c r="Y36" s="149">
        <v>1.6516111829527566E-4</v>
      </c>
      <c r="Z36" s="149">
        <v>6.5703557616349434E-5</v>
      </c>
      <c r="AA36" s="149">
        <v>6.0159771688887986E-5</v>
      </c>
      <c r="AB36" s="149">
        <v>1.7749997552293027E-4</v>
      </c>
      <c r="AC36" s="149">
        <v>4.170920812941922E-5</v>
      </c>
      <c r="AD36" s="149">
        <v>5.3326748352213631E-4</v>
      </c>
      <c r="AE36" s="149">
        <v>4.3356231692144728E-4</v>
      </c>
      <c r="AF36" s="149">
        <v>7.9804454727675921E-5</v>
      </c>
      <c r="AG36" s="149">
        <v>5.8342936228869053E-5</v>
      </c>
      <c r="AH36" s="149">
        <v>1.0151365849557616</v>
      </c>
      <c r="AI36" s="149">
        <v>6.2419171069481456E-5</v>
      </c>
      <c r="AJ36" s="149">
        <v>7.9627929095798196E-5</v>
      </c>
      <c r="AK36" s="149">
        <v>3.0210555659049461E-4</v>
      </c>
      <c r="AL36" s="149">
        <v>3.8421864089910298E-5</v>
      </c>
      <c r="AM36" s="150">
        <v>2.309004978382827E-4</v>
      </c>
      <c r="AO36" s="151">
        <v>0.62719086342957098</v>
      </c>
      <c r="AP36" s="151">
        <v>0.12016185028578763</v>
      </c>
      <c r="AQ36" s="151">
        <v>0.55315607479139017</v>
      </c>
      <c r="AR36" s="151">
        <v>6.0828524025500152E-2</v>
      </c>
      <c r="AS36" s="151">
        <v>0.9769145056726094</v>
      </c>
      <c r="AU36"/>
      <c r="AV36"/>
    </row>
    <row r="37" spans="1:48" ht="18" customHeight="1" x14ac:dyDescent="0.2">
      <c r="A37" s="147">
        <v>65</v>
      </c>
      <c r="B37" s="148" t="s">
        <v>57</v>
      </c>
      <c r="C37" s="149">
        <v>1.8710598475853025E-3</v>
      </c>
      <c r="D37" s="149">
        <v>1.8072101549239197E-3</v>
      </c>
      <c r="E37" s="149">
        <v>1.092187284943275E-3</v>
      </c>
      <c r="F37" s="149">
        <v>6.648508175796145E-4</v>
      </c>
      <c r="G37" s="149">
        <v>6.2363159984446515E-4</v>
      </c>
      <c r="H37" s="149">
        <v>9.2557398736877296E-4</v>
      </c>
      <c r="I37" s="149">
        <v>1.2348466729421867E-4</v>
      </c>
      <c r="J37" s="149">
        <v>4.9428623721379562E-4</v>
      </c>
      <c r="K37" s="149">
        <v>9.4460026487861468E-4</v>
      </c>
      <c r="L37" s="149">
        <v>5.8597993995806942E-4</v>
      </c>
      <c r="M37" s="149">
        <v>1.0337293761808137E-3</v>
      </c>
      <c r="N37" s="149">
        <v>3.5181092569897871E-4</v>
      </c>
      <c r="O37" s="149">
        <v>2.0096052014716434E-3</v>
      </c>
      <c r="P37" s="149">
        <v>4.8117756993170486E-4</v>
      </c>
      <c r="Q37" s="149">
        <v>6.1118032507011071E-4</v>
      </c>
      <c r="R37" s="149">
        <v>4.9549490578047154E-4</v>
      </c>
      <c r="S37" s="149">
        <v>4.0506970143468858E-4</v>
      </c>
      <c r="T37" s="149">
        <v>4.1109735339933434E-4</v>
      </c>
      <c r="U37" s="149">
        <v>3.1682755228432135E-4</v>
      </c>
      <c r="V37" s="149">
        <v>5.4284618401813486E-4</v>
      </c>
      <c r="W37" s="149">
        <v>9.5614438443847002E-4</v>
      </c>
      <c r="X37" s="149">
        <v>2.2700340116932863E-3</v>
      </c>
      <c r="Y37" s="149">
        <v>5.5387519983111496E-3</v>
      </c>
      <c r="Z37" s="149">
        <v>2.4543295952753337E-3</v>
      </c>
      <c r="AA37" s="149">
        <v>6.5619708758828024E-4</v>
      </c>
      <c r="AB37" s="149">
        <v>2.3767071055775337E-3</v>
      </c>
      <c r="AC37" s="149">
        <v>5.8136891755706382E-4</v>
      </c>
      <c r="AD37" s="149">
        <v>1.125659261835731E-3</v>
      </c>
      <c r="AE37" s="149">
        <v>1.2082033148935907E-3</v>
      </c>
      <c r="AF37" s="149">
        <v>5.1089999754545606E-4</v>
      </c>
      <c r="AG37" s="149">
        <v>2.2712398669272028E-3</v>
      </c>
      <c r="AH37" s="149">
        <v>9.5808798525293332E-4</v>
      </c>
      <c r="AI37" s="149">
        <v>1.0003550577573812</v>
      </c>
      <c r="AJ37" s="149">
        <v>1.7465918845792627E-3</v>
      </c>
      <c r="AK37" s="149">
        <v>2.1454617466710739E-3</v>
      </c>
      <c r="AL37" s="149">
        <v>2.6535832083040634E-4</v>
      </c>
      <c r="AM37" s="150">
        <v>6.0954668682888281E-4</v>
      </c>
      <c r="AO37" s="151">
        <v>0.56016906541455425</v>
      </c>
      <c r="AP37" s="151">
        <v>0.10677358012649661</v>
      </c>
      <c r="AQ37" s="151">
        <v>0.47179155655865684</v>
      </c>
      <c r="AR37" s="151">
        <v>1.0582114474090475E-2</v>
      </c>
      <c r="AS37" s="151">
        <v>0.91751229004143342</v>
      </c>
      <c r="AU37"/>
      <c r="AV37"/>
    </row>
    <row r="38" spans="1:48" ht="18" customHeight="1" x14ac:dyDescent="0.2">
      <c r="A38" s="147">
        <v>66</v>
      </c>
      <c r="B38" s="148" t="s">
        <v>29</v>
      </c>
      <c r="C38" s="149">
        <v>5.4168244939339603E-2</v>
      </c>
      <c r="D38" s="149">
        <v>5.8186870807887661E-2</v>
      </c>
      <c r="E38" s="149">
        <v>5.5125291100822968E-2</v>
      </c>
      <c r="F38" s="149">
        <v>2.8777810961061582E-2</v>
      </c>
      <c r="G38" s="149">
        <v>3.6987992294263007E-2</v>
      </c>
      <c r="H38" s="149">
        <v>5.7553310527214067E-2</v>
      </c>
      <c r="I38" s="149">
        <v>5.1903918390734296E-3</v>
      </c>
      <c r="J38" s="149">
        <v>4.3113538012977189E-2</v>
      </c>
      <c r="K38" s="149">
        <v>6.6884350170355586E-2</v>
      </c>
      <c r="L38" s="149">
        <v>2.2279581055101555E-2</v>
      </c>
      <c r="M38" s="149">
        <v>2.5503283830126323E-2</v>
      </c>
      <c r="N38" s="149">
        <v>3.5635652123435002E-2</v>
      </c>
      <c r="O38" s="149">
        <v>4.8984891725763903E-2</v>
      </c>
      <c r="P38" s="149">
        <v>3.8663550496740251E-2</v>
      </c>
      <c r="Q38" s="149">
        <v>4.3185233364826582E-2</v>
      </c>
      <c r="R38" s="149">
        <v>5.2169245555170322E-2</v>
      </c>
      <c r="S38" s="149">
        <v>4.5194673911635105E-2</v>
      </c>
      <c r="T38" s="149">
        <v>5.7132985653340317E-2</v>
      </c>
      <c r="U38" s="149">
        <v>3.0599542707593411E-2</v>
      </c>
      <c r="V38" s="149">
        <v>3.6666922810524055E-2</v>
      </c>
      <c r="W38" s="149">
        <v>9.5254641601240392E-2</v>
      </c>
      <c r="X38" s="149">
        <v>6.0779837178805855E-2</v>
      </c>
      <c r="Y38" s="149">
        <v>0.18652665572009955</v>
      </c>
      <c r="Z38" s="149">
        <v>9.6343453191630707E-2</v>
      </c>
      <c r="AA38" s="149">
        <v>7.6681058127444315E-2</v>
      </c>
      <c r="AB38" s="149">
        <v>0.13099351140841317</v>
      </c>
      <c r="AC38" s="149">
        <v>5.3106281319918784E-2</v>
      </c>
      <c r="AD38" s="149">
        <v>0.11971200526789699</v>
      </c>
      <c r="AE38" s="149">
        <v>0.1805422793402052</v>
      </c>
      <c r="AF38" s="149">
        <v>0.15887998633040559</v>
      </c>
      <c r="AG38" s="149">
        <v>0.12152687425221768</v>
      </c>
      <c r="AH38" s="149">
        <v>4.5064539309994142E-2</v>
      </c>
      <c r="AI38" s="149">
        <v>9.4053807383238167E-2</v>
      </c>
      <c r="AJ38" s="149">
        <v>1.1755395753599633</v>
      </c>
      <c r="AK38" s="149">
        <v>5.3159850280273362E-2</v>
      </c>
      <c r="AL38" s="149">
        <v>2.5227499981713055E-2</v>
      </c>
      <c r="AM38" s="150">
        <v>7.5174842328935884E-2</v>
      </c>
      <c r="AO38" s="151">
        <v>0.57483737445361438</v>
      </c>
      <c r="AP38" s="151">
        <v>9.1449106548049094E-2</v>
      </c>
      <c r="AQ38" s="151">
        <v>0.32753904286505131</v>
      </c>
      <c r="AR38" s="151">
        <v>6.3302094047614915E-2</v>
      </c>
      <c r="AS38" s="151">
        <v>0.77209646065031956</v>
      </c>
      <c r="AU38"/>
      <c r="AV38"/>
    </row>
    <row r="39" spans="1:48" ht="18" customHeight="1" x14ac:dyDescent="0.2">
      <c r="A39" s="156">
        <v>67</v>
      </c>
      <c r="B39" s="152" t="s">
        <v>30</v>
      </c>
      <c r="C39" s="153">
        <v>1.3293775559046928E-3</v>
      </c>
      <c r="D39" s="153">
        <v>7.2305127619122327E-4</v>
      </c>
      <c r="E39" s="153">
        <v>6.7826492071865392E-4</v>
      </c>
      <c r="F39" s="153">
        <v>3.3561537561413657E-4</v>
      </c>
      <c r="G39" s="153">
        <v>4.0511999231984805E-4</v>
      </c>
      <c r="H39" s="153">
        <v>5.4624048128557793E-4</v>
      </c>
      <c r="I39" s="153">
        <v>7.2069873666670548E-5</v>
      </c>
      <c r="J39" s="153">
        <v>3.5266532622913913E-4</v>
      </c>
      <c r="K39" s="153">
        <v>7.1518388521046481E-4</v>
      </c>
      <c r="L39" s="153">
        <v>2.6697285948040355E-4</v>
      </c>
      <c r="M39" s="153">
        <v>2.5702669684266039E-4</v>
      </c>
      <c r="N39" s="153">
        <v>3.4132817487888596E-4</v>
      </c>
      <c r="O39" s="153">
        <v>4.9628656726921822E-4</v>
      </c>
      <c r="P39" s="153">
        <v>4.5935934087618763E-4</v>
      </c>
      <c r="Q39" s="153">
        <v>3.9115218119862644E-4</v>
      </c>
      <c r="R39" s="153">
        <v>6.5003688899059413E-4</v>
      </c>
      <c r="S39" s="153">
        <v>4.8654492213190853E-4</v>
      </c>
      <c r="T39" s="153">
        <v>6.1465763227106971E-4</v>
      </c>
      <c r="U39" s="153">
        <v>3.4843871554862893E-4</v>
      </c>
      <c r="V39" s="153">
        <v>5.2607230594025342E-4</v>
      </c>
      <c r="W39" s="153">
        <v>7.9284363178550022E-4</v>
      </c>
      <c r="X39" s="153">
        <v>4.8508999210341279E-4</v>
      </c>
      <c r="Y39" s="153">
        <v>1.5802412367547942E-3</v>
      </c>
      <c r="Z39" s="153">
        <v>7.3175319165153939E-4</v>
      </c>
      <c r="AA39" s="153">
        <v>1.3584070546748552E-3</v>
      </c>
      <c r="AB39" s="153">
        <v>1.2169810751988318E-3</v>
      </c>
      <c r="AC39" s="153">
        <v>1.4873560882098732E-3</v>
      </c>
      <c r="AD39" s="153">
        <v>1.437209790604599E-3</v>
      </c>
      <c r="AE39" s="153">
        <v>8.3680098522125584E-3</v>
      </c>
      <c r="AF39" s="153">
        <v>1.584449299289418E-3</v>
      </c>
      <c r="AG39" s="153">
        <v>9.7331464112019768E-3</v>
      </c>
      <c r="AH39" s="153">
        <v>2.0736225148894324E-2</v>
      </c>
      <c r="AI39" s="153">
        <v>3.502828586357319E-3</v>
      </c>
      <c r="AJ39" s="153">
        <v>4.2077302605449049E-3</v>
      </c>
      <c r="AK39" s="153">
        <v>1.0136200042595493</v>
      </c>
      <c r="AL39" s="153">
        <v>3.7925159893579434E-4</v>
      </c>
      <c r="AM39" s="154">
        <v>4.8603157224600558E-3</v>
      </c>
      <c r="AO39" s="151">
        <v>0.54969390163278509</v>
      </c>
      <c r="AP39" s="151">
        <v>0.16555944028620237</v>
      </c>
      <c r="AQ39" s="151">
        <v>0.32284570673010049</v>
      </c>
      <c r="AR39" s="151">
        <v>0.10327167318938893</v>
      </c>
      <c r="AS39" s="151">
        <v>0.8795990928582551</v>
      </c>
      <c r="AU39"/>
      <c r="AV39"/>
    </row>
    <row r="40" spans="1:48" ht="18" customHeight="1" x14ac:dyDescent="0.2">
      <c r="A40" s="147">
        <v>68</v>
      </c>
      <c r="B40" s="148" t="s">
        <v>4</v>
      </c>
      <c r="C40" s="149">
        <v>9.360084963407864E-4</v>
      </c>
      <c r="D40" s="149">
        <v>1.737278434813519E-3</v>
      </c>
      <c r="E40" s="149">
        <v>1.4526759111073177E-3</v>
      </c>
      <c r="F40" s="149">
        <v>1.0336804616820098E-3</v>
      </c>
      <c r="G40" s="149">
        <v>1.1761743306988389E-3</v>
      </c>
      <c r="H40" s="149">
        <v>9.5355153190254324E-4</v>
      </c>
      <c r="I40" s="149">
        <v>8.0201592246346271E-5</v>
      </c>
      <c r="J40" s="149">
        <v>4.6278403998424453E-4</v>
      </c>
      <c r="K40" s="149">
        <v>1.577472337012231E-3</v>
      </c>
      <c r="L40" s="149">
        <v>4.4419289231984528E-4</v>
      </c>
      <c r="M40" s="149">
        <v>6.5647678813977233E-4</v>
      </c>
      <c r="N40" s="149">
        <v>8.4580336507438696E-4</v>
      </c>
      <c r="O40" s="149">
        <v>1.2063018909943227E-3</v>
      </c>
      <c r="P40" s="149">
        <v>1.0192845593043917E-3</v>
      </c>
      <c r="Q40" s="149">
        <v>1.3144132519004748E-3</v>
      </c>
      <c r="R40" s="149">
        <v>1.3217393974217148E-3</v>
      </c>
      <c r="S40" s="149">
        <v>1.1957509783791112E-3</v>
      </c>
      <c r="T40" s="149">
        <v>1.000440430822723E-3</v>
      </c>
      <c r="U40" s="149">
        <v>8.0271028080561974E-4</v>
      </c>
      <c r="V40" s="149">
        <v>1.2522421188738617E-3</v>
      </c>
      <c r="W40" s="149">
        <v>9.6526680089996386E-4</v>
      </c>
      <c r="X40" s="149">
        <v>5.0915462526882516E-4</v>
      </c>
      <c r="Y40" s="149">
        <v>2.1228802205490024E-3</v>
      </c>
      <c r="Z40" s="149">
        <v>4.9181125264854079E-3</v>
      </c>
      <c r="AA40" s="149">
        <v>2.5206547765546654E-3</v>
      </c>
      <c r="AB40" s="149">
        <v>4.6066663811381641E-3</v>
      </c>
      <c r="AC40" s="149">
        <v>1.1821183833592747E-3</v>
      </c>
      <c r="AD40" s="149">
        <v>3.2249904069069327E-3</v>
      </c>
      <c r="AE40" s="149">
        <v>2.7114894289256885E-3</v>
      </c>
      <c r="AF40" s="149">
        <v>5.5734339817458331E-3</v>
      </c>
      <c r="AG40" s="149">
        <v>5.9123442716223487E-3</v>
      </c>
      <c r="AH40" s="149">
        <v>2.5836488911491901E-3</v>
      </c>
      <c r="AI40" s="149">
        <v>5.8318835100004407E-3</v>
      </c>
      <c r="AJ40" s="149">
        <v>2.6049638518104794E-3</v>
      </c>
      <c r="AK40" s="149">
        <v>2.4498518472105988E-3</v>
      </c>
      <c r="AL40" s="149">
        <v>1.0007796785599088</v>
      </c>
      <c r="AM40" s="150">
        <v>1.532138317987737E-3</v>
      </c>
      <c r="AO40" s="151">
        <v>0</v>
      </c>
      <c r="AP40" s="151">
        <v>0</v>
      </c>
      <c r="AQ40" s="151">
        <v>0</v>
      </c>
      <c r="AR40" s="151">
        <v>1.7227327059670386E-3</v>
      </c>
      <c r="AS40" s="151">
        <v>1</v>
      </c>
      <c r="AU40"/>
      <c r="AV40"/>
    </row>
    <row r="41" spans="1:48" ht="18" customHeight="1" x14ac:dyDescent="0.2">
      <c r="A41" s="156">
        <v>69</v>
      </c>
      <c r="B41" s="152" t="s">
        <v>5</v>
      </c>
      <c r="C41" s="153">
        <v>6.8194194084840593E-3</v>
      </c>
      <c r="D41" s="153">
        <v>5.4743951856589127E-3</v>
      </c>
      <c r="E41" s="153">
        <v>5.2561471576467334E-3</v>
      </c>
      <c r="F41" s="153">
        <v>2.2938284603971036E-3</v>
      </c>
      <c r="G41" s="153">
        <v>3.3684257617368064E-3</v>
      </c>
      <c r="H41" s="153">
        <v>1.6091777938598681E-3</v>
      </c>
      <c r="I41" s="153">
        <v>4.3902732840066634E-4</v>
      </c>
      <c r="J41" s="153">
        <v>2.2474204417452502E-3</v>
      </c>
      <c r="K41" s="153">
        <v>1.0611946466550807E-2</v>
      </c>
      <c r="L41" s="153">
        <v>6.5880224967019892E-3</v>
      </c>
      <c r="M41" s="153">
        <v>5.1040571440799975E-3</v>
      </c>
      <c r="N41" s="153">
        <v>4.8266830308955353E-3</v>
      </c>
      <c r="O41" s="153">
        <v>6.7388690331660955E-3</v>
      </c>
      <c r="P41" s="153">
        <v>5.2639581317484186E-3</v>
      </c>
      <c r="Q41" s="153">
        <v>2.5064223091795495E-3</v>
      </c>
      <c r="R41" s="153">
        <v>1.6950151811154788E-3</v>
      </c>
      <c r="S41" s="153">
        <v>2.3970953653919269E-3</v>
      </c>
      <c r="T41" s="153">
        <v>2.9990263771959365E-3</v>
      </c>
      <c r="U41" s="153">
        <v>3.7601700101515781E-3</v>
      </c>
      <c r="V41" s="153">
        <v>1.8837385055319982E-3</v>
      </c>
      <c r="W41" s="153">
        <v>1.2057216091059805E-2</v>
      </c>
      <c r="X41" s="153">
        <v>3.462314758675266E-3</v>
      </c>
      <c r="Y41" s="153">
        <v>9.3633482286141767E-3</v>
      </c>
      <c r="Z41" s="153">
        <v>1.0259909064507067E-2</v>
      </c>
      <c r="AA41" s="153">
        <v>6.0714621191370801E-3</v>
      </c>
      <c r="AB41" s="153">
        <v>1.017239816303245E-2</v>
      </c>
      <c r="AC41" s="153">
        <v>5.9893130187621546E-3</v>
      </c>
      <c r="AD41" s="153">
        <v>4.2024300809585455E-3</v>
      </c>
      <c r="AE41" s="153">
        <v>6.2232381941178076E-3</v>
      </c>
      <c r="AF41" s="153">
        <v>2.3045874382887702E-3</v>
      </c>
      <c r="AG41" s="153">
        <v>6.347426755358777E-3</v>
      </c>
      <c r="AH41" s="153">
        <v>2.7645003760036146E-3</v>
      </c>
      <c r="AI41" s="153">
        <v>1.3093169713841718E-2</v>
      </c>
      <c r="AJ41" s="153">
        <v>4.7725279759719798E-3</v>
      </c>
      <c r="AK41" s="153">
        <v>4.405966147213101E-3</v>
      </c>
      <c r="AL41" s="153">
        <v>2.1106319353392522E-3</v>
      </c>
      <c r="AM41" s="154">
        <v>1.0018357651546452</v>
      </c>
      <c r="AO41" s="157">
        <v>0.55719197404913001</v>
      </c>
      <c r="AP41" s="157">
        <v>2.3046227117840884E-3</v>
      </c>
      <c r="AQ41" s="157">
        <v>5.2944956677524989E-3</v>
      </c>
      <c r="AR41" s="157">
        <v>4.026118192067221E-3</v>
      </c>
      <c r="AS41" s="157">
        <v>0.7477278775100813</v>
      </c>
      <c r="AU41"/>
      <c r="AV41"/>
    </row>
    <row r="42" spans="1:48" x14ac:dyDescent="0.2">
      <c r="AV42"/>
    </row>
    <row r="116" spans="1:2" ht="23.4" x14ac:dyDescent="0.4">
      <c r="A116" s="135" ph="1"/>
      <c r="B116" s="135" ph="1"/>
    </row>
    <row r="117" spans="1:2" ht="23.4" x14ac:dyDescent="0.4">
      <c r="A117" s="135" ph="1"/>
      <c r="B117" s="135" ph="1"/>
    </row>
    <row r="154" spans="1:1" ht="23.4" x14ac:dyDescent="0.4">
      <c r="A154" s="135" ph="1"/>
    </row>
    <row r="192" spans="1:2" ht="23.4" x14ac:dyDescent="0.4">
      <c r="A192" s="135" ph="1"/>
      <c r="B192" s="135" ph="1"/>
    </row>
    <row r="193" spans="1:2" ht="23.4" x14ac:dyDescent="0.4">
      <c r="A193" s="135" ph="1"/>
      <c r="B193" s="135" ph="1"/>
    </row>
    <row r="231" spans="2:2" ht="23.4" x14ac:dyDescent="0.4">
      <c r="B231" s="135" ph="1"/>
    </row>
    <row r="269" spans="2:2" ht="23.4" x14ac:dyDescent="0.4">
      <c r="B269" s="135" ph="1"/>
    </row>
    <row r="307" spans="2:2" ht="23.4" x14ac:dyDescent="0.4">
      <c r="B307" s="135" ph="1"/>
    </row>
    <row r="345" spans="2:2" ht="23.4" x14ac:dyDescent="0.4">
      <c r="B345" s="135" ph="1"/>
    </row>
  </sheetData>
  <phoneticPr fontId="6"/>
  <pageMargins left="0.39370078740157483" right="0.39370078740157483" top="0.39370078740157483" bottom="0.19685039370078741" header="0.51181102362204722" footer="0.51181102362204722"/>
  <pageSetup paperSize="9" scale="7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H50"/>
  <sheetViews>
    <sheetView zoomScaleNormal="100" zoomScaleSheetLayoutView="55" workbookViewId="0">
      <pane xSplit="2" ySplit="4" topLeftCell="C5" activePane="bottomRight" state="frozen"/>
      <selection pane="topRight"/>
      <selection pane="bottomLeft"/>
      <selection pane="bottomRight"/>
    </sheetView>
  </sheetViews>
  <sheetFormatPr defaultColWidth="9" defaultRowHeight="16.2" x14ac:dyDescent="0.2"/>
  <cols>
    <col min="1" max="1" width="3.77734375" style="135" bestFit="1" customWidth="1"/>
    <col min="2" max="2" width="35.44140625" style="135" customWidth="1"/>
    <col min="3" max="60" width="13.88671875" style="135" customWidth="1"/>
    <col min="61" max="16384" width="9" style="135"/>
  </cols>
  <sheetData>
    <row r="1" spans="1:60" ht="30" customHeight="1" x14ac:dyDescent="0.2">
      <c r="A1" s="133" t="s">
        <v>150</v>
      </c>
      <c r="B1" s="134"/>
      <c r="C1" s="134"/>
      <c r="D1" s="134"/>
      <c r="E1" s="134"/>
      <c r="F1" s="134"/>
      <c r="G1" s="134"/>
      <c r="H1" s="134"/>
      <c r="I1" s="134"/>
      <c r="J1" s="134"/>
      <c r="K1" s="134"/>
      <c r="L1" s="134"/>
      <c r="M1" s="134"/>
      <c r="N1" s="134"/>
    </row>
    <row r="2" spans="1:60" ht="30" customHeight="1" x14ac:dyDescent="0.2">
      <c r="A2" s="134"/>
      <c r="B2" s="136" t="s">
        <v>151</v>
      </c>
      <c r="C2" s="134"/>
      <c r="D2" s="134"/>
      <c r="E2" s="134"/>
      <c r="F2" s="134"/>
      <c r="G2" s="134"/>
      <c r="H2" s="134"/>
      <c r="I2" s="134"/>
      <c r="J2" s="134"/>
      <c r="K2" s="134"/>
      <c r="L2" s="134"/>
      <c r="M2" s="134"/>
      <c r="N2" s="134"/>
      <c r="BG2" s="134"/>
      <c r="BH2" s="162" t="s">
        <v>152</v>
      </c>
    </row>
    <row r="3" spans="1:60" ht="18" customHeight="1" x14ac:dyDescent="0.2">
      <c r="A3" s="137"/>
      <c r="B3" s="138"/>
      <c r="C3" s="139" t="s">
        <v>153</v>
      </c>
      <c r="D3" s="139" t="s">
        <v>154</v>
      </c>
      <c r="E3" s="139" t="s">
        <v>155</v>
      </c>
      <c r="F3" s="139" t="s">
        <v>156</v>
      </c>
      <c r="G3" s="139" t="s">
        <v>157</v>
      </c>
      <c r="H3" s="139" t="s">
        <v>158</v>
      </c>
      <c r="I3" s="139" t="s">
        <v>159</v>
      </c>
      <c r="J3" s="139" t="s">
        <v>160</v>
      </c>
      <c r="K3" s="139" t="s">
        <v>161</v>
      </c>
      <c r="L3" s="139" t="s">
        <v>162</v>
      </c>
      <c r="M3" s="139" t="s">
        <v>163</v>
      </c>
      <c r="N3" s="139" t="s">
        <v>164</v>
      </c>
      <c r="O3" s="139" t="s">
        <v>165</v>
      </c>
      <c r="P3" s="139" t="s">
        <v>166</v>
      </c>
      <c r="Q3" s="139" t="s">
        <v>167</v>
      </c>
      <c r="R3" s="139" t="s">
        <v>168</v>
      </c>
      <c r="S3" s="139" t="s">
        <v>169</v>
      </c>
      <c r="T3" s="139" t="s">
        <v>170</v>
      </c>
      <c r="U3" s="139" t="s">
        <v>171</v>
      </c>
      <c r="V3" s="139" t="s">
        <v>172</v>
      </c>
      <c r="W3" s="139" t="s">
        <v>173</v>
      </c>
      <c r="X3" s="139" t="s">
        <v>174</v>
      </c>
      <c r="Y3" s="139" t="s">
        <v>175</v>
      </c>
      <c r="Z3" s="139" t="s">
        <v>176</v>
      </c>
      <c r="AA3" s="139" t="s">
        <v>177</v>
      </c>
      <c r="AB3" s="139" t="s">
        <v>178</v>
      </c>
      <c r="AC3" s="139" t="s">
        <v>179</v>
      </c>
      <c r="AD3" s="139" t="s">
        <v>180</v>
      </c>
      <c r="AE3" s="139" t="s">
        <v>181</v>
      </c>
      <c r="AF3" s="139" t="s">
        <v>182</v>
      </c>
      <c r="AG3" s="139" t="s">
        <v>183</v>
      </c>
      <c r="AH3" s="139" t="s">
        <v>184</v>
      </c>
      <c r="AI3" s="139" t="s">
        <v>185</v>
      </c>
      <c r="AJ3" s="139" t="s">
        <v>186</v>
      </c>
      <c r="AK3" s="139" t="s">
        <v>187</v>
      </c>
      <c r="AL3" s="139" t="s">
        <v>188</v>
      </c>
      <c r="AM3" s="139" t="s">
        <v>189</v>
      </c>
      <c r="AN3" s="163" t="s">
        <v>190</v>
      </c>
      <c r="AO3" s="139" t="s">
        <v>191</v>
      </c>
      <c r="AP3" s="139" t="s">
        <v>192</v>
      </c>
      <c r="AQ3" s="139" t="s">
        <v>193</v>
      </c>
      <c r="AR3" s="139" t="s">
        <v>194</v>
      </c>
      <c r="AS3" s="139" t="s">
        <v>195</v>
      </c>
      <c r="AT3" s="139" t="s">
        <v>196</v>
      </c>
      <c r="AU3" s="163" t="s">
        <v>197</v>
      </c>
      <c r="AV3" s="163" t="s">
        <v>198</v>
      </c>
      <c r="AW3" s="139" t="s">
        <v>199</v>
      </c>
      <c r="AX3" s="163" t="s">
        <v>200</v>
      </c>
      <c r="AY3" s="163" t="s">
        <v>201</v>
      </c>
      <c r="AZ3" s="163" t="s">
        <v>202</v>
      </c>
      <c r="BA3" s="163" t="s">
        <v>203</v>
      </c>
      <c r="BB3" s="139" t="s">
        <v>204</v>
      </c>
      <c r="BC3" s="139" t="s">
        <v>205</v>
      </c>
      <c r="BD3" s="139" t="s">
        <v>206</v>
      </c>
      <c r="BE3" s="163" t="s">
        <v>207</v>
      </c>
      <c r="BF3" s="139" t="s">
        <v>208</v>
      </c>
      <c r="BG3" s="163" t="s">
        <v>209</v>
      </c>
      <c r="BH3" s="140" t="s">
        <v>210</v>
      </c>
    </row>
    <row r="4" spans="1:60" ht="48.6" x14ac:dyDescent="0.2">
      <c r="A4" s="141"/>
      <c r="B4" s="142"/>
      <c r="C4" s="143" t="s">
        <v>54</v>
      </c>
      <c r="D4" s="143" t="s">
        <v>14</v>
      </c>
      <c r="E4" s="143" t="s">
        <v>42</v>
      </c>
      <c r="F4" s="143" t="s">
        <v>15</v>
      </c>
      <c r="G4" s="143" t="s">
        <v>16</v>
      </c>
      <c r="H4" s="143" t="s">
        <v>17</v>
      </c>
      <c r="I4" s="143" t="s">
        <v>18</v>
      </c>
      <c r="J4" s="143" t="s">
        <v>55</v>
      </c>
      <c r="K4" s="143" t="s">
        <v>19</v>
      </c>
      <c r="L4" s="143" t="s">
        <v>20</v>
      </c>
      <c r="M4" s="143" t="s">
        <v>21</v>
      </c>
      <c r="N4" s="143" t="s">
        <v>22</v>
      </c>
      <c r="O4" s="143" t="s">
        <v>43</v>
      </c>
      <c r="P4" s="143" t="s">
        <v>44</v>
      </c>
      <c r="Q4" s="143" t="s">
        <v>45</v>
      </c>
      <c r="R4" s="143" t="s">
        <v>46</v>
      </c>
      <c r="S4" s="143" t="s">
        <v>23</v>
      </c>
      <c r="T4" s="143" t="s">
        <v>56</v>
      </c>
      <c r="U4" s="143" t="s">
        <v>24</v>
      </c>
      <c r="V4" s="143" t="s">
        <v>0</v>
      </c>
      <c r="W4" s="143" t="s">
        <v>25</v>
      </c>
      <c r="X4" s="143" t="s">
        <v>211</v>
      </c>
      <c r="Y4" s="143" t="s">
        <v>47</v>
      </c>
      <c r="Z4" s="143" t="s">
        <v>48</v>
      </c>
      <c r="AA4" s="143" t="s">
        <v>1</v>
      </c>
      <c r="AB4" s="143" t="s">
        <v>2</v>
      </c>
      <c r="AC4" s="143" t="s">
        <v>27</v>
      </c>
      <c r="AD4" s="143" t="s">
        <v>49</v>
      </c>
      <c r="AE4" s="143" t="s">
        <v>50</v>
      </c>
      <c r="AF4" s="143" t="s">
        <v>3</v>
      </c>
      <c r="AG4" s="143" t="s">
        <v>28</v>
      </c>
      <c r="AH4" s="143" t="s">
        <v>51</v>
      </c>
      <c r="AI4" s="143" t="s">
        <v>57</v>
      </c>
      <c r="AJ4" s="143" t="s">
        <v>29</v>
      </c>
      <c r="AK4" s="143" t="s">
        <v>30</v>
      </c>
      <c r="AL4" s="143" t="s">
        <v>4</v>
      </c>
      <c r="AM4" s="143" t="s">
        <v>5</v>
      </c>
      <c r="AN4" s="164" t="s">
        <v>61</v>
      </c>
      <c r="AO4" s="143" t="s">
        <v>62</v>
      </c>
      <c r="AP4" s="143" t="s">
        <v>63</v>
      </c>
      <c r="AQ4" s="143" t="s">
        <v>64</v>
      </c>
      <c r="AR4" s="143" t="s">
        <v>212</v>
      </c>
      <c r="AS4" s="143" t="s">
        <v>213</v>
      </c>
      <c r="AT4" s="143" t="s">
        <v>67</v>
      </c>
      <c r="AU4" s="164" t="s">
        <v>214</v>
      </c>
      <c r="AV4" s="164" t="s">
        <v>215</v>
      </c>
      <c r="AW4" s="143" t="s">
        <v>68</v>
      </c>
      <c r="AX4" s="164" t="s">
        <v>216</v>
      </c>
      <c r="AY4" s="164" t="s">
        <v>69</v>
      </c>
      <c r="AZ4" s="164" t="s">
        <v>70</v>
      </c>
      <c r="BA4" s="164" t="s">
        <v>71</v>
      </c>
      <c r="BB4" s="143" t="s">
        <v>72</v>
      </c>
      <c r="BC4" s="143" t="s">
        <v>73</v>
      </c>
      <c r="BD4" s="143" t="s">
        <v>74</v>
      </c>
      <c r="BE4" s="164" t="s">
        <v>75</v>
      </c>
      <c r="BF4" s="143" t="s">
        <v>217</v>
      </c>
      <c r="BG4" s="164" t="s">
        <v>218</v>
      </c>
      <c r="BH4" s="144" t="s">
        <v>82</v>
      </c>
    </row>
    <row r="5" spans="1:60" ht="18" customHeight="1" x14ac:dyDescent="0.2">
      <c r="A5" s="147" t="s">
        <v>153</v>
      </c>
      <c r="B5" s="148" t="s">
        <v>54</v>
      </c>
      <c r="C5" s="165">
        <v>3552</v>
      </c>
      <c r="D5" s="165">
        <v>0</v>
      </c>
      <c r="E5" s="165">
        <v>197155</v>
      </c>
      <c r="F5" s="165">
        <v>1867</v>
      </c>
      <c r="G5" s="165">
        <v>4673</v>
      </c>
      <c r="H5" s="165">
        <v>1774</v>
      </c>
      <c r="I5" s="165">
        <v>0</v>
      </c>
      <c r="J5" s="165">
        <v>2383</v>
      </c>
      <c r="K5" s="165">
        <v>18</v>
      </c>
      <c r="L5" s="165">
        <v>0</v>
      </c>
      <c r="M5" s="165">
        <v>2</v>
      </c>
      <c r="N5" s="165">
        <v>0</v>
      </c>
      <c r="O5" s="165">
        <v>0</v>
      </c>
      <c r="P5" s="165">
        <v>0</v>
      </c>
      <c r="Q5" s="165">
        <v>0</v>
      </c>
      <c r="R5" s="165">
        <v>0</v>
      </c>
      <c r="S5" s="165">
        <v>0</v>
      </c>
      <c r="T5" s="165">
        <v>0</v>
      </c>
      <c r="U5" s="165">
        <v>0</v>
      </c>
      <c r="V5" s="165">
        <v>2131</v>
      </c>
      <c r="W5" s="165">
        <v>3348</v>
      </c>
      <c r="X5" s="165">
        <v>0</v>
      </c>
      <c r="Y5" s="165">
        <v>0</v>
      </c>
      <c r="Z5" s="165">
        <v>0</v>
      </c>
      <c r="AA5" s="165">
        <v>883</v>
      </c>
      <c r="AB5" s="165">
        <v>0</v>
      </c>
      <c r="AC5" s="165">
        <v>40</v>
      </c>
      <c r="AD5" s="165">
        <v>337</v>
      </c>
      <c r="AE5" s="165">
        <v>0</v>
      </c>
      <c r="AF5" s="165">
        <v>79</v>
      </c>
      <c r="AG5" s="165">
        <v>5084</v>
      </c>
      <c r="AH5" s="165">
        <v>8538</v>
      </c>
      <c r="AI5" s="165">
        <v>784</v>
      </c>
      <c r="AJ5" s="165">
        <v>96</v>
      </c>
      <c r="AK5" s="165">
        <v>53289</v>
      </c>
      <c r="AL5" s="165">
        <v>0</v>
      </c>
      <c r="AM5" s="165">
        <v>0</v>
      </c>
      <c r="AN5" s="166">
        <v>286033</v>
      </c>
      <c r="AO5" s="165">
        <v>4161</v>
      </c>
      <c r="AP5" s="165">
        <v>252611</v>
      </c>
      <c r="AQ5" s="165">
        <v>0</v>
      </c>
      <c r="AR5" s="165">
        <v>0</v>
      </c>
      <c r="AS5" s="165">
        <v>7274</v>
      </c>
      <c r="AT5" s="165">
        <v>-257</v>
      </c>
      <c r="AU5" s="166">
        <v>263789</v>
      </c>
      <c r="AV5" s="166">
        <v>549822</v>
      </c>
      <c r="AW5" s="165">
        <v>445</v>
      </c>
      <c r="AX5" s="166">
        <v>445</v>
      </c>
      <c r="AY5" s="166">
        <v>24499</v>
      </c>
      <c r="AZ5" s="166">
        <v>288733</v>
      </c>
      <c r="BA5" s="166">
        <v>574766</v>
      </c>
      <c r="BB5" s="165">
        <v>-90664</v>
      </c>
      <c r="BC5" s="165">
        <v>-2094</v>
      </c>
      <c r="BD5" s="165">
        <v>-7664</v>
      </c>
      <c r="BE5" s="166">
        <v>-100422</v>
      </c>
      <c r="BF5" s="165">
        <v>-424466</v>
      </c>
      <c r="BG5" s="166">
        <v>-236155</v>
      </c>
      <c r="BH5" s="167">
        <v>49878</v>
      </c>
    </row>
    <row r="6" spans="1:60" ht="18" customHeight="1" x14ac:dyDescent="0.2">
      <c r="A6" s="147" t="s">
        <v>154</v>
      </c>
      <c r="B6" s="148" t="s">
        <v>14</v>
      </c>
      <c r="C6" s="165">
        <v>0</v>
      </c>
      <c r="D6" s="165">
        <v>0</v>
      </c>
      <c r="E6" s="165">
        <v>472</v>
      </c>
      <c r="F6" s="165">
        <v>11</v>
      </c>
      <c r="G6" s="165">
        <v>448</v>
      </c>
      <c r="H6" s="165">
        <v>7697</v>
      </c>
      <c r="I6" s="165">
        <v>409406</v>
      </c>
      <c r="J6" s="165">
        <v>46</v>
      </c>
      <c r="K6" s="165">
        <v>9283</v>
      </c>
      <c r="L6" s="165">
        <v>2249</v>
      </c>
      <c r="M6" s="165">
        <v>62176</v>
      </c>
      <c r="N6" s="165">
        <v>128</v>
      </c>
      <c r="O6" s="165">
        <v>32</v>
      </c>
      <c r="P6" s="165">
        <v>57</v>
      </c>
      <c r="Q6" s="165">
        <v>30</v>
      </c>
      <c r="R6" s="165">
        <v>36</v>
      </c>
      <c r="S6" s="165">
        <v>15</v>
      </c>
      <c r="T6" s="165">
        <v>0</v>
      </c>
      <c r="U6" s="165">
        <v>36</v>
      </c>
      <c r="V6" s="165">
        <v>214</v>
      </c>
      <c r="W6" s="165">
        <v>3703</v>
      </c>
      <c r="X6" s="165">
        <v>320011</v>
      </c>
      <c r="Y6" s="165">
        <v>0</v>
      </c>
      <c r="Z6" s="165">
        <v>1</v>
      </c>
      <c r="AA6" s="165">
        <v>14</v>
      </c>
      <c r="AB6" s="165">
        <v>3</v>
      </c>
      <c r="AC6" s="165">
        <v>8</v>
      </c>
      <c r="AD6" s="165">
        <v>22</v>
      </c>
      <c r="AE6" s="165">
        <v>0</v>
      </c>
      <c r="AF6" s="165">
        <v>17</v>
      </c>
      <c r="AG6" s="165">
        <v>192</v>
      </c>
      <c r="AH6" s="165">
        <v>26</v>
      </c>
      <c r="AI6" s="165">
        <v>8</v>
      </c>
      <c r="AJ6" s="165">
        <v>41</v>
      </c>
      <c r="AK6" s="165">
        <v>29</v>
      </c>
      <c r="AL6" s="165">
        <v>0</v>
      </c>
      <c r="AM6" s="165">
        <v>98</v>
      </c>
      <c r="AN6" s="166">
        <v>816509</v>
      </c>
      <c r="AO6" s="165">
        <v>-327</v>
      </c>
      <c r="AP6" s="165">
        <v>-380</v>
      </c>
      <c r="AQ6" s="165">
        <v>0</v>
      </c>
      <c r="AR6" s="165">
        <v>0</v>
      </c>
      <c r="AS6" s="165">
        <v>-352</v>
      </c>
      <c r="AT6" s="165">
        <v>2435</v>
      </c>
      <c r="AU6" s="166">
        <v>1376</v>
      </c>
      <c r="AV6" s="166">
        <v>817885</v>
      </c>
      <c r="AW6" s="165">
        <v>35</v>
      </c>
      <c r="AX6" s="166">
        <v>35</v>
      </c>
      <c r="AY6" s="166">
        <v>217</v>
      </c>
      <c r="AZ6" s="166">
        <v>1628</v>
      </c>
      <c r="BA6" s="166">
        <v>818137</v>
      </c>
      <c r="BB6" s="165">
        <v>-685850</v>
      </c>
      <c r="BC6" s="165">
        <v>0</v>
      </c>
      <c r="BD6" s="165">
        <v>-111861</v>
      </c>
      <c r="BE6" s="166">
        <v>-797711</v>
      </c>
      <c r="BF6" s="165">
        <v>-16407</v>
      </c>
      <c r="BG6" s="166">
        <v>-812490</v>
      </c>
      <c r="BH6" s="167">
        <v>4019</v>
      </c>
    </row>
    <row r="7" spans="1:60" ht="18" customHeight="1" x14ac:dyDescent="0.2">
      <c r="A7" s="147" t="s">
        <v>155</v>
      </c>
      <c r="B7" s="148" t="s">
        <v>42</v>
      </c>
      <c r="C7" s="165">
        <v>1180</v>
      </c>
      <c r="D7" s="165">
        <v>0</v>
      </c>
      <c r="E7" s="165">
        <v>350651</v>
      </c>
      <c r="F7" s="165">
        <v>424</v>
      </c>
      <c r="G7" s="165">
        <v>621</v>
      </c>
      <c r="H7" s="165">
        <v>17425</v>
      </c>
      <c r="I7" s="165">
        <v>5</v>
      </c>
      <c r="J7" s="165">
        <v>12</v>
      </c>
      <c r="K7" s="165">
        <v>106</v>
      </c>
      <c r="L7" s="165">
        <v>2</v>
      </c>
      <c r="M7" s="165">
        <v>0</v>
      </c>
      <c r="N7" s="165">
        <v>0</v>
      </c>
      <c r="O7" s="165">
        <v>0</v>
      </c>
      <c r="P7" s="165">
        <v>0</v>
      </c>
      <c r="Q7" s="165">
        <v>0</v>
      </c>
      <c r="R7" s="165">
        <v>0</v>
      </c>
      <c r="S7" s="165">
        <v>0</v>
      </c>
      <c r="T7" s="165">
        <v>0</v>
      </c>
      <c r="U7" s="165">
        <v>0</v>
      </c>
      <c r="V7" s="165">
        <v>875</v>
      </c>
      <c r="W7" s="165">
        <v>1</v>
      </c>
      <c r="X7" s="165">
        <v>0</v>
      </c>
      <c r="Y7" s="165">
        <v>0</v>
      </c>
      <c r="Z7" s="165">
        <v>0</v>
      </c>
      <c r="AA7" s="165">
        <v>1318</v>
      </c>
      <c r="AB7" s="165">
        <v>0</v>
      </c>
      <c r="AC7" s="165">
        <v>0</v>
      </c>
      <c r="AD7" s="165">
        <v>923</v>
      </c>
      <c r="AE7" s="165">
        <v>1</v>
      </c>
      <c r="AF7" s="165">
        <v>2644</v>
      </c>
      <c r="AG7" s="165">
        <v>20266</v>
      </c>
      <c r="AH7" s="165">
        <v>31199</v>
      </c>
      <c r="AI7" s="165">
        <v>573</v>
      </c>
      <c r="AJ7" s="165">
        <v>37</v>
      </c>
      <c r="AK7" s="165">
        <v>370399</v>
      </c>
      <c r="AL7" s="165">
        <v>0</v>
      </c>
      <c r="AM7" s="165">
        <v>2943</v>
      </c>
      <c r="AN7" s="166">
        <v>801605</v>
      </c>
      <c r="AO7" s="165">
        <v>60264</v>
      </c>
      <c r="AP7" s="165">
        <v>2155755</v>
      </c>
      <c r="AQ7" s="165">
        <v>0</v>
      </c>
      <c r="AR7" s="165">
        <v>0</v>
      </c>
      <c r="AS7" s="165">
        <v>0</v>
      </c>
      <c r="AT7" s="165">
        <v>9957</v>
      </c>
      <c r="AU7" s="166">
        <v>2225976</v>
      </c>
      <c r="AV7" s="166">
        <v>3027581</v>
      </c>
      <c r="AW7" s="165">
        <v>41658</v>
      </c>
      <c r="AX7" s="166">
        <v>41658</v>
      </c>
      <c r="AY7" s="166">
        <v>892429</v>
      </c>
      <c r="AZ7" s="166">
        <v>3160063</v>
      </c>
      <c r="BA7" s="166">
        <v>3961668</v>
      </c>
      <c r="BB7" s="165">
        <v>-373495</v>
      </c>
      <c r="BC7" s="165">
        <v>-23427</v>
      </c>
      <c r="BD7" s="165">
        <v>-121415</v>
      </c>
      <c r="BE7" s="166">
        <v>-518337</v>
      </c>
      <c r="BF7" s="165">
        <v>-1936158</v>
      </c>
      <c r="BG7" s="166">
        <v>705568</v>
      </c>
      <c r="BH7" s="167">
        <v>1507173</v>
      </c>
    </row>
    <row r="8" spans="1:60" ht="18" customHeight="1" x14ac:dyDescent="0.2">
      <c r="A8" s="147" t="s">
        <v>156</v>
      </c>
      <c r="B8" s="148" t="s">
        <v>15</v>
      </c>
      <c r="C8" s="165">
        <v>223</v>
      </c>
      <c r="D8" s="165">
        <v>11</v>
      </c>
      <c r="E8" s="165">
        <v>1500</v>
      </c>
      <c r="F8" s="165">
        <v>29338</v>
      </c>
      <c r="G8" s="165">
        <v>2103</v>
      </c>
      <c r="H8" s="165">
        <v>1826</v>
      </c>
      <c r="I8" s="165">
        <v>19</v>
      </c>
      <c r="J8" s="165">
        <v>2022</v>
      </c>
      <c r="K8" s="165">
        <v>1199</v>
      </c>
      <c r="L8" s="165">
        <v>926</v>
      </c>
      <c r="M8" s="165">
        <v>364</v>
      </c>
      <c r="N8" s="165">
        <v>1645</v>
      </c>
      <c r="O8" s="165">
        <v>1106</v>
      </c>
      <c r="P8" s="165">
        <v>938</v>
      </c>
      <c r="Q8" s="165">
        <v>474</v>
      </c>
      <c r="R8" s="165">
        <v>1297</v>
      </c>
      <c r="S8" s="165">
        <v>2145</v>
      </c>
      <c r="T8" s="165">
        <v>183</v>
      </c>
      <c r="U8" s="165">
        <v>1515</v>
      </c>
      <c r="V8" s="165">
        <v>4021</v>
      </c>
      <c r="W8" s="165">
        <v>22697</v>
      </c>
      <c r="X8" s="165">
        <v>268</v>
      </c>
      <c r="Y8" s="165">
        <v>428</v>
      </c>
      <c r="Z8" s="165">
        <v>1495</v>
      </c>
      <c r="AA8" s="165">
        <v>40958</v>
      </c>
      <c r="AB8" s="165">
        <v>4385</v>
      </c>
      <c r="AC8" s="165">
        <v>514</v>
      </c>
      <c r="AD8" s="165">
        <v>6274</v>
      </c>
      <c r="AE8" s="165">
        <v>5962</v>
      </c>
      <c r="AF8" s="165">
        <v>17029</v>
      </c>
      <c r="AG8" s="165">
        <v>1842</v>
      </c>
      <c r="AH8" s="165">
        <v>15151</v>
      </c>
      <c r="AI8" s="165">
        <v>5864</v>
      </c>
      <c r="AJ8" s="165">
        <v>17203</v>
      </c>
      <c r="AK8" s="165">
        <v>12654</v>
      </c>
      <c r="AL8" s="165">
        <v>2584</v>
      </c>
      <c r="AM8" s="165">
        <v>161</v>
      </c>
      <c r="AN8" s="166">
        <v>208324</v>
      </c>
      <c r="AO8" s="165">
        <v>8284</v>
      </c>
      <c r="AP8" s="165">
        <v>258435</v>
      </c>
      <c r="AQ8" s="165">
        <v>0</v>
      </c>
      <c r="AR8" s="165">
        <v>6</v>
      </c>
      <c r="AS8" s="165">
        <v>22917</v>
      </c>
      <c r="AT8" s="165">
        <v>-10448</v>
      </c>
      <c r="AU8" s="166">
        <v>279194</v>
      </c>
      <c r="AV8" s="166">
        <v>487518</v>
      </c>
      <c r="AW8" s="165">
        <v>9509</v>
      </c>
      <c r="AX8" s="166">
        <v>9509</v>
      </c>
      <c r="AY8" s="166">
        <v>142346</v>
      </c>
      <c r="AZ8" s="166">
        <v>431049</v>
      </c>
      <c r="BA8" s="166">
        <v>639373</v>
      </c>
      <c r="BB8" s="165">
        <v>-276598</v>
      </c>
      <c r="BC8" s="165">
        <v>-13814</v>
      </c>
      <c r="BD8" s="165">
        <v>-28721</v>
      </c>
      <c r="BE8" s="166">
        <v>-319133</v>
      </c>
      <c r="BF8" s="165">
        <v>-124425</v>
      </c>
      <c r="BG8" s="166">
        <v>-12509</v>
      </c>
      <c r="BH8" s="167">
        <v>195815</v>
      </c>
    </row>
    <row r="9" spans="1:60" ht="18" customHeight="1" x14ac:dyDescent="0.2">
      <c r="A9" s="147" t="s">
        <v>157</v>
      </c>
      <c r="B9" s="148" t="s">
        <v>16</v>
      </c>
      <c r="C9" s="165">
        <v>2463</v>
      </c>
      <c r="D9" s="165">
        <v>3</v>
      </c>
      <c r="E9" s="165">
        <v>23737</v>
      </c>
      <c r="F9" s="165">
        <v>761</v>
      </c>
      <c r="G9" s="165">
        <v>145076</v>
      </c>
      <c r="H9" s="165">
        <v>29801</v>
      </c>
      <c r="I9" s="165">
        <v>12</v>
      </c>
      <c r="J9" s="165">
        <v>3986</v>
      </c>
      <c r="K9" s="165">
        <v>3766</v>
      </c>
      <c r="L9" s="165">
        <v>959</v>
      </c>
      <c r="M9" s="165">
        <v>1087</v>
      </c>
      <c r="N9" s="165">
        <v>5103</v>
      </c>
      <c r="O9" s="165">
        <v>1727</v>
      </c>
      <c r="P9" s="165">
        <v>1219</v>
      </c>
      <c r="Q9" s="165">
        <v>1499</v>
      </c>
      <c r="R9" s="165">
        <v>1612</v>
      </c>
      <c r="S9" s="165">
        <v>6437</v>
      </c>
      <c r="T9" s="165">
        <v>935</v>
      </c>
      <c r="U9" s="165">
        <v>1631</v>
      </c>
      <c r="V9" s="165">
        <v>36605</v>
      </c>
      <c r="W9" s="165">
        <v>236365</v>
      </c>
      <c r="X9" s="165">
        <v>3365</v>
      </c>
      <c r="Y9" s="165">
        <v>1949</v>
      </c>
      <c r="Z9" s="165">
        <v>2514</v>
      </c>
      <c r="AA9" s="165">
        <v>76905</v>
      </c>
      <c r="AB9" s="165">
        <v>13770</v>
      </c>
      <c r="AC9" s="165">
        <v>4797</v>
      </c>
      <c r="AD9" s="165">
        <v>25274</v>
      </c>
      <c r="AE9" s="165">
        <v>61577</v>
      </c>
      <c r="AF9" s="165">
        <v>4642</v>
      </c>
      <c r="AG9" s="165">
        <v>36024</v>
      </c>
      <c r="AH9" s="165">
        <v>25935</v>
      </c>
      <c r="AI9" s="165">
        <v>6132</v>
      </c>
      <c r="AJ9" s="165">
        <v>37623</v>
      </c>
      <c r="AK9" s="165">
        <v>16934</v>
      </c>
      <c r="AL9" s="165">
        <v>53840</v>
      </c>
      <c r="AM9" s="165">
        <v>457</v>
      </c>
      <c r="AN9" s="166">
        <v>876522</v>
      </c>
      <c r="AO9" s="165">
        <v>6372</v>
      </c>
      <c r="AP9" s="165">
        <v>36700</v>
      </c>
      <c r="AQ9" s="165">
        <v>132</v>
      </c>
      <c r="AR9" s="165">
        <v>312</v>
      </c>
      <c r="AS9" s="165">
        <v>23046</v>
      </c>
      <c r="AT9" s="165">
        <v>-8646</v>
      </c>
      <c r="AU9" s="166">
        <v>57916</v>
      </c>
      <c r="AV9" s="166">
        <v>934438</v>
      </c>
      <c r="AW9" s="165">
        <v>19743</v>
      </c>
      <c r="AX9" s="166">
        <v>19743</v>
      </c>
      <c r="AY9" s="166">
        <v>374712</v>
      </c>
      <c r="AZ9" s="166">
        <v>452371</v>
      </c>
      <c r="BA9" s="166">
        <v>1328893</v>
      </c>
      <c r="BB9" s="165">
        <v>-133519</v>
      </c>
      <c r="BC9" s="165">
        <v>-1414</v>
      </c>
      <c r="BD9" s="165">
        <v>-13468</v>
      </c>
      <c r="BE9" s="166">
        <v>-148401</v>
      </c>
      <c r="BF9" s="165">
        <v>-576836</v>
      </c>
      <c r="BG9" s="166">
        <v>-272866</v>
      </c>
      <c r="BH9" s="167">
        <v>603656</v>
      </c>
    </row>
    <row r="10" spans="1:60" ht="18" customHeight="1" x14ac:dyDescent="0.2">
      <c r="A10" s="155" t="s">
        <v>158</v>
      </c>
      <c r="B10" s="168" t="s">
        <v>17</v>
      </c>
      <c r="C10" s="169">
        <v>2532</v>
      </c>
      <c r="D10" s="169">
        <v>12</v>
      </c>
      <c r="E10" s="169">
        <v>14751</v>
      </c>
      <c r="F10" s="169">
        <v>19596</v>
      </c>
      <c r="G10" s="169">
        <v>22253</v>
      </c>
      <c r="H10" s="169">
        <v>672988</v>
      </c>
      <c r="I10" s="169">
        <v>1876</v>
      </c>
      <c r="J10" s="169">
        <v>113979</v>
      </c>
      <c r="K10" s="169">
        <v>7892</v>
      </c>
      <c r="L10" s="169">
        <v>12130</v>
      </c>
      <c r="M10" s="169">
        <v>3966</v>
      </c>
      <c r="N10" s="169">
        <v>13047</v>
      </c>
      <c r="O10" s="169">
        <v>5178</v>
      </c>
      <c r="P10" s="169">
        <v>3903</v>
      </c>
      <c r="Q10" s="169">
        <v>4769</v>
      </c>
      <c r="R10" s="169">
        <v>8709</v>
      </c>
      <c r="S10" s="169">
        <v>15720</v>
      </c>
      <c r="T10" s="169">
        <v>1641</v>
      </c>
      <c r="U10" s="169">
        <v>8358</v>
      </c>
      <c r="V10" s="169">
        <v>19969</v>
      </c>
      <c r="W10" s="169">
        <v>29719</v>
      </c>
      <c r="X10" s="169">
        <v>3410</v>
      </c>
      <c r="Y10" s="169">
        <v>4325</v>
      </c>
      <c r="Z10" s="169">
        <v>8651</v>
      </c>
      <c r="AA10" s="169">
        <v>76</v>
      </c>
      <c r="AB10" s="169">
        <v>84</v>
      </c>
      <c r="AC10" s="169">
        <v>308</v>
      </c>
      <c r="AD10" s="169">
        <v>1984</v>
      </c>
      <c r="AE10" s="169">
        <v>4560</v>
      </c>
      <c r="AF10" s="169">
        <v>3463</v>
      </c>
      <c r="AG10" s="169">
        <v>55160</v>
      </c>
      <c r="AH10" s="169">
        <v>777977</v>
      </c>
      <c r="AI10" s="169">
        <v>673</v>
      </c>
      <c r="AJ10" s="169">
        <v>34136</v>
      </c>
      <c r="AK10" s="169">
        <v>26155</v>
      </c>
      <c r="AL10" s="169">
        <v>1170</v>
      </c>
      <c r="AM10" s="169">
        <v>2843</v>
      </c>
      <c r="AN10" s="170">
        <v>1907963</v>
      </c>
      <c r="AO10" s="169">
        <v>13995</v>
      </c>
      <c r="AP10" s="169">
        <v>184374</v>
      </c>
      <c r="AQ10" s="169">
        <v>0</v>
      </c>
      <c r="AR10" s="169">
        <v>0</v>
      </c>
      <c r="AS10" s="169">
        <v>0</v>
      </c>
      <c r="AT10" s="169">
        <v>-16936</v>
      </c>
      <c r="AU10" s="170">
        <v>181433</v>
      </c>
      <c r="AV10" s="170">
        <v>2089396</v>
      </c>
      <c r="AW10" s="169">
        <v>256493</v>
      </c>
      <c r="AX10" s="170">
        <v>256493</v>
      </c>
      <c r="AY10" s="170">
        <v>1130396</v>
      </c>
      <c r="AZ10" s="170">
        <v>1568322</v>
      </c>
      <c r="BA10" s="170">
        <v>3476285</v>
      </c>
      <c r="BB10" s="169">
        <v>-491407</v>
      </c>
      <c r="BC10" s="169">
        <v>-3463</v>
      </c>
      <c r="BD10" s="169">
        <v>-49388</v>
      </c>
      <c r="BE10" s="170">
        <v>-544258</v>
      </c>
      <c r="BF10" s="169">
        <v>-1054343</v>
      </c>
      <c r="BG10" s="170">
        <v>-30279</v>
      </c>
      <c r="BH10" s="171">
        <v>1877684</v>
      </c>
    </row>
    <row r="11" spans="1:60" ht="18" customHeight="1" x14ac:dyDescent="0.2">
      <c r="A11" s="147" t="s">
        <v>159</v>
      </c>
      <c r="B11" s="148" t="s">
        <v>18</v>
      </c>
      <c r="C11" s="165">
        <v>546</v>
      </c>
      <c r="D11" s="165">
        <v>91</v>
      </c>
      <c r="E11" s="165">
        <v>5628</v>
      </c>
      <c r="F11" s="165">
        <v>456</v>
      </c>
      <c r="G11" s="165">
        <v>1365</v>
      </c>
      <c r="H11" s="165">
        <v>110952</v>
      </c>
      <c r="I11" s="165">
        <v>54573</v>
      </c>
      <c r="J11" s="165">
        <v>753</v>
      </c>
      <c r="K11" s="165">
        <v>4653</v>
      </c>
      <c r="L11" s="165">
        <v>14830</v>
      </c>
      <c r="M11" s="165">
        <v>1997</v>
      </c>
      <c r="N11" s="165">
        <v>4841</v>
      </c>
      <c r="O11" s="165">
        <v>907</v>
      </c>
      <c r="P11" s="165">
        <v>849</v>
      </c>
      <c r="Q11" s="165">
        <v>270</v>
      </c>
      <c r="R11" s="165">
        <v>396</v>
      </c>
      <c r="S11" s="165">
        <v>721</v>
      </c>
      <c r="T11" s="165">
        <v>48</v>
      </c>
      <c r="U11" s="165">
        <v>2389</v>
      </c>
      <c r="V11" s="165">
        <v>669</v>
      </c>
      <c r="W11" s="165">
        <v>27548</v>
      </c>
      <c r="X11" s="165">
        <v>39820</v>
      </c>
      <c r="Y11" s="165">
        <v>6623</v>
      </c>
      <c r="Z11" s="165">
        <v>6814</v>
      </c>
      <c r="AA11" s="165">
        <v>11366</v>
      </c>
      <c r="AB11" s="165">
        <v>1108</v>
      </c>
      <c r="AC11" s="165">
        <v>3773</v>
      </c>
      <c r="AD11" s="165">
        <v>213002</v>
      </c>
      <c r="AE11" s="165">
        <v>4496</v>
      </c>
      <c r="AF11" s="165">
        <v>32594</v>
      </c>
      <c r="AG11" s="165">
        <v>11298</v>
      </c>
      <c r="AH11" s="165">
        <v>9806</v>
      </c>
      <c r="AI11" s="165">
        <v>980</v>
      </c>
      <c r="AJ11" s="165">
        <v>15054</v>
      </c>
      <c r="AK11" s="165">
        <v>12770</v>
      </c>
      <c r="AL11" s="165">
        <v>0</v>
      </c>
      <c r="AM11" s="165">
        <v>6909</v>
      </c>
      <c r="AN11" s="166">
        <v>610895</v>
      </c>
      <c r="AO11" s="165">
        <v>1078</v>
      </c>
      <c r="AP11" s="165">
        <v>298124</v>
      </c>
      <c r="AQ11" s="165">
        <v>0</v>
      </c>
      <c r="AR11" s="165">
        <v>0</v>
      </c>
      <c r="AS11" s="165">
        <v>0</v>
      </c>
      <c r="AT11" s="165">
        <v>-14819</v>
      </c>
      <c r="AU11" s="166">
        <v>284383</v>
      </c>
      <c r="AV11" s="166">
        <v>895278</v>
      </c>
      <c r="AW11" s="165">
        <v>78824</v>
      </c>
      <c r="AX11" s="166">
        <v>78824</v>
      </c>
      <c r="AY11" s="166">
        <v>709324</v>
      </c>
      <c r="AZ11" s="166">
        <v>1072531</v>
      </c>
      <c r="BA11" s="166">
        <v>1683426</v>
      </c>
      <c r="BB11" s="165">
        <v>-152908</v>
      </c>
      <c r="BC11" s="165">
        <v>-457</v>
      </c>
      <c r="BD11" s="165">
        <v>-20711</v>
      </c>
      <c r="BE11" s="166">
        <v>-174076</v>
      </c>
      <c r="BF11" s="165">
        <v>-271729</v>
      </c>
      <c r="BG11" s="166">
        <v>626726</v>
      </c>
      <c r="BH11" s="167">
        <v>1237621</v>
      </c>
    </row>
    <row r="12" spans="1:60" ht="18" customHeight="1" x14ac:dyDescent="0.2">
      <c r="A12" s="147" t="s">
        <v>160</v>
      </c>
      <c r="B12" s="148" t="s">
        <v>55</v>
      </c>
      <c r="C12" s="165">
        <v>659</v>
      </c>
      <c r="D12" s="165">
        <v>15</v>
      </c>
      <c r="E12" s="165">
        <v>24196</v>
      </c>
      <c r="F12" s="165">
        <v>1387</v>
      </c>
      <c r="G12" s="165">
        <v>18347</v>
      </c>
      <c r="H12" s="165">
        <v>50506</v>
      </c>
      <c r="I12" s="165">
        <v>97</v>
      </c>
      <c r="J12" s="165">
        <v>142362</v>
      </c>
      <c r="K12" s="165">
        <v>3119</v>
      </c>
      <c r="L12" s="165">
        <v>1726</v>
      </c>
      <c r="M12" s="165">
        <v>3751</v>
      </c>
      <c r="N12" s="165">
        <v>4888</v>
      </c>
      <c r="O12" s="165">
        <v>11830</v>
      </c>
      <c r="P12" s="165">
        <v>35152</v>
      </c>
      <c r="Q12" s="165">
        <v>11695</v>
      </c>
      <c r="R12" s="165">
        <v>5090</v>
      </c>
      <c r="S12" s="165">
        <v>35901</v>
      </c>
      <c r="T12" s="165">
        <v>8591</v>
      </c>
      <c r="U12" s="165">
        <v>30475</v>
      </c>
      <c r="V12" s="165">
        <v>26540</v>
      </c>
      <c r="W12" s="165">
        <v>69733</v>
      </c>
      <c r="X12" s="165">
        <v>0</v>
      </c>
      <c r="Y12" s="165">
        <v>20466</v>
      </c>
      <c r="Z12" s="165">
        <v>11481</v>
      </c>
      <c r="AA12" s="165">
        <v>41419</v>
      </c>
      <c r="AB12" s="165">
        <v>7819</v>
      </c>
      <c r="AC12" s="165">
        <v>6113</v>
      </c>
      <c r="AD12" s="165">
        <v>9937</v>
      </c>
      <c r="AE12" s="165">
        <v>25269</v>
      </c>
      <c r="AF12" s="165">
        <v>6548</v>
      </c>
      <c r="AG12" s="165">
        <v>20677</v>
      </c>
      <c r="AH12" s="165">
        <v>11103</v>
      </c>
      <c r="AI12" s="165">
        <v>2144</v>
      </c>
      <c r="AJ12" s="165">
        <v>36812</v>
      </c>
      <c r="AK12" s="165">
        <v>10671</v>
      </c>
      <c r="AL12" s="165">
        <v>5816</v>
      </c>
      <c r="AM12" s="165">
        <v>1565</v>
      </c>
      <c r="AN12" s="166">
        <v>703900</v>
      </c>
      <c r="AO12" s="165">
        <v>1684</v>
      </c>
      <c r="AP12" s="165">
        <v>56718</v>
      </c>
      <c r="AQ12" s="165">
        <v>320</v>
      </c>
      <c r="AR12" s="165">
        <v>0</v>
      </c>
      <c r="AS12" s="165">
        <v>-40</v>
      </c>
      <c r="AT12" s="165">
        <v>-8075</v>
      </c>
      <c r="AU12" s="166">
        <v>50607</v>
      </c>
      <c r="AV12" s="166">
        <v>754507</v>
      </c>
      <c r="AW12" s="165">
        <v>49746</v>
      </c>
      <c r="AX12" s="166">
        <v>49746</v>
      </c>
      <c r="AY12" s="166">
        <v>485976</v>
      </c>
      <c r="AZ12" s="166">
        <v>586329</v>
      </c>
      <c r="BA12" s="166">
        <v>1290229</v>
      </c>
      <c r="BB12" s="165">
        <v>-102541</v>
      </c>
      <c r="BC12" s="165">
        <v>-2921</v>
      </c>
      <c r="BD12" s="165">
        <v>-10544</v>
      </c>
      <c r="BE12" s="166">
        <v>-116006</v>
      </c>
      <c r="BF12" s="165">
        <v>-435835</v>
      </c>
      <c r="BG12" s="166">
        <v>34488</v>
      </c>
      <c r="BH12" s="167">
        <v>738388</v>
      </c>
    </row>
    <row r="13" spans="1:60" ht="18" customHeight="1" x14ac:dyDescent="0.2">
      <c r="A13" s="147" t="s">
        <v>161</v>
      </c>
      <c r="B13" s="148" t="s">
        <v>19</v>
      </c>
      <c r="C13" s="165">
        <v>264</v>
      </c>
      <c r="D13" s="165">
        <v>0</v>
      </c>
      <c r="E13" s="165">
        <v>3734</v>
      </c>
      <c r="F13" s="165">
        <v>65</v>
      </c>
      <c r="G13" s="165">
        <v>1996</v>
      </c>
      <c r="H13" s="165">
        <v>12789</v>
      </c>
      <c r="I13" s="165">
        <v>374</v>
      </c>
      <c r="J13" s="165">
        <v>1995</v>
      </c>
      <c r="K13" s="165">
        <v>26269</v>
      </c>
      <c r="L13" s="165">
        <v>11515</v>
      </c>
      <c r="M13" s="165">
        <v>2513</v>
      </c>
      <c r="N13" s="165">
        <v>7763</v>
      </c>
      <c r="O13" s="165">
        <v>6546</v>
      </c>
      <c r="P13" s="165">
        <v>4124</v>
      </c>
      <c r="Q13" s="165">
        <v>2724</v>
      </c>
      <c r="R13" s="165">
        <v>18632</v>
      </c>
      <c r="S13" s="165">
        <v>8525</v>
      </c>
      <c r="T13" s="165">
        <v>337</v>
      </c>
      <c r="U13" s="165">
        <v>8321</v>
      </c>
      <c r="V13" s="165">
        <v>2658</v>
      </c>
      <c r="W13" s="165">
        <v>251656</v>
      </c>
      <c r="X13" s="165">
        <v>83</v>
      </c>
      <c r="Y13" s="165">
        <v>2733</v>
      </c>
      <c r="Z13" s="165">
        <v>270</v>
      </c>
      <c r="AA13" s="165">
        <v>1710</v>
      </c>
      <c r="AB13" s="165">
        <v>37</v>
      </c>
      <c r="AC13" s="165">
        <v>558</v>
      </c>
      <c r="AD13" s="165">
        <v>95</v>
      </c>
      <c r="AE13" s="165">
        <v>39</v>
      </c>
      <c r="AF13" s="165">
        <v>797</v>
      </c>
      <c r="AG13" s="165">
        <v>7568</v>
      </c>
      <c r="AH13" s="165">
        <v>3511</v>
      </c>
      <c r="AI13" s="165">
        <v>116</v>
      </c>
      <c r="AJ13" s="165">
        <v>2494</v>
      </c>
      <c r="AK13" s="165">
        <v>3664</v>
      </c>
      <c r="AL13" s="165">
        <v>677</v>
      </c>
      <c r="AM13" s="165">
        <v>2096</v>
      </c>
      <c r="AN13" s="166">
        <v>399248</v>
      </c>
      <c r="AO13" s="165">
        <v>676</v>
      </c>
      <c r="AP13" s="165">
        <v>7469</v>
      </c>
      <c r="AQ13" s="165">
        <v>0</v>
      </c>
      <c r="AR13" s="165">
        <v>0</v>
      </c>
      <c r="AS13" s="165">
        <v>0</v>
      </c>
      <c r="AT13" s="165">
        <v>-2256</v>
      </c>
      <c r="AU13" s="166">
        <v>5889</v>
      </c>
      <c r="AV13" s="166">
        <v>405137</v>
      </c>
      <c r="AW13" s="165">
        <v>9893</v>
      </c>
      <c r="AX13" s="166">
        <v>9893</v>
      </c>
      <c r="AY13" s="166">
        <v>125212</v>
      </c>
      <c r="AZ13" s="166">
        <v>140994</v>
      </c>
      <c r="BA13" s="166">
        <v>540242</v>
      </c>
      <c r="BB13" s="165">
        <v>-33270</v>
      </c>
      <c r="BC13" s="165">
        <v>-182</v>
      </c>
      <c r="BD13" s="165">
        <v>-3342</v>
      </c>
      <c r="BE13" s="166">
        <v>-36794</v>
      </c>
      <c r="BF13" s="165">
        <v>-268643</v>
      </c>
      <c r="BG13" s="166">
        <v>-164443</v>
      </c>
      <c r="BH13" s="167">
        <v>234805</v>
      </c>
    </row>
    <row r="14" spans="1:60" ht="18" customHeight="1" x14ac:dyDescent="0.2">
      <c r="A14" s="156" t="s">
        <v>162</v>
      </c>
      <c r="B14" s="152" t="s">
        <v>20</v>
      </c>
      <c r="C14" s="172">
        <v>2</v>
      </c>
      <c r="D14" s="172">
        <v>10</v>
      </c>
      <c r="E14" s="172">
        <v>0</v>
      </c>
      <c r="F14" s="172">
        <v>30</v>
      </c>
      <c r="G14" s="172">
        <v>16204</v>
      </c>
      <c r="H14" s="172">
        <v>25</v>
      </c>
      <c r="I14" s="172">
        <v>0</v>
      </c>
      <c r="J14" s="172">
        <v>1364</v>
      </c>
      <c r="K14" s="172">
        <v>674</v>
      </c>
      <c r="L14" s="172">
        <v>997570</v>
      </c>
      <c r="M14" s="172">
        <v>404</v>
      </c>
      <c r="N14" s="172">
        <v>269534</v>
      </c>
      <c r="O14" s="172">
        <v>81356</v>
      </c>
      <c r="P14" s="172">
        <v>90496</v>
      </c>
      <c r="Q14" s="172">
        <v>4733</v>
      </c>
      <c r="R14" s="172">
        <v>5066</v>
      </c>
      <c r="S14" s="172">
        <v>30537</v>
      </c>
      <c r="T14" s="172">
        <v>1887</v>
      </c>
      <c r="U14" s="172">
        <v>39599</v>
      </c>
      <c r="V14" s="172">
        <v>2240</v>
      </c>
      <c r="W14" s="172">
        <v>105380</v>
      </c>
      <c r="X14" s="172">
        <v>0</v>
      </c>
      <c r="Y14" s="172">
        <v>17</v>
      </c>
      <c r="Z14" s="172">
        <v>0</v>
      </c>
      <c r="AA14" s="172">
        <v>0</v>
      </c>
      <c r="AB14" s="172">
        <v>0</v>
      </c>
      <c r="AC14" s="172">
        <v>0</v>
      </c>
      <c r="AD14" s="172">
        <v>1282</v>
      </c>
      <c r="AE14" s="172">
        <v>0</v>
      </c>
      <c r="AF14" s="172">
        <v>103</v>
      </c>
      <c r="AG14" s="172">
        <v>0</v>
      </c>
      <c r="AH14" s="172">
        <v>12</v>
      </c>
      <c r="AI14" s="172">
        <v>2</v>
      </c>
      <c r="AJ14" s="172">
        <v>605</v>
      </c>
      <c r="AK14" s="172">
        <v>131</v>
      </c>
      <c r="AL14" s="172">
        <v>3</v>
      </c>
      <c r="AM14" s="172">
        <v>1911</v>
      </c>
      <c r="AN14" s="173">
        <v>1651177</v>
      </c>
      <c r="AO14" s="172">
        <v>0</v>
      </c>
      <c r="AP14" s="172">
        <v>-2462</v>
      </c>
      <c r="AQ14" s="172">
        <v>0</v>
      </c>
      <c r="AR14" s="172">
        <v>-1154</v>
      </c>
      <c r="AS14" s="172">
        <v>-11444</v>
      </c>
      <c r="AT14" s="172">
        <v>-33518</v>
      </c>
      <c r="AU14" s="173">
        <v>-48578</v>
      </c>
      <c r="AV14" s="173">
        <v>1602599</v>
      </c>
      <c r="AW14" s="172">
        <v>109942</v>
      </c>
      <c r="AX14" s="173">
        <v>109942</v>
      </c>
      <c r="AY14" s="173">
        <v>1284896</v>
      </c>
      <c r="AZ14" s="173">
        <v>1346260</v>
      </c>
      <c r="BA14" s="173">
        <v>2997437</v>
      </c>
      <c r="BB14" s="172">
        <v>-74193</v>
      </c>
      <c r="BC14" s="172">
        <v>-95</v>
      </c>
      <c r="BD14" s="172">
        <v>-7426</v>
      </c>
      <c r="BE14" s="173">
        <v>-81714</v>
      </c>
      <c r="BF14" s="172">
        <v>-1029191</v>
      </c>
      <c r="BG14" s="173">
        <v>235355</v>
      </c>
      <c r="BH14" s="174">
        <v>1886532</v>
      </c>
    </row>
    <row r="15" spans="1:60" ht="18" customHeight="1" x14ac:dyDescent="0.2">
      <c r="A15" s="147" t="s">
        <v>163</v>
      </c>
      <c r="B15" s="148" t="s">
        <v>21</v>
      </c>
      <c r="C15" s="165">
        <v>0</v>
      </c>
      <c r="D15" s="165">
        <v>0</v>
      </c>
      <c r="E15" s="165">
        <v>2656</v>
      </c>
      <c r="F15" s="165">
        <v>1</v>
      </c>
      <c r="G15" s="165">
        <v>3917</v>
      </c>
      <c r="H15" s="165">
        <v>9161</v>
      </c>
      <c r="I15" s="165">
        <v>16</v>
      </c>
      <c r="J15" s="165">
        <v>1675</v>
      </c>
      <c r="K15" s="165">
        <v>1457</v>
      </c>
      <c r="L15" s="165">
        <v>37007</v>
      </c>
      <c r="M15" s="165">
        <v>191598</v>
      </c>
      <c r="N15" s="165">
        <v>71654</v>
      </c>
      <c r="O15" s="165">
        <v>30191</v>
      </c>
      <c r="P15" s="165">
        <v>15073</v>
      </c>
      <c r="Q15" s="165">
        <v>14584</v>
      </c>
      <c r="R15" s="165">
        <v>30970</v>
      </c>
      <c r="S15" s="165">
        <v>57704</v>
      </c>
      <c r="T15" s="165">
        <v>5104</v>
      </c>
      <c r="U15" s="165">
        <v>16892</v>
      </c>
      <c r="V15" s="165">
        <v>6722</v>
      </c>
      <c r="W15" s="165">
        <v>36311</v>
      </c>
      <c r="X15" s="165">
        <v>253</v>
      </c>
      <c r="Y15" s="165">
        <v>81</v>
      </c>
      <c r="Z15" s="165">
        <v>2</v>
      </c>
      <c r="AA15" s="165">
        <v>133</v>
      </c>
      <c r="AB15" s="165">
        <v>0</v>
      </c>
      <c r="AC15" s="165">
        <v>0</v>
      </c>
      <c r="AD15" s="165">
        <v>40</v>
      </c>
      <c r="AE15" s="165">
        <v>344</v>
      </c>
      <c r="AF15" s="165">
        <v>651</v>
      </c>
      <c r="AG15" s="165">
        <v>462</v>
      </c>
      <c r="AH15" s="165">
        <v>8931</v>
      </c>
      <c r="AI15" s="165">
        <v>63</v>
      </c>
      <c r="AJ15" s="165">
        <v>1621</v>
      </c>
      <c r="AK15" s="165">
        <v>1045</v>
      </c>
      <c r="AL15" s="165">
        <v>122</v>
      </c>
      <c r="AM15" s="165">
        <v>1670</v>
      </c>
      <c r="AN15" s="166">
        <v>548111</v>
      </c>
      <c r="AO15" s="165">
        <v>92</v>
      </c>
      <c r="AP15" s="165">
        <v>13801</v>
      </c>
      <c r="AQ15" s="165">
        <v>0</v>
      </c>
      <c r="AR15" s="165">
        <v>0</v>
      </c>
      <c r="AS15" s="165">
        <v>-18541</v>
      </c>
      <c r="AT15" s="165">
        <v>-1462</v>
      </c>
      <c r="AU15" s="166">
        <v>-6110</v>
      </c>
      <c r="AV15" s="166">
        <v>542001</v>
      </c>
      <c r="AW15" s="165">
        <v>50476</v>
      </c>
      <c r="AX15" s="166">
        <v>50476</v>
      </c>
      <c r="AY15" s="166">
        <v>277528</v>
      </c>
      <c r="AZ15" s="166">
        <v>321894</v>
      </c>
      <c r="BA15" s="166">
        <v>870005</v>
      </c>
      <c r="BB15" s="165">
        <v>-167568</v>
      </c>
      <c r="BC15" s="165">
        <v>-480</v>
      </c>
      <c r="BD15" s="165">
        <v>-16473</v>
      </c>
      <c r="BE15" s="166">
        <v>-184521</v>
      </c>
      <c r="BF15" s="165">
        <v>-238963</v>
      </c>
      <c r="BG15" s="166">
        <v>-101590</v>
      </c>
      <c r="BH15" s="167">
        <v>446521</v>
      </c>
    </row>
    <row r="16" spans="1:60" ht="18" customHeight="1" x14ac:dyDescent="0.2">
      <c r="A16" s="147" t="s">
        <v>164</v>
      </c>
      <c r="B16" s="148" t="s">
        <v>22</v>
      </c>
      <c r="C16" s="165">
        <v>125</v>
      </c>
      <c r="D16" s="165">
        <v>40</v>
      </c>
      <c r="E16" s="165">
        <v>18533</v>
      </c>
      <c r="F16" s="165">
        <v>122</v>
      </c>
      <c r="G16" s="165">
        <v>16809</v>
      </c>
      <c r="H16" s="165">
        <v>20644</v>
      </c>
      <c r="I16" s="165">
        <v>344</v>
      </c>
      <c r="J16" s="165">
        <v>4434</v>
      </c>
      <c r="K16" s="165">
        <v>2256</v>
      </c>
      <c r="L16" s="165">
        <v>2151</v>
      </c>
      <c r="M16" s="165">
        <v>964</v>
      </c>
      <c r="N16" s="165">
        <v>94455</v>
      </c>
      <c r="O16" s="165">
        <v>28518</v>
      </c>
      <c r="P16" s="165">
        <v>33386</v>
      </c>
      <c r="Q16" s="165">
        <v>6327</v>
      </c>
      <c r="R16" s="165">
        <v>11681</v>
      </c>
      <c r="S16" s="165">
        <v>19903</v>
      </c>
      <c r="T16" s="165">
        <v>3615</v>
      </c>
      <c r="U16" s="165">
        <v>8988</v>
      </c>
      <c r="V16" s="165">
        <v>5796</v>
      </c>
      <c r="W16" s="165">
        <v>589269</v>
      </c>
      <c r="X16" s="165">
        <v>1038</v>
      </c>
      <c r="Y16" s="165">
        <v>336</v>
      </c>
      <c r="Z16" s="165">
        <v>84</v>
      </c>
      <c r="AA16" s="165">
        <v>35365</v>
      </c>
      <c r="AB16" s="165">
        <v>348</v>
      </c>
      <c r="AC16" s="165">
        <v>2461</v>
      </c>
      <c r="AD16" s="165">
        <v>5154</v>
      </c>
      <c r="AE16" s="165">
        <v>2683</v>
      </c>
      <c r="AF16" s="165">
        <v>14225</v>
      </c>
      <c r="AG16" s="165">
        <v>848</v>
      </c>
      <c r="AH16" s="165">
        <v>1802</v>
      </c>
      <c r="AI16" s="165">
        <v>658</v>
      </c>
      <c r="AJ16" s="165">
        <v>6953</v>
      </c>
      <c r="AK16" s="165">
        <v>8158</v>
      </c>
      <c r="AL16" s="165">
        <v>49</v>
      </c>
      <c r="AM16" s="165">
        <v>2327</v>
      </c>
      <c r="AN16" s="166">
        <v>950849</v>
      </c>
      <c r="AO16" s="165">
        <v>2170</v>
      </c>
      <c r="AP16" s="165">
        <v>19846</v>
      </c>
      <c r="AQ16" s="165">
        <v>30</v>
      </c>
      <c r="AR16" s="165">
        <v>1495</v>
      </c>
      <c r="AS16" s="165">
        <v>28892</v>
      </c>
      <c r="AT16" s="165">
        <v>-18601</v>
      </c>
      <c r="AU16" s="166">
        <v>33832</v>
      </c>
      <c r="AV16" s="166">
        <v>984681</v>
      </c>
      <c r="AW16" s="165">
        <v>83614</v>
      </c>
      <c r="AX16" s="166">
        <v>83614</v>
      </c>
      <c r="AY16" s="166">
        <v>935594</v>
      </c>
      <c r="AZ16" s="166">
        <v>1053040</v>
      </c>
      <c r="BA16" s="166">
        <v>2003889</v>
      </c>
      <c r="BB16" s="165">
        <v>-74842</v>
      </c>
      <c r="BC16" s="165">
        <v>-561</v>
      </c>
      <c r="BD16" s="165">
        <v>-7536</v>
      </c>
      <c r="BE16" s="166">
        <v>-82939</v>
      </c>
      <c r="BF16" s="165">
        <v>-498999</v>
      </c>
      <c r="BG16" s="166">
        <v>471102</v>
      </c>
      <c r="BH16" s="167">
        <v>1421951</v>
      </c>
    </row>
    <row r="17" spans="1:60" ht="18" customHeight="1" x14ac:dyDescent="0.2">
      <c r="A17" s="147" t="s">
        <v>165</v>
      </c>
      <c r="B17" s="148" t="s">
        <v>43</v>
      </c>
      <c r="C17" s="165">
        <v>0</v>
      </c>
      <c r="D17" s="165">
        <v>19</v>
      </c>
      <c r="E17" s="165">
        <v>0</v>
      </c>
      <c r="F17" s="165">
        <v>0</v>
      </c>
      <c r="G17" s="165">
        <v>151</v>
      </c>
      <c r="H17" s="165">
        <v>29</v>
      </c>
      <c r="I17" s="165">
        <v>0</v>
      </c>
      <c r="J17" s="165">
        <v>252</v>
      </c>
      <c r="K17" s="165">
        <v>369</v>
      </c>
      <c r="L17" s="165">
        <v>221</v>
      </c>
      <c r="M17" s="165">
        <v>3</v>
      </c>
      <c r="N17" s="165">
        <v>1074</v>
      </c>
      <c r="O17" s="165">
        <v>133653</v>
      </c>
      <c r="P17" s="165">
        <v>40291</v>
      </c>
      <c r="Q17" s="165">
        <v>2039</v>
      </c>
      <c r="R17" s="165">
        <v>1275</v>
      </c>
      <c r="S17" s="165">
        <v>13469</v>
      </c>
      <c r="T17" s="165">
        <v>371</v>
      </c>
      <c r="U17" s="165">
        <v>6524</v>
      </c>
      <c r="V17" s="165">
        <v>33</v>
      </c>
      <c r="W17" s="165">
        <v>43702</v>
      </c>
      <c r="X17" s="165">
        <v>0</v>
      </c>
      <c r="Y17" s="165">
        <v>7216</v>
      </c>
      <c r="Z17" s="165">
        <v>0</v>
      </c>
      <c r="AA17" s="165">
        <v>35</v>
      </c>
      <c r="AB17" s="165">
        <v>0</v>
      </c>
      <c r="AC17" s="165">
        <v>0</v>
      </c>
      <c r="AD17" s="165">
        <v>450</v>
      </c>
      <c r="AE17" s="165">
        <v>18</v>
      </c>
      <c r="AF17" s="165">
        <v>972</v>
      </c>
      <c r="AG17" s="165">
        <v>0</v>
      </c>
      <c r="AH17" s="165">
        <v>0</v>
      </c>
      <c r="AI17" s="165">
        <v>0</v>
      </c>
      <c r="AJ17" s="165">
        <v>37899</v>
      </c>
      <c r="AK17" s="165">
        <v>63</v>
      </c>
      <c r="AL17" s="165">
        <v>0</v>
      </c>
      <c r="AM17" s="165">
        <v>0</v>
      </c>
      <c r="AN17" s="166">
        <v>290128</v>
      </c>
      <c r="AO17" s="165">
        <v>0</v>
      </c>
      <c r="AP17" s="165">
        <v>1023</v>
      </c>
      <c r="AQ17" s="165">
        <v>0</v>
      </c>
      <c r="AR17" s="165">
        <v>19909</v>
      </c>
      <c r="AS17" s="165">
        <v>327229</v>
      </c>
      <c r="AT17" s="165">
        <v>-19261</v>
      </c>
      <c r="AU17" s="166">
        <v>328900</v>
      </c>
      <c r="AV17" s="166">
        <v>619028</v>
      </c>
      <c r="AW17" s="165">
        <v>106097</v>
      </c>
      <c r="AX17" s="166">
        <v>106097</v>
      </c>
      <c r="AY17" s="166">
        <v>546965</v>
      </c>
      <c r="AZ17" s="166">
        <v>981962</v>
      </c>
      <c r="BA17" s="166">
        <v>1272090</v>
      </c>
      <c r="BB17" s="165">
        <v>-90588</v>
      </c>
      <c r="BC17" s="165">
        <v>0</v>
      </c>
      <c r="BD17" s="165">
        <v>-9058</v>
      </c>
      <c r="BE17" s="166">
        <v>-99646</v>
      </c>
      <c r="BF17" s="165">
        <v>-354384</v>
      </c>
      <c r="BG17" s="166">
        <v>527932</v>
      </c>
      <c r="BH17" s="167">
        <v>818060</v>
      </c>
    </row>
    <row r="18" spans="1:60" ht="18" customHeight="1" x14ac:dyDescent="0.2">
      <c r="A18" s="147" t="s">
        <v>166</v>
      </c>
      <c r="B18" s="148" t="s">
        <v>44</v>
      </c>
      <c r="C18" s="165">
        <v>0</v>
      </c>
      <c r="D18" s="165">
        <v>3</v>
      </c>
      <c r="E18" s="165">
        <v>0</v>
      </c>
      <c r="F18" s="165">
        <v>0</v>
      </c>
      <c r="G18" s="165">
        <v>102</v>
      </c>
      <c r="H18" s="165">
        <v>0</v>
      </c>
      <c r="I18" s="165">
        <v>12</v>
      </c>
      <c r="J18" s="165">
        <v>2089</v>
      </c>
      <c r="K18" s="165">
        <v>244</v>
      </c>
      <c r="L18" s="165">
        <v>336</v>
      </c>
      <c r="M18" s="165">
        <v>39</v>
      </c>
      <c r="N18" s="165">
        <v>692</v>
      </c>
      <c r="O18" s="165">
        <v>3833</v>
      </c>
      <c r="P18" s="165">
        <v>218179</v>
      </c>
      <c r="Q18" s="165">
        <v>331</v>
      </c>
      <c r="R18" s="165">
        <v>1363</v>
      </c>
      <c r="S18" s="165">
        <v>1621</v>
      </c>
      <c r="T18" s="165">
        <v>59</v>
      </c>
      <c r="U18" s="165">
        <v>631</v>
      </c>
      <c r="V18" s="165">
        <v>13</v>
      </c>
      <c r="W18" s="165">
        <v>272</v>
      </c>
      <c r="X18" s="165">
        <v>22</v>
      </c>
      <c r="Y18" s="165">
        <v>168</v>
      </c>
      <c r="Z18" s="165">
        <v>0</v>
      </c>
      <c r="AA18" s="165">
        <v>30</v>
      </c>
      <c r="AB18" s="165">
        <v>0</v>
      </c>
      <c r="AC18" s="165">
        <v>0</v>
      </c>
      <c r="AD18" s="165">
        <v>217</v>
      </c>
      <c r="AE18" s="165">
        <v>35</v>
      </c>
      <c r="AF18" s="165">
        <v>63</v>
      </c>
      <c r="AG18" s="165">
        <v>0</v>
      </c>
      <c r="AH18" s="165">
        <v>0</v>
      </c>
      <c r="AI18" s="165">
        <v>0</v>
      </c>
      <c r="AJ18" s="165">
        <v>60999</v>
      </c>
      <c r="AK18" s="165">
        <v>34</v>
      </c>
      <c r="AL18" s="165">
        <v>0</v>
      </c>
      <c r="AM18" s="165">
        <v>0</v>
      </c>
      <c r="AN18" s="166">
        <v>291387</v>
      </c>
      <c r="AO18" s="165">
        <v>0</v>
      </c>
      <c r="AP18" s="165">
        <v>459</v>
      </c>
      <c r="AQ18" s="165">
        <v>0</v>
      </c>
      <c r="AR18" s="165">
        <v>1318</v>
      </c>
      <c r="AS18" s="165">
        <v>397922</v>
      </c>
      <c r="AT18" s="165">
        <v>-8441</v>
      </c>
      <c r="AU18" s="166">
        <v>391258</v>
      </c>
      <c r="AV18" s="166">
        <v>682645</v>
      </c>
      <c r="AW18" s="165">
        <v>385168</v>
      </c>
      <c r="AX18" s="166">
        <v>385168</v>
      </c>
      <c r="AY18" s="166">
        <v>661643</v>
      </c>
      <c r="AZ18" s="166">
        <v>1438069</v>
      </c>
      <c r="BA18" s="166">
        <v>1729456</v>
      </c>
      <c r="BB18" s="165">
        <v>-90734</v>
      </c>
      <c r="BC18" s="165">
        <v>0</v>
      </c>
      <c r="BD18" s="165">
        <v>-9072</v>
      </c>
      <c r="BE18" s="166">
        <v>-99806</v>
      </c>
      <c r="BF18" s="165">
        <v>-411956</v>
      </c>
      <c r="BG18" s="166">
        <v>926307</v>
      </c>
      <c r="BH18" s="167">
        <v>1217694</v>
      </c>
    </row>
    <row r="19" spans="1:60" ht="18" customHeight="1" x14ac:dyDescent="0.2">
      <c r="A19" s="147" t="s">
        <v>167</v>
      </c>
      <c r="B19" s="148" t="s">
        <v>45</v>
      </c>
      <c r="C19" s="165">
        <v>4</v>
      </c>
      <c r="D19" s="165">
        <v>0</v>
      </c>
      <c r="E19" s="165">
        <v>0</v>
      </c>
      <c r="F19" s="165">
        <v>0</v>
      </c>
      <c r="G19" s="165">
        <v>0</v>
      </c>
      <c r="H19" s="165">
        <v>0</v>
      </c>
      <c r="I19" s="165">
        <v>0</v>
      </c>
      <c r="J19" s="165">
        <v>0</v>
      </c>
      <c r="K19" s="165">
        <v>0</v>
      </c>
      <c r="L19" s="165">
        <v>0</v>
      </c>
      <c r="M19" s="165">
        <v>0</v>
      </c>
      <c r="N19" s="165">
        <v>17</v>
      </c>
      <c r="O19" s="165">
        <v>2033</v>
      </c>
      <c r="P19" s="165">
        <v>6236</v>
      </c>
      <c r="Q19" s="165">
        <v>15116</v>
      </c>
      <c r="R19" s="165">
        <v>38</v>
      </c>
      <c r="S19" s="165">
        <v>524</v>
      </c>
      <c r="T19" s="165">
        <v>162</v>
      </c>
      <c r="U19" s="165">
        <v>137</v>
      </c>
      <c r="V19" s="165">
        <v>40</v>
      </c>
      <c r="W19" s="165">
        <v>1378</v>
      </c>
      <c r="X19" s="165">
        <v>0</v>
      </c>
      <c r="Y19" s="165">
        <v>56</v>
      </c>
      <c r="Z19" s="165">
        <v>12</v>
      </c>
      <c r="AA19" s="165">
        <v>12301</v>
      </c>
      <c r="AB19" s="165">
        <v>40</v>
      </c>
      <c r="AC19" s="165">
        <v>0</v>
      </c>
      <c r="AD19" s="165">
        <v>191</v>
      </c>
      <c r="AE19" s="165">
        <v>799</v>
      </c>
      <c r="AF19" s="165">
        <v>13894</v>
      </c>
      <c r="AG19" s="165">
        <v>0</v>
      </c>
      <c r="AH19" s="165">
        <v>61844</v>
      </c>
      <c r="AI19" s="165">
        <v>0</v>
      </c>
      <c r="AJ19" s="165">
        <v>20636</v>
      </c>
      <c r="AK19" s="165">
        <v>3363</v>
      </c>
      <c r="AL19" s="165">
        <v>3021</v>
      </c>
      <c r="AM19" s="165">
        <v>0</v>
      </c>
      <c r="AN19" s="166">
        <v>141842</v>
      </c>
      <c r="AO19" s="165">
        <v>158</v>
      </c>
      <c r="AP19" s="165">
        <v>5293</v>
      </c>
      <c r="AQ19" s="165">
        <v>11</v>
      </c>
      <c r="AR19" s="165">
        <v>19768</v>
      </c>
      <c r="AS19" s="165">
        <v>225484</v>
      </c>
      <c r="AT19" s="165">
        <v>-45</v>
      </c>
      <c r="AU19" s="166">
        <v>250669</v>
      </c>
      <c r="AV19" s="166">
        <v>392511</v>
      </c>
      <c r="AW19" s="165">
        <v>25301</v>
      </c>
      <c r="AX19" s="166">
        <v>25301</v>
      </c>
      <c r="AY19" s="166">
        <v>181032</v>
      </c>
      <c r="AZ19" s="166">
        <v>457002</v>
      </c>
      <c r="BA19" s="166">
        <v>598844</v>
      </c>
      <c r="BB19" s="165">
        <v>-131606</v>
      </c>
      <c r="BC19" s="165">
        <v>-25</v>
      </c>
      <c r="BD19" s="165">
        <v>-13155</v>
      </c>
      <c r="BE19" s="166">
        <v>-144786</v>
      </c>
      <c r="BF19" s="165">
        <v>-207783</v>
      </c>
      <c r="BG19" s="166">
        <v>104433</v>
      </c>
      <c r="BH19" s="167">
        <v>246275</v>
      </c>
    </row>
    <row r="20" spans="1:60" ht="18" customHeight="1" x14ac:dyDescent="0.2">
      <c r="A20" s="155" t="s">
        <v>168</v>
      </c>
      <c r="B20" s="168" t="s">
        <v>46</v>
      </c>
      <c r="C20" s="169">
        <v>0</v>
      </c>
      <c r="D20" s="169">
        <v>0</v>
      </c>
      <c r="E20" s="169">
        <v>0</v>
      </c>
      <c r="F20" s="169">
        <v>0</v>
      </c>
      <c r="G20" s="169">
        <v>14</v>
      </c>
      <c r="H20" s="169">
        <v>6</v>
      </c>
      <c r="I20" s="169">
        <v>0</v>
      </c>
      <c r="J20" s="169">
        <v>0</v>
      </c>
      <c r="K20" s="169">
        <v>0</v>
      </c>
      <c r="L20" s="169">
        <v>2</v>
      </c>
      <c r="M20" s="169">
        <v>84</v>
      </c>
      <c r="N20" s="169">
        <v>1962</v>
      </c>
      <c r="O20" s="169">
        <v>7004</v>
      </c>
      <c r="P20" s="169">
        <v>5528</v>
      </c>
      <c r="Q20" s="169">
        <v>26799</v>
      </c>
      <c r="R20" s="169">
        <v>170308</v>
      </c>
      <c r="S20" s="169">
        <v>109627</v>
      </c>
      <c r="T20" s="169">
        <v>61702</v>
      </c>
      <c r="U20" s="169">
        <v>5649</v>
      </c>
      <c r="V20" s="169">
        <v>484</v>
      </c>
      <c r="W20" s="169">
        <v>2452</v>
      </c>
      <c r="X20" s="169">
        <v>3</v>
      </c>
      <c r="Y20" s="169">
        <v>12</v>
      </c>
      <c r="Z20" s="169">
        <v>0</v>
      </c>
      <c r="AA20" s="169">
        <v>199</v>
      </c>
      <c r="AB20" s="169">
        <v>143</v>
      </c>
      <c r="AC20" s="169">
        <v>0</v>
      </c>
      <c r="AD20" s="169">
        <v>33</v>
      </c>
      <c r="AE20" s="169">
        <v>4559</v>
      </c>
      <c r="AF20" s="169">
        <v>5938</v>
      </c>
      <c r="AG20" s="169">
        <v>5241</v>
      </c>
      <c r="AH20" s="169">
        <v>7</v>
      </c>
      <c r="AI20" s="169">
        <v>0</v>
      </c>
      <c r="AJ20" s="169">
        <v>65414</v>
      </c>
      <c r="AK20" s="169">
        <v>73</v>
      </c>
      <c r="AL20" s="169">
        <v>4064</v>
      </c>
      <c r="AM20" s="169">
        <v>0</v>
      </c>
      <c r="AN20" s="170">
        <v>477307</v>
      </c>
      <c r="AO20" s="169">
        <v>29</v>
      </c>
      <c r="AP20" s="169">
        <v>2516</v>
      </c>
      <c r="AQ20" s="169">
        <v>0</v>
      </c>
      <c r="AR20" s="169">
        <v>0</v>
      </c>
      <c r="AS20" s="169">
        <v>0</v>
      </c>
      <c r="AT20" s="169">
        <v>-3055</v>
      </c>
      <c r="AU20" s="170">
        <v>-510</v>
      </c>
      <c r="AV20" s="170">
        <v>476797</v>
      </c>
      <c r="AW20" s="169">
        <v>206433</v>
      </c>
      <c r="AX20" s="170">
        <v>206433</v>
      </c>
      <c r="AY20" s="170">
        <v>201267</v>
      </c>
      <c r="AZ20" s="170">
        <v>407190</v>
      </c>
      <c r="BA20" s="170">
        <v>884497</v>
      </c>
      <c r="BB20" s="169">
        <v>-146086</v>
      </c>
      <c r="BC20" s="169">
        <v>0</v>
      </c>
      <c r="BD20" s="169">
        <v>-14604</v>
      </c>
      <c r="BE20" s="170">
        <v>-160690</v>
      </c>
      <c r="BF20" s="169">
        <v>-274980</v>
      </c>
      <c r="BG20" s="170">
        <v>-28480</v>
      </c>
      <c r="BH20" s="171">
        <v>448827</v>
      </c>
    </row>
    <row r="21" spans="1:60" ht="18" customHeight="1" x14ac:dyDescent="0.2">
      <c r="A21" s="147" t="s">
        <v>169</v>
      </c>
      <c r="B21" s="148" t="s">
        <v>23</v>
      </c>
      <c r="C21" s="165">
        <v>3</v>
      </c>
      <c r="D21" s="165">
        <v>0</v>
      </c>
      <c r="E21" s="165">
        <v>0</v>
      </c>
      <c r="F21" s="165">
        <v>0</v>
      </c>
      <c r="G21" s="165">
        <v>126</v>
      </c>
      <c r="H21" s="165">
        <v>3</v>
      </c>
      <c r="I21" s="165">
        <v>0</v>
      </c>
      <c r="J21" s="165">
        <v>20</v>
      </c>
      <c r="K21" s="165">
        <v>5</v>
      </c>
      <c r="L21" s="165">
        <v>0</v>
      </c>
      <c r="M21" s="165">
        <v>8</v>
      </c>
      <c r="N21" s="165">
        <v>496</v>
      </c>
      <c r="O21" s="165">
        <v>25528</v>
      </c>
      <c r="P21" s="165">
        <v>15687</v>
      </c>
      <c r="Q21" s="165">
        <v>3538</v>
      </c>
      <c r="R21" s="165">
        <v>4895</v>
      </c>
      <c r="S21" s="165">
        <v>67170</v>
      </c>
      <c r="T21" s="165">
        <v>9385</v>
      </c>
      <c r="U21" s="165">
        <v>32702</v>
      </c>
      <c r="V21" s="165">
        <v>436</v>
      </c>
      <c r="W21" s="165">
        <v>48176</v>
      </c>
      <c r="X21" s="165">
        <v>3</v>
      </c>
      <c r="Y21" s="165">
        <v>133</v>
      </c>
      <c r="Z21" s="165">
        <v>0</v>
      </c>
      <c r="AA21" s="165">
        <v>2030</v>
      </c>
      <c r="AB21" s="165">
        <v>9</v>
      </c>
      <c r="AC21" s="165">
        <v>209</v>
      </c>
      <c r="AD21" s="165">
        <v>965</v>
      </c>
      <c r="AE21" s="165">
        <v>903</v>
      </c>
      <c r="AF21" s="165">
        <v>5678</v>
      </c>
      <c r="AG21" s="165">
        <v>2370</v>
      </c>
      <c r="AH21" s="165">
        <v>317</v>
      </c>
      <c r="AI21" s="165">
        <v>0</v>
      </c>
      <c r="AJ21" s="165">
        <v>26224</v>
      </c>
      <c r="AK21" s="165">
        <v>585</v>
      </c>
      <c r="AL21" s="165">
        <v>0</v>
      </c>
      <c r="AM21" s="165">
        <v>176</v>
      </c>
      <c r="AN21" s="166">
        <v>247780</v>
      </c>
      <c r="AO21" s="165">
        <v>4940</v>
      </c>
      <c r="AP21" s="165">
        <v>237524</v>
      </c>
      <c r="AQ21" s="165">
        <v>0</v>
      </c>
      <c r="AR21" s="165">
        <v>24882</v>
      </c>
      <c r="AS21" s="165">
        <v>332773</v>
      </c>
      <c r="AT21" s="165">
        <v>-4905</v>
      </c>
      <c r="AU21" s="166">
        <v>595214</v>
      </c>
      <c r="AV21" s="166">
        <v>842994</v>
      </c>
      <c r="AW21" s="165">
        <v>100302</v>
      </c>
      <c r="AX21" s="166">
        <v>100302</v>
      </c>
      <c r="AY21" s="166">
        <v>586448</v>
      </c>
      <c r="AZ21" s="166">
        <v>1281964</v>
      </c>
      <c r="BA21" s="166">
        <v>1529744</v>
      </c>
      <c r="BB21" s="165">
        <v>-263481</v>
      </c>
      <c r="BC21" s="165">
        <v>-7</v>
      </c>
      <c r="BD21" s="165">
        <v>-26340</v>
      </c>
      <c r="BE21" s="166">
        <v>-289828</v>
      </c>
      <c r="BF21" s="165">
        <v>-409433</v>
      </c>
      <c r="BG21" s="166">
        <v>582703</v>
      </c>
      <c r="BH21" s="167">
        <v>830483</v>
      </c>
    </row>
    <row r="22" spans="1:60" ht="18" customHeight="1" x14ac:dyDescent="0.2">
      <c r="A22" s="147" t="s">
        <v>170</v>
      </c>
      <c r="B22" s="148" t="s">
        <v>56</v>
      </c>
      <c r="C22" s="165">
        <v>0</v>
      </c>
      <c r="D22" s="165">
        <v>0</v>
      </c>
      <c r="E22" s="165">
        <v>21</v>
      </c>
      <c r="F22" s="165">
        <v>1</v>
      </c>
      <c r="G22" s="165">
        <v>1</v>
      </c>
      <c r="H22" s="165">
        <v>41</v>
      </c>
      <c r="I22" s="165">
        <v>8</v>
      </c>
      <c r="J22" s="165">
        <v>2</v>
      </c>
      <c r="K22" s="165">
        <v>11</v>
      </c>
      <c r="L22" s="165">
        <v>6</v>
      </c>
      <c r="M22" s="165">
        <v>1</v>
      </c>
      <c r="N22" s="165">
        <v>43</v>
      </c>
      <c r="O22" s="165">
        <v>305</v>
      </c>
      <c r="P22" s="165">
        <v>133</v>
      </c>
      <c r="Q22" s="165">
        <v>9</v>
      </c>
      <c r="R22" s="165">
        <v>13</v>
      </c>
      <c r="S22" s="165">
        <v>26</v>
      </c>
      <c r="T22" s="165">
        <v>2635</v>
      </c>
      <c r="U22" s="165">
        <v>5529</v>
      </c>
      <c r="V22" s="165">
        <v>9</v>
      </c>
      <c r="W22" s="165">
        <v>6875</v>
      </c>
      <c r="X22" s="165">
        <v>13</v>
      </c>
      <c r="Y22" s="165">
        <v>3</v>
      </c>
      <c r="Z22" s="165">
        <v>14</v>
      </c>
      <c r="AA22" s="165">
        <v>2302</v>
      </c>
      <c r="AB22" s="165">
        <v>348</v>
      </c>
      <c r="AC22" s="165">
        <v>651</v>
      </c>
      <c r="AD22" s="165">
        <v>258</v>
      </c>
      <c r="AE22" s="165">
        <v>984</v>
      </c>
      <c r="AF22" s="165">
        <v>5916</v>
      </c>
      <c r="AG22" s="165">
        <v>478</v>
      </c>
      <c r="AH22" s="165">
        <v>80</v>
      </c>
      <c r="AI22" s="165">
        <v>15</v>
      </c>
      <c r="AJ22" s="165">
        <v>9607</v>
      </c>
      <c r="AK22" s="165">
        <v>352</v>
      </c>
      <c r="AL22" s="165">
        <v>0</v>
      </c>
      <c r="AM22" s="165">
        <v>0</v>
      </c>
      <c r="AN22" s="166">
        <v>36690</v>
      </c>
      <c r="AO22" s="165">
        <v>2486</v>
      </c>
      <c r="AP22" s="165">
        <v>260103</v>
      </c>
      <c r="AQ22" s="165">
        <v>0</v>
      </c>
      <c r="AR22" s="165">
        <v>76762</v>
      </c>
      <c r="AS22" s="165">
        <v>433861</v>
      </c>
      <c r="AT22" s="165">
        <v>-2980</v>
      </c>
      <c r="AU22" s="166">
        <v>770232</v>
      </c>
      <c r="AV22" s="166">
        <v>806922</v>
      </c>
      <c r="AW22" s="165">
        <v>22080</v>
      </c>
      <c r="AX22" s="166">
        <v>22080</v>
      </c>
      <c r="AY22" s="166">
        <v>132372</v>
      </c>
      <c r="AZ22" s="166">
        <v>924684</v>
      </c>
      <c r="BA22" s="166">
        <v>961374</v>
      </c>
      <c r="BB22" s="165">
        <v>-482116</v>
      </c>
      <c r="BC22" s="165">
        <v>0</v>
      </c>
      <c r="BD22" s="165">
        <v>-48183</v>
      </c>
      <c r="BE22" s="166">
        <v>-530299</v>
      </c>
      <c r="BF22" s="165">
        <v>-249515</v>
      </c>
      <c r="BG22" s="166">
        <v>144870</v>
      </c>
      <c r="BH22" s="167">
        <v>181560</v>
      </c>
    </row>
    <row r="23" spans="1:60" ht="18" customHeight="1" x14ac:dyDescent="0.2">
      <c r="A23" s="147" t="s">
        <v>171</v>
      </c>
      <c r="B23" s="148" t="s">
        <v>24</v>
      </c>
      <c r="C23" s="165">
        <v>81</v>
      </c>
      <c r="D23" s="165">
        <v>1</v>
      </c>
      <c r="E23" s="165">
        <v>0</v>
      </c>
      <c r="F23" s="165">
        <v>0</v>
      </c>
      <c r="G23" s="165">
        <v>0</v>
      </c>
      <c r="H23" s="165">
        <v>0</v>
      </c>
      <c r="I23" s="165">
        <v>0</v>
      </c>
      <c r="J23" s="165">
        <v>0</v>
      </c>
      <c r="K23" s="165">
        <v>0</v>
      </c>
      <c r="L23" s="165">
        <v>0</v>
      </c>
      <c r="M23" s="165">
        <v>0</v>
      </c>
      <c r="N23" s="165">
        <v>0</v>
      </c>
      <c r="O23" s="165">
        <v>0</v>
      </c>
      <c r="P23" s="165">
        <v>1297</v>
      </c>
      <c r="Q23" s="165">
        <v>0</v>
      </c>
      <c r="R23" s="165">
        <v>0</v>
      </c>
      <c r="S23" s="165">
        <v>0</v>
      </c>
      <c r="T23" s="165">
        <v>0</v>
      </c>
      <c r="U23" s="165">
        <v>385851</v>
      </c>
      <c r="V23" s="165">
        <v>0</v>
      </c>
      <c r="W23" s="165">
        <v>0</v>
      </c>
      <c r="X23" s="165">
        <v>0</v>
      </c>
      <c r="Y23" s="165">
        <v>0</v>
      </c>
      <c r="Z23" s="165">
        <v>0</v>
      </c>
      <c r="AA23" s="165">
        <v>0</v>
      </c>
      <c r="AB23" s="165">
        <v>0</v>
      </c>
      <c r="AC23" s="165">
        <v>0</v>
      </c>
      <c r="AD23" s="165">
        <v>102075</v>
      </c>
      <c r="AE23" s="165">
        <v>0</v>
      </c>
      <c r="AF23" s="165">
        <v>27370</v>
      </c>
      <c r="AG23" s="165">
        <v>387</v>
      </c>
      <c r="AH23" s="165">
        <v>0</v>
      </c>
      <c r="AI23" s="165">
        <v>0</v>
      </c>
      <c r="AJ23" s="165">
        <v>78094</v>
      </c>
      <c r="AK23" s="165">
        <v>269</v>
      </c>
      <c r="AL23" s="165">
        <v>0</v>
      </c>
      <c r="AM23" s="165">
        <v>0</v>
      </c>
      <c r="AN23" s="166">
        <v>595425</v>
      </c>
      <c r="AO23" s="165">
        <v>0</v>
      </c>
      <c r="AP23" s="165">
        <v>561718</v>
      </c>
      <c r="AQ23" s="165">
        <v>0</v>
      </c>
      <c r="AR23" s="165">
        <v>39629</v>
      </c>
      <c r="AS23" s="165">
        <v>502648</v>
      </c>
      <c r="AT23" s="165">
        <v>-6184</v>
      </c>
      <c r="AU23" s="166">
        <v>1097811</v>
      </c>
      <c r="AV23" s="166">
        <v>1693236</v>
      </c>
      <c r="AW23" s="165">
        <v>93742</v>
      </c>
      <c r="AX23" s="166">
        <v>93742</v>
      </c>
      <c r="AY23" s="166">
        <v>570416</v>
      </c>
      <c r="AZ23" s="166">
        <v>1761969</v>
      </c>
      <c r="BA23" s="166">
        <v>2357394</v>
      </c>
      <c r="BB23" s="165">
        <v>-190334</v>
      </c>
      <c r="BC23" s="165">
        <v>0</v>
      </c>
      <c r="BD23" s="165">
        <v>-16674</v>
      </c>
      <c r="BE23" s="166">
        <v>-207008</v>
      </c>
      <c r="BF23" s="165">
        <v>-1233504</v>
      </c>
      <c r="BG23" s="166">
        <v>321457</v>
      </c>
      <c r="BH23" s="167">
        <v>916882</v>
      </c>
    </row>
    <row r="24" spans="1:60" ht="18" customHeight="1" x14ac:dyDescent="0.2">
      <c r="A24" s="156" t="s">
        <v>172</v>
      </c>
      <c r="B24" s="152" t="s">
        <v>0</v>
      </c>
      <c r="C24" s="172">
        <v>38</v>
      </c>
      <c r="D24" s="172">
        <v>14</v>
      </c>
      <c r="E24" s="172">
        <v>13175</v>
      </c>
      <c r="F24" s="172">
        <v>1646</v>
      </c>
      <c r="G24" s="172">
        <v>6440</v>
      </c>
      <c r="H24" s="172">
        <v>7862</v>
      </c>
      <c r="I24" s="172">
        <v>139</v>
      </c>
      <c r="J24" s="172">
        <v>3537</v>
      </c>
      <c r="K24" s="172">
        <v>2226</v>
      </c>
      <c r="L24" s="172">
        <v>14141</v>
      </c>
      <c r="M24" s="172">
        <v>19808</v>
      </c>
      <c r="N24" s="172">
        <v>2024</v>
      </c>
      <c r="O24" s="172">
        <v>933</v>
      </c>
      <c r="P24" s="172">
        <v>2395</v>
      </c>
      <c r="Q24" s="172">
        <v>1211</v>
      </c>
      <c r="R24" s="172">
        <v>1066</v>
      </c>
      <c r="S24" s="172">
        <v>3580</v>
      </c>
      <c r="T24" s="172">
        <v>917</v>
      </c>
      <c r="U24" s="172">
        <v>1635</v>
      </c>
      <c r="V24" s="172">
        <v>19566</v>
      </c>
      <c r="W24" s="172">
        <v>14656</v>
      </c>
      <c r="X24" s="172">
        <v>12372</v>
      </c>
      <c r="Y24" s="172">
        <v>1743</v>
      </c>
      <c r="Z24" s="172">
        <v>2971</v>
      </c>
      <c r="AA24" s="172">
        <v>43395</v>
      </c>
      <c r="AB24" s="172">
        <v>43196</v>
      </c>
      <c r="AC24" s="172">
        <v>730</v>
      </c>
      <c r="AD24" s="172">
        <v>8557</v>
      </c>
      <c r="AE24" s="172">
        <v>111207</v>
      </c>
      <c r="AF24" s="172">
        <v>26496</v>
      </c>
      <c r="AG24" s="172">
        <v>76915</v>
      </c>
      <c r="AH24" s="172">
        <v>14538</v>
      </c>
      <c r="AI24" s="172">
        <v>13767</v>
      </c>
      <c r="AJ24" s="172">
        <v>66380</v>
      </c>
      <c r="AK24" s="172">
        <v>19147</v>
      </c>
      <c r="AL24" s="172">
        <v>16526</v>
      </c>
      <c r="AM24" s="172">
        <v>575</v>
      </c>
      <c r="AN24" s="173">
        <v>575524</v>
      </c>
      <c r="AO24" s="172">
        <v>14407</v>
      </c>
      <c r="AP24" s="172">
        <v>166345</v>
      </c>
      <c r="AQ24" s="172">
        <v>1</v>
      </c>
      <c r="AR24" s="172">
        <v>6341</v>
      </c>
      <c r="AS24" s="172">
        <v>83735</v>
      </c>
      <c r="AT24" s="172">
        <v>-4051</v>
      </c>
      <c r="AU24" s="173">
        <v>266778</v>
      </c>
      <c r="AV24" s="173">
        <v>842302</v>
      </c>
      <c r="AW24" s="172">
        <v>19719</v>
      </c>
      <c r="AX24" s="173">
        <v>19719</v>
      </c>
      <c r="AY24" s="173">
        <v>362291</v>
      </c>
      <c r="AZ24" s="173">
        <v>648788</v>
      </c>
      <c r="BA24" s="173">
        <v>1224312</v>
      </c>
      <c r="BB24" s="172">
        <v>-169034</v>
      </c>
      <c r="BC24" s="172">
        <v>-5385</v>
      </c>
      <c r="BD24" s="172">
        <v>-16805</v>
      </c>
      <c r="BE24" s="173">
        <v>-191224</v>
      </c>
      <c r="BF24" s="172">
        <v>-371483</v>
      </c>
      <c r="BG24" s="173">
        <v>86081</v>
      </c>
      <c r="BH24" s="174">
        <v>661605</v>
      </c>
    </row>
    <row r="25" spans="1:60" ht="18" customHeight="1" x14ac:dyDescent="0.2">
      <c r="A25" s="147" t="s">
        <v>173</v>
      </c>
      <c r="B25" s="148" t="s">
        <v>25</v>
      </c>
      <c r="C25" s="165">
        <v>275</v>
      </c>
      <c r="D25" s="165">
        <v>15</v>
      </c>
      <c r="E25" s="165">
        <v>1168</v>
      </c>
      <c r="F25" s="165">
        <v>400</v>
      </c>
      <c r="G25" s="165">
        <v>2464</v>
      </c>
      <c r="H25" s="165">
        <v>7576</v>
      </c>
      <c r="I25" s="165">
        <v>341</v>
      </c>
      <c r="J25" s="165">
        <v>3318</v>
      </c>
      <c r="K25" s="165">
        <v>1204</v>
      </c>
      <c r="L25" s="165">
        <v>9329</v>
      </c>
      <c r="M25" s="165">
        <v>1743</v>
      </c>
      <c r="N25" s="165">
        <v>6396</v>
      </c>
      <c r="O25" s="165">
        <v>2030</v>
      </c>
      <c r="P25" s="165">
        <v>2373</v>
      </c>
      <c r="Q25" s="165">
        <v>509</v>
      </c>
      <c r="R25" s="165">
        <v>2763</v>
      </c>
      <c r="S25" s="165">
        <v>1832</v>
      </c>
      <c r="T25" s="165">
        <v>282</v>
      </c>
      <c r="U25" s="165">
        <v>1121</v>
      </c>
      <c r="V25" s="165">
        <v>1001</v>
      </c>
      <c r="W25" s="165">
        <v>5037</v>
      </c>
      <c r="X25" s="165">
        <v>34103</v>
      </c>
      <c r="Y25" s="165">
        <v>21721</v>
      </c>
      <c r="Z25" s="165">
        <v>1645</v>
      </c>
      <c r="AA25" s="165">
        <v>36891</v>
      </c>
      <c r="AB25" s="165">
        <v>10262</v>
      </c>
      <c r="AC25" s="165">
        <v>108551</v>
      </c>
      <c r="AD25" s="165">
        <v>40659</v>
      </c>
      <c r="AE25" s="165">
        <v>39170</v>
      </c>
      <c r="AF25" s="165">
        <v>41009</v>
      </c>
      <c r="AG25" s="165">
        <v>33762</v>
      </c>
      <c r="AH25" s="165">
        <v>13103</v>
      </c>
      <c r="AI25" s="165">
        <v>395</v>
      </c>
      <c r="AJ25" s="165">
        <v>15366</v>
      </c>
      <c r="AK25" s="165">
        <v>10763</v>
      </c>
      <c r="AL25" s="165">
        <v>0</v>
      </c>
      <c r="AM25" s="165">
        <v>10993</v>
      </c>
      <c r="AN25" s="166">
        <v>469570</v>
      </c>
      <c r="AO25" s="165">
        <v>0</v>
      </c>
      <c r="AP25" s="165">
        <v>0</v>
      </c>
      <c r="AQ25" s="165">
        <v>0</v>
      </c>
      <c r="AR25" s="165">
        <v>805429</v>
      </c>
      <c r="AS25" s="165">
        <v>3512135</v>
      </c>
      <c r="AT25" s="165">
        <v>0</v>
      </c>
      <c r="AU25" s="166">
        <v>4317564</v>
      </c>
      <c r="AV25" s="166">
        <v>4787134</v>
      </c>
      <c r="AW25" s="165">
        <v>0</v>
      </c>
      <c r="AX25" s="166">
        <v>0</v>
      </c>
      <c r="AY25" s="166">
        <v>0</v>
      </c>
      <c r="AZ25" s="166">
        <v>4317564</v>
      </c>
      <c r="BA25" s="166">
        <v>4787134</v>
      </c>
      <c r="BB25" s="165">
        <v>0</v>
      </c>
      <c r="BC25" s="165">
        <v>0</v>
      </c>
      <c r="BD25" s="165">
        <v>0</v>
      </c>
      <c r="BE25" s="166">
        <v>0</v>
      </c>
      <c r="BF25" s="165">
        <v>0</v>
      </c>
      <c r="BG25" s="166">
        <v>4317564</v>
      </c>
      <c r="BH25" s="167">
        <v>4787134</v>
      </c>
    </row>
    <row r="26" spans="1:60" ht="18" customHeight="1" x14ac:dyDescent="0.2">
      <c r="A26" s="147" t="s">
        <v>174</v>
      </c>
      <c r="B26" s="148" t="s">
        <v>211</v>
      </c>
      <c r="C26" s="165">
        <v>1239</v>
      </c>
      <c r="D26" s="165">
        <v>73</v>
      </c>
      <c r="E26" s="165">
        <v>24688</v>
      </c>
      <c r="F26" s="165">
        <v>3377</v>
      </c>
      <c r="G26" s="165">
        <v>12654</v>
      </c>
      <c r="H26" s="165">
        <v>44226</v>
      </c>
      <c r="I26" s="165">
        <v>5088</v>
      </c>
      <c r="J26" s="165">
        <v>15955</v>
      </c>
      <c r="K26" s="165">
        <v>7589</v>
      </c>
      <c r="L26" s="165">
        <v>83107</v>
      </c>
      <c r="M26" s="165">
        <v>13892</v>
      </c>
      <c r="N26" s="165">
        <v>25654</v>
      </c>
      <c r="O26" s="165">
        <v>11917</v>
      </c>
      <c r="P26" s="165">
        <v>9796</v>
      </c>
      <c r="Q26" s="165">
        <v>2656</v>
      </c>
      <c r="R26" s="165">
        <v>12293</v>
      </c>
      <c r="S26" s="165">
        <v>6579</v>
      </c>
      <c r="T26" s="165">
        <v>854</v>
      </c>
      <c r="U26" s="165">
        <v>10138</v>
      </c>
      <c r="V26" s="165">
        <v>8880</v>
      </c>
      <c r="W26" s="165">
        <v>13866</v>
      </c>
      <c r="X26" s="165">
        <v>82740</v>
      </c>
      <c r="Y26" s="165">
        <v>28992</v>
      </c>
      <c r="Z26" s="165">
        <v>39870</v>
      </c>
      <c r="AA26" s="165">
        <v>208046</v>
      </c>
      <c r="AB26" s="165">
        <v>14949</v>
      </c>
      <c r="AC26" s="165">
        <v>46365</v>
      </c>
      <c r="AD26" s="165">
        <v>54349</v>
      </c>
      <c r="AE26" s="165">
        <v>51186</v>
      </c>
      <c r="AF26" s="165">
        <v>46171</v>
      </c>
      <c r="AG26" s="165">
        <v>47797</v>
      </c>
      <c r="AH26" s="165">
        <v>53680</v>
      </c>
      <c r="AI26" s="165">
        <v>1291</v>
      </c>
      <c r="AJ26" s="165">
        <v>44565</v>
      </c>
      <c r="AK26" s="165">
        <v>97581</v>
      </c>
      <c r="AL26" s="165">
        <v>0</v>
      </c>
      <c r="AM26" s="165">
        <v>2079</v>
      </c>
      <c r="AN26" s="166">
        <v>1134182</v>
      </c>
      <c r="AO26" s="165">
        <v>410</v>
      </c>
      <c r="AP26" s="165">
        <v>531080</v>
      </c>
      <c r="AQ26" s="165">
        <v>0</v>
      </c>
      <c r="AR26" s="165">
        <v>0</v>
      </c>
      <c r="AS26" s="165">
        <v>0</v>
      </c>
      <c r="AT26" s="165">
        <v>0</v>
      </c>
      <c r="AU26" s="166">
        <v>531490</v>
      </c>
      <c r="AV26" s="166">
        <v>1665672</v>
      </c>
      <c r="AW26" s="165">
        <v>6777</v>
      </c>
      <c r="AX26" s="166">
        <v>6777</v>
      </c>
      <c r="AY26" s="166">
        <v>224081</v>
      </c>
      <c r="AZ26" s="166">
        <v>762348</v>
      </c>
      <c r="BA26" s="166">
        <v>1896530</v>
      </c>
      <c r="BB26" s="165">
        <v>-246</v>
      </c>
      <c r="BC26" s="165">
        <v>0</v>
      </c>
      <c r="BD26" s="165">
        <v>0</v>
      </c>
      <c r="BE26" s="166">
        <v>-246</v>
      </c>
      <c r="BF26" s="165">
        <v>-815694</v>
      </c>
      <c r="BG26" s="166">
        <v>-53592</v>
      </c>
      <c r="BH26" s="167">
        <v>1080590</v>
      </c>
    </row>
    <row r="27" spans="1:60" ht="18" customHeight="1" x14ac:dyDescent="0.2">
      <c r="A27" s="147" t="s">
        <v>175</v>
      </c>
      <c r="B27" s="148" t="s">
        <v>47</v>
      </c>
      <c r="C27" s="165">
        <v>26</v>
      </c>
      <c r="D27" s="165">
        <v>2</v>
      </c>
      <c r="E27" s="165">
        <v>2900</v>
      </c>
      <c r="F27" s="165">
        <v>169</v>
      </c>
      <c r="G27" s="165">
        <v>988</v>
      </c>
      <c r="H27" s="165">
        <v>5108</v>
      </c>
      <c r="I27" s="165">
        <v>405</v>
      </c>
      <c r="J27" s="165">
        <v>471</v>
      </c>
      <c r="K27" s="165">
        <v>257</v>
      </c>
      <c r="L27" s="165">
        <v>3909</v>
      </c>
      <c r="M27" s="165">
        <v>293</v>
      </c>
      <c r="N27" s="165">
        <v>829</v>
      </c>
      <c r="O27" s="165">
        <v>494</v>
      </c>
      <c r="P27" s="165">
        <v>451</v>
      </c>
      <c r="Q27" s="165">
        <v>174</v>
      </c>
      <c r="R27" s="165">
        <v>735</v>
      </c>
      <c r="S27" s="165">
        <v>427</v>
      </c>
      <c r="T27" s="165">
        <v>56</v>
      </c>
      <c r="U27" s="165">
        <v>680</v>
      </c>
      <c r="V27" s="165">
        <v>208</v>
      </c>
      <c r="W27" s="165">
        <v>4515</v>
      </c>
      <c r="X27" s="165">
        <v>1863</v>
      </c>
      <c r="Y27" s="165">
        <v>32790</v>
      </c>
      <c r="Z27" s="165">
        <v>5042</v>
      </c>
      <c r="AA27" s="165">
        <v>25481</v>
      </c>
      <c r="AB27" s="165">
        <v>3841</v>
      </c>
      <c r="AC27" s="165">
        <v>5309</v>
      </c>
      <c r="AD27" s="165">
        <v>17560</v>
      </c>
      <c r="AE27" s="165">
        <v>12342</v>
      </c>
      <c r="AF27" s="165">
        <v>16228</v>
      </c>
      <c r="AG27" s="165">
        <v>33757</v>
      </c>
      <c r="AH27" s="165">
        <v>22302</v>
      </c>
      <c r="AI27" s="165">
        <v>728</v>
      </c>
      <c r="AJ27" s="165">
        <v>6523</v>
      </c>
      <c r="AK27" s="165">
        <v>26912</v>
      </c>
      <c r="AL27" s="165">
        <v>0</v>
      </c>
      <c r="AM27" s="165">
        <v>638</v>
      </c>
      <c r="AN27" s="166">
        <v>234413</v>
      </c>
      <c r="AO27" s="165">
        <v>250</v>
      </c>
      <c r="AP27" s="165">
        <v>206585</v>
      </c>
      <c r="AQ27" s="165">
        <v>-24968</v>
      </c>
      <c r="AR27" s="165">
        <v>0</v>
      </c>
      <c r="AS27" s="165">
        <v>0</v>
      </c>
      <c r="AT27" s="165">
        <v>0</v>
      </c>
      <c r="AU27" s="166">
        <v>181867</v>
      </c>
      <c r="AV27" s="166">
        <v>416280</v>
      </c>
      <c r="AW27" s="165">
        <v>3152</v>
      </c>
      <c r="AX27" s="166">
        <v>3152</v>
      </c>
      <c r="AY27" s="166">
        <v>2439</v>
      </c>
      <c r="AZ27" s="166">
        <v>187458</v>
      </c>
      <c r="BA27" s="166">
        <v>421871</v>
      </c>
      <c r="BB27" s="165">
        <v>-55</v>
      </c>
      <c r="BC27" s="165">
        <v>0</v>
      </c>
      <c r="BD27" s="165">
        <v>0</v>
      </c>
      <c r="BE27" s="166">
        <v>-55</v>
      </c>
      <c r="BF27" s="165">
        <v>-9656</v>
      </c>
      <c r="BG27" s="166">
        <v>177747</v>
      </c>
      <c r="BH27" s="167">
        <v>412160</v>
      </c>
    </row>
    <row r="28" spans="1:60" ht="18" customHeight="1" x14ac:dyDescent="0.2">
      <c r="A28" s="147" t="s">
        <v>176</v>
      </c>
      <c r="B28" s="148" t="s">
        <v>48</v>
      </c>
      <c r="C28" s="165">
        <v>11</v>
      </c>
      <c r="D28" s="165">
        <v>4</v>
      </c>
      <c r="E28" s="165">
        <v>1868</v>
      </c>
      <c r="F28" s="165">
        <v>34</v>
      </c>
      <c r="G28" s="165">
        <v>380</v>
      </c>
      <c r="H28" s="165">
        <v>5077</v>
      </c>
      <c r="I28" s="165">
        <v>1</v>
      </c>
      <c r="J28" s="165">
        <v>49</v>
      </c>
      <c r="K28" s="165">
        <v>677</v>
      </c>
      <c r="L28" s="165">
        <v>40</v>
      </c>
      <c r="M28" s="165">
        <v>95</v>
      </c>
      <c r="N28" s="165">
        <v>126</v>
      </c>
      <c r="O28" s="165">
        <v>325</v>
      </c>
      <c r="P28" s="165">
        <v>28</v>
      </c>
      <c r="Q28" s="165">
        <v>186</v>
      </c>
      <c r="R28" s="165">
        <v>438</v>
      </c>
      <c r="S28" s="165">
        <v>164</v>
      </c>
      <c r="T28" s="165">
        <v>36</v>
      </c>
      <c r="U28" s="165">
        <v>1734</v>
      </c>
      <c r="V28" s="165">
        <v>183</v>
      </c>
      <c r="W28" s="165">
        <v>4443</v>
      </c>
      <c r="X28" s="165">
        <v>8884</v>
      </c>
      <c r="Y28" s="165">
        <v>834</v>
      </c>
      <c r="Z28" s="165">
        <v>0</v>
      </c>
      <c r="AA28" s="165">
        <v>10902</v>
      </c>
      <c r="AB28" s="165">
        <v>10450</v>
      </c>
      <c r="AC28" s="165">
        <v>229</v>
      </c>
      <c r="AD28" s="165">
        <v>31514</v>
      </c>
      <c r="AE28" s="165">
        <v>27790</v>
      </c>
      <c r="AF28" s="165">
        <v>76053</v>
      </c>
      <c r="AG28" s="165">
        <v>20712</v>
      </c>
      <c r="AH28" s="165">
        <v>17967</v>
      </c>
      <c r="AI28" s="165">
        <v>12</v>
      </c>
      <c r="AJ28" s="165">
        <v>10369</v>
      </c>
      <c r="AK28" s="165">
        <v>49336</v>
      </c>
      <c r="AL28" s="165">
        <v>0</v>
      </c>
      <c r="AM28" s="165">
        <v>6674</v>
      </c>
      <c r="AN28" s="166">
        <v>287625</v>
      </c>
      <c r="AO28" s="165">
        <v>0</v>
      </c>
      <c r="AP28" s="165">
        <v>23254</v>
      </c>
      <c r="AQ28" s="165">
        <v>35561</v>
      </c>
      <c r="AR28" s="165">
        <v>0</v>
      </c>
      <c r="AS28" s="165">
        <v>0</v>
      </c>
      <c r="AT28" s="165">
        <v>0</v>
      </c>
      <c r="AU28" s="166">
        <v>58815</v>
      </c>
      <c r="AV28" s="166">
        <v>346440</v>
      </c>
      <c r="AW28" s="165">
        <v>1246</v>
      </c>
      <c r="AX28" s="166">
        <v>1246</v>
      </c>
      <c r="AY28" s="166">
        <v>58894</v>
      </c>
      <c r="AZ28" s="166">
        <v>118955</v>
      </c>
      <c r="BA28" s="166">
        <v>406580</v>
      </c>
      <c r="BB28" s="165">
        <v>-27</v>
      </c>
      <c r="BC28" s="165">
        <v>0</v>
      </c>
      <c r="BD28" s="165">
        <v>0</v>
      </c>
      <c r="BE28" s="166">
        <v>-27</v>
      </c>
      <c r="BF28" s="165">
        <v>-36973</v>
      </c>
      <c r="BG28" s="166">
        <v>81955</v>
      </c>
      <c r="BH28" s="167">
        <v>369580</v>
      </c>
    </row>
    <row r="29" spans="1:60" ht="18" customHeight="1" x14ac:dyDescent="0.2">
      <c r="A29" s="147" t="s">
        <v>177</v>
      </c>
      <c r="B29" s="148" t="s">
        <v>1</v>
      </c>
      <c r="C29" s="165">
        <v>3168</v>
      </c>
      <c r="D29" s="165">
        <v>53</v>
      </c>
      <c r="E29" s="165">
        <v>100561</v>
      </c>
      <c r="F29" s="165">
        <v>10732</v>
      </c>
      <c r="G29" s="165">
        <v>42499</v>
      </c>
      <c r="H29" s="165">
        <v>74141</v>
      </c>
      <c r="I29" s="165">
        <v>5471</v>
      </c>
      <c r="J29" s="165">
        <v>33648</v>
      </c>
      <c r="K29" s="165">
        <v>9139</v>
      </c>
      <c r="L29" s="165">
        <v>38809</v>
      </c>
      <c r="M29" s="165">
        <v>10703</v>
      </c>
      <c r="N29" s="165">
        <v>36684</v>
      </c>
      <c r="O29" s="165">
        <v>32301</v>
      </c>
      <c r="P29" s="165">
        <v>35235</v>
      </c>
      <c r="Q29" s="165">
        <v>11363</v>
      </c>
      <c r="R29" s="165">
        <v>20028</v>
      </c>
      <c r="S29" s="165">
        <v>37201</v>
      </c>
      <c r="T29" s="165">
        <v>10011</v>
      </c>
      <c r="U29" s="165">
        <v>25081</v>
      </c>
      <c r="V29" s="165">
        <v>30599</v>
      </c>
      <c r="W29" s="165">
        <v>262573</v>
      </c>
      <c r="X29" s="165">
        <v>7521</v>
      </c>
      <c r="Y29" s="165">
        <v>10416</v>
      </c>
      <c r="Z29" s="165">
        <v>10091</v>
      </c>
      <c r="AA29" s="165">
        <v>122706</v>
      </c>
      <c r="AB29" s="165">
        <v>16597</v>
      </c>
      <c r="AC29" s="165">
        <v>12486</v>
      </c>
      <c r="AD29" s="165">
        <v>55997</v>
      </c>
      <c r="AE29" s="165">
        <v>63984</v>
      </c>
      <c r="AF29" s="165">
        <v>39115</v>
      </c>
      <c r="AG29" s="165">
        <v>94581</v>
      </c>
      <c r="AH29" s="165">
        <v>203322</v>
      </c>
      <c r="AI29" s="165">
        <v>11521</v>
      </c>
      <c r="AJ29" s="165">
        <v>120586</v>
      </c>
      <c r="AK29" s="165">
        <v>233095</v>
      </c>
      <c r="AL29" s="165">
        <v>27605</v>
      </c>
      <c r="AM29" s="165">
        <v>3156</v>
      </c>
      <c r="AN29" s="166">
        <v>1862779</v>
      </c>
      <c r="AO29" s="165">
        <v>115508</v>
      </c>
      <c r="AP29" s="165">
        <v>3354554</v>
      </c>
      <c r="AQ29" s="165">
        <v>890</v>
      </c>
      <c r="AR29" s="165">
        <v>30783</v>
      </c>
      <c r="AS29" s="165">
        <v>516130</v>
      </c>
      <c r="AT29" s="165">
        <v>5152</v>
      </c>
      <c r="AU29" s="166">
        <v>4023017</v>
      </c>
      <c r="AV29" s="166">
        <v>5885796</v>
      </c>
      <c r="AW29" s="165">
        <v>579436</v>
      </c>
      <c r="AX29" s="166">
        <v>579436</v>
      </c>
      <c r="AY29" s="166">
        <v>3323032</v>
      </c>
      <c r="AZ29" s="166">
        <v>7925485</v>
      </c>
      <c r="BA29" s="166">
        <v>9788264</v>
      </c>
      <c r="BB29" s="165">
        <v>-7350</v>
      </c>
      <c r="BC29" s="165">
        <v>0</v>
      </c>
      <c r="BD29" s="165">
        <v>0</v>
      </c>
      <c r="BE29" s="166">
        <v>-7350</v>
      </c>
      <c r="BF29" s="165">
        <v>-1217547</v>
      </c>
      <c r="BG29" s="166">
        <v>6700588</v>
      </c>
      <c r="BH29" s="167">
        <v>8563367</v>
      </c>
    </row>
    <row r="30" spans="1:60" ht="18" customHeight="1" x14ac:dyDescent="0.2">
      <c r="A30" s="155" t="s">
        <v>178</v>
      </c>
      <c r="B30" s="168" t="s">
        <v>2</v>
      </c>
      <c r="C30" s="169">
        <v>392</v>
      </c>
      <c r="D30" s="169">
        <v>271</v>
      </c>
      <c r="E30" s="169">
        <v>16174</v>
      </c>
      <c r="F30" s="169">
        <v>2485</v>
      </c>
      <c r="G30" s="169">
        <v>5879</v>
      </c>
      <c r="H30" s="169">
        <v>14815</v>
      </c>
      <c r="I30" s="169">
        <v>3387</v>
      </c>
      <c r="J30" s="169">
        <v>3207</v>
      </c>
      <c r="K30" s="169">
        <v>2804</v>
      </c>
      <c r="L30" s="169">
        <v>10728</v>
      </c>
      <c r="M30" s="169">
        <v>4033</v>
      </c>
      <c r="N30" s="169">
        <v>14166</v>
      </c>
      <c r="O30" s="169">
        <v>4903</v>
      </c>
      <c r="P30" s="169">
        <v>7368</v>
      </c>
      <c r="Q30" s="169">
        <v>3479</v>
      </c>
      <c r="R30" s="169">
        <v>4424</v>
      </c>
      <c r="S30" s="169">
        <v>6374</v>
      </c>
      <c r="T30" s="169">
        <v>1476</v>
      </c>
      <c r="U30" s="169">
        <v>6017</v>
      </c>
      <c r="V30" s="169">
        <v>10396</v>
      </c>
      <c r="W30" s="169">
        <v>41493</v>
      </c>
      <c r="X30" s="169">
        <v>16484</v>
      </c>
      <c r="Y30" s="169">
        <v>7971</v>
      </c>
      <c r="Z30" s="169">
        <v>13687</v>
      </c>
      <c r="AA30" s="169">
        <v>220666</v>
      </c>
      <c r="AB30" s="169">
        <v>257771</v>
      </c>
      <c r="AC30" s="169">
        <v>674816</v>
      </c>
      <c r="AD30" s="169">
        <v>103741</v>
      </c>
      <c r="AE30" s="169">
        <v>36111</v>
      </c>
      <c r="AF30" s="169">
        <v>45606</v>
      </c>
      <c r="AG30" s="169">
        <v>25714</v>
      </c>
      <c r="AH30" s="169">
        <v>31541</v>
      </c>
      <c r="AI30" s="169">
        <v>8672</v>
      </c>
      <c r="AJ30" s="169">
        <v>128242</v>
      </c>
      <c r="AK30" s="169">
        <v>40357</v>
      </c>
      <c r="AL30" s="169">
        <v>0</v>
      </c>
      <c r="AM30" s="169">
        <v>24393</v>
      </c>
      <c r="AN30" s="170">
        <v>1800043</v>
      </c>
      <c r="AO30" s="169">
        <v>10</v>
      </c>
      <c r="AP30" s="169">
        <v>917346</v>
      </c>
      <c r="AQ30" s="169">
        <v>0</v>
      </c>
      <c r="AR30" s="169">
        <v>0</v>
      </c>
      <c r="AS30" s="169">
        <v>0</v>
      </c>
      <c r="AT30" s="169">
        <v>0</v>
      </c>
      <c r="AU30" s="170">
        <v>917356</v>
      </c>
      <c r="AV30" s="170">
        <v>2717399</v>
      </c>
      <c r="AW30" s="169">
        <v>261351</v>
      </c>
      <c r="AX30" s="170">
        <v>261351</v>
      </c>
      <c r="AY30" s="170">
        <v>66040</v>
      </c>
      <c r="AZ30" s="170">
        <v>1244747</v>
      </c>
      <c r="BA30" s="170">
        <v>3044790</v>
      </c>
      <c r="BB30" s="169">
        <v>-210791</v>
      </c>
      <c r="BC30" s="169">
        <v>0</v>
      </c>
      <c r="BD30" s="169">
        <v>0</v>
      </c>
      <c r="BE30" s="170">
        <v>-210791</v>
      </c>
      <c r="BF30" s="169">
        <v>-63939</v>
      </c>
      <c r="BG30" s="170">
        <v>970017</v>
      </c>
      <c r="BH30" s="171">
        <v>2770060</v>
      </c>
    </row>
    <row r="31" spans="1:60" ht="18" customHeight="1" x14ac:dyDescent="0.2">
      <c r="A31" s="147" t="s">
        <v>179</v>
      </c>
      <c r="B31" s="148" t="s">
        <v>27</v>
      </c>
      <c r="C31" s="165">
        <v>59</v>
      </c>
      <c r="D31" s="165">
        <v>28</v>
      </c>
      <c r="E31" s="165">
        <v>6735</v>
      </c>
      <c r="F31" s="165">
        <v>731</v>
      </c>
      <c r="G31" s="165">
        <v>1759</v>
      </c>
      <c r="H31" s="165">
        <v>5191</v>
      </c>
      <c r="I31" s="165">
        <v>440</v>
      </c>
      <c r="J31" s="165">
        <v>2963</v>
      </c>
      <c r="K31" s="165">
        <v>1048</v>
      </c>
      <c r="L31" s="165">
        <v>2833</v>
      </c>
      <c r="M31" s="165">
        <v>596</v>
      </c>
      <c r="N31" s="165">
        <v>5811</v>
      </c>
      <c r="O31" s="165">
        <v>2725</v>
      </c>
      <c r="P31" s="165">
        <v>2425</v>
      </c>
      <c r="Q31" s="165">
        <v>575</v>
      </c>
      <c r="R31" s="165">
        <v>997</v>
      </c>
      <c r="S31" s="165">
        <v>2583</v>
      </c>
      <c r="T31" s="165">
        <v>722</v>
      </c>
      <c r="U31" s="165">
        <v>842</v>
      </c>
      <c r="V31" s="165">
        <v>1950</v>
      </c>
      <c r="W31" s="165">
        <v>28177</v>
      </c>
      <c r="X31" s="165">
        <v>10973</v>
      </c>
      <c r="Y31" s="165">
        <v>491</v>
      </c>
      <c r="Z31" s="165">
        <v>876</v>
      </c>
      <c r="AA31" s="165">
        <v>398888</v>
      </c>
      <c r="AB31" s="165">
        <v>56960</v>
      </c>
      <c r="AC31" s="165">
        <v>472692</v>
      </c>
      <c r="AD31" s="165">
        <v>80925</v>
      </c>
      <c r="AE31" s="165">
        <v>227149</v>
      </c>
      <c r="AF31" s="165">
        <v>13272</v>
      </c>
      <c r="AG31" s="165">
        <v>44669</v>
      </c>
      <c r="AH31" s="165">
        <v>85447</v>
      </c>
      <c r="AI31" s="165">
        <v>5359</v>
      </c>
      <c r="AJ31" s="165">
        <v>128010</v>
      </c>
      <c r="AK31" s="165">
        <v>78323</v>
      </c>
      <c r="AL31" s="165">
        <v>0</v>
      </c>
      <c r="AM31" s="165">
        <v>13954</v>
      </c>
      <c r="AN31" s="166">
        <v>1687178</v>
      </c>
      <c r="AO31" s="165">
        <v>0</v>
      </c>
      <c r="AP31" s="165">
        <v>4213848</v>
      </c>
      <c r="AQ31" s="165">
        <v>248</v>
      </c>
      <c r="AR31" s="165">
        <v>0</v>
      </c>
      <c r="AS31" s="165">
        <v>667867</v>
      </c>
      <c r="AT31" s="165">
        <v>0</v>
      </c>
      <c r="AU31" s="166">
        <v>4881963</v>
      </c>
      <c r="AV31" s="166">
        <v>6569141</v>
      </c>
      <c r="AW31" s="165">
        <v>4563</v>
      </c>
      <c r="AX31" s="166">
        <v>4563</v>
      </c>
      <c r="AY31" s="166">
        <v>81055</v>
      </c>
      <c r="AZ31" s="166">
        <v>4967581</v>
      </c>
      <c r="BA31" s="166">
        <v>6654759</v>
      </c>
      <c r="BB31" s="165">
        <v>-174</v>
      </c>
      <c r="BC31" s="165">
        <v>0</v>
      </c>
      <c r="BD31" s="165">
        <v>0</v>
      </c>
      <c r="BE31" s="166">
        <v>-174</v>
      </c>
      <c r="BF31" s="165">
        <v>-150487</v>
      </c>
      <c r="BG31" s="166">
        <v>4816920</v>
      </c>
      <c r="BH31" s="167">
        <v>6504098</v>
      </c>
    </row>
    <row r="32" spans="1:60" ht="18" customHeight="1" x14ac:dyDescent="0.2">
      <c r="A32" s="147" t="s">
        <v>180</v>
      </c>
      <c r="B32" s="148" t="s">
        <v>49</v>
      </c>
      <c r="C32" s="165">
        <v>2552</v>
      </c>
      <c r="D32" s="165">
        <v>1012</v>
      </c>
      <c r="E32" s="165">
        <v>56262</v>
      </c>
      <c r="F32" s="165">
        <v>4022</v>
      </c>
      <c r="G32" s="165">
        <v>23590</v>
      </c>
      <c r="H32" s="165">
        <v>44875</v>
      </c>
      <c r="I32" s="165">
        <v>16380</v>
      </c>
      <c r="J32" s="165">
        <v>12353</v>
      </c>
      <c r="K32" s="165">
        <v>19506</v>
      </c>
      <c r="L32" s="165">
        <v>45754</v>
      </c>
      <c r="M32" s="165">
        <v>14505</v>
      </c>
      <c r="N32" s="165">
        <v>33293</v>
      </c>
      <c r="O32" s="165">
        <v>16213</v>
      </c>
      <c r="P32" s="165">
        <v>17797</v>
      </c>
      <c r="Q32" s="165">
        <v>5376</v>
      </c>
      <c r="R32" s="165">
        <v>7922</v>
      </c>
      <c r="S32" s="165">
        <v>15228</v>
      </c>
      <c r="T32" s="165">
        <v>3352</v>
      </c>
      <c r="U32" s="165">
        <v>14724</v>
      </c>
      <c r="V32" s="165">
        <v>28752</v>
      </c>
      <c r="W32" s="165">
        <v>173381</v>
      </c>
      <c r="X32" s="165">
        <v>49141</v>
      </c>
      <c r="Y32" s="165">
        <v>10984</v>
      </c>
      <c r="Z32" s="165">
        <v>41292</v>
      </c>
      <c r="AA32" s="165">
        <v>337693</v>
      </c>
      <c r="AB32" s="165">
        <v>92247</v>
      </c>
      <c r="AC32" s="165">
        <v>20398</v>
      </c>
      <c r="AD32" s="165">
        <v>328296</v>
      </c>
      <c r="AE32" s="165">
        <v>131154</v>
      </c>
      <c r="AF32" s="165">
        <v>110622</v>
      </c>
      <c r="AG32" s="165">
        <v>100623</v>
      </c>
      <c r="AH32" s="165">
        <v>70864</v>
      </c>
      <c r="AI32" s="165">
        <v>11303</v>
      </c>
      <c r="AJ32" s="165">
        <v>106065</v>
      </c>
      <c r="AK32" s="165">
        <v>99379</v>
      </c>
      <c r="AL32" s="165">
        <v>7587</v>
      </c>
      <c r="AM32" s="165">
        <v>39154</v>
      </c>
      <c r="AN32" s="166">
        <v>2113651</v>
      </c>
      <c r="AO32" s="165">
        <v>26238</v>
      </c>
      <c r="AP32" s="165">
        <v>892285</v>
      </c>
      <c r="AQ32" s="165">
        <v>3553</v>
      </c>
      <c r="AR32" s="165">
        <v>3898</v>
      </c>
      <c r="AS32" s="165">
        <v>58033</v>
      </c>
      <c r="AT32" s="165">
        <v>2265</v>
      </c>
      <c r="AU32" s="166">
        <v>986272</v>
      </c>
      <c r="AV32" s="166">
        <v>3099923</v>
      </c>
      <c r="AW32" s="165">
        <v>350630</v>
      </c>
      <c r="AX32" s="166">
        <v>350630</v>
      </c>
      <c r="AY32" s="166">
        <v>1015897</v>
      </c>
      <c r="AZ32" s="166">
        <v>2352799</v>
      </c>
      <c r="BA32" s="166">
        <v>4466450</v>
      </c>
      <c r="BB32" s="165">
        <v>-88985</v>
      </c>
      <c r="BC32" s="165">
        <v>0</v>
      </c>
      <c r="BD32" s="165">
        <v>0</v>
      </c>
      <c r="BE32" s="166">
        <v>-88985</v>
      </c>
      <c r="BF32" s="165">
        <v>-807910</v>
      </c>
      <c r="BG32" s="166">
        <v>1455904</v>
      </c>
      <c r="BH32" s="167">
        <v>3569555</v>
      </c>
    </row>
    <row r="33" spans="1:60" ht="18" customHeight="1" x14ac:dyDescent="0.2">
      <c r="A33" s="147" t="s">
        <v>181</v>
      </c>
      <c r="B33" s="148" t="s">
        <v>50</v>
      </c>
      <c r="C33" s="165">
        <v>343</v>
      </c>
      <c r="D33" s="165">
        <v>13</v>
      </c>
      <c r="E33" s="165">
        <v>8769</v>
      </c>
      <c r="F33" s="165">
        <v>614</v>
      </c>
      <c r="G33" s="165">
        <v>2047</v>
      </c>
      <c r="H33" s="165">
        <v>15498</v>
      </c>
      <c r="I33" s="165">
        <v>652</v>
      </c>
      <c r="J33" s="165">
        <v>2585</v>
      </c>
      <c r="K33" s="165">
        <v>1346</v>
      </c>
      <c r="L33" s="165">
        <v>5336</v>
      </c>
      <c r="M33" s="165">
        <v>1012</v>
      </c>
      <c r="N33" s="165">
        <v>8550</v>
      </c>
      <c r="O33" s="165">
        <v>6254</v>
      </c>
      <c r="P33" s="165">
        <v>9875</v>
      </c>
      <c r="Q33" s="165">
        <v>1514</v>
      </c>
      <c r="R33" s="165">
        <v>2544</v>
      </c>
      <c r="S33" s="165">
        <v>6048</v>
      </c>
      <c r="T33" s="165">
        <v>3798</v>
      </c>
      <c r="U33" s="165">
        <v>3235</v>
      </c>
      <c r="V33" s="165">
        <v>2734</v>
      </c>
      <c r="W33" s="165">
        <v>39424</v>
      </c>
      <c r="X33" s="165">
        <v>12970</v>
      </c>
      <c r="Y33" s="165">
        <v>19076</v>
      </c>
      <c r="Z33" s="165">
        <v>5319</v>
      </c>
      <c r="AA33" s="165">
        <v>348962</v>
      </c>
      <c r="AB33" s="165">
        <v>162535</v>
      </c>
      <c r="AC33" s="165">
        <v>30428</v>
      </c>
      <c r="AD33" s="165">
        <v>45425</v>
      </c>
      <c r="AE33" s="165">
        <v>1319941</v>
      </c>
      <c r="AF33" s="165">
        <v>105467</v>
      </c>
      <c r="AG33" s="165">
        <v>129323</v>
      </c>
      <c r="AH33" s="165">
        <v>53479</v>
      </c>
      <c r="AI33" s="165">
        <v>18305</v>
      </c>
      <c r="AJ33" s="165">
        <v>721089</v>
      </c>
      <c r="AK33" s="165">
        <v>72273</v>
      </c>
      <c r="AL33" s="165">
        <v>0</v>
      </c>
      <c r="AM33" s="165">
        <v>31672</v>
      </c>
      <c r="AN33" s="166">
        <v>3198455</v>
      </c>
      <c r="AO33" s="165">
        <v>12460</v>
      </c>
      <c r="AP33" s="165">
        <v>1140188</v>
      </c>
      <c r="AQ33" s="165">
        <v>678</v>
      </c>
      <c r="AR33" s="165">
        <v>62935</v>
      </c>
      <c r="AS33" s="165">
        <v>1119398</v>
      </c>
      <c r="AT33" s="165">
        <v>-2608</v>
      </c>
      <c r="AU33" s="166">
        <v>2333051</v>
      </c>
      <c r="AV33" s="166">
        <v>5531506</v>
      </c>
      <c r="AW33" s="165">
        <v>214430</v>
      </c>
      <c r="AX33" s="166">
        <v>214430</v>
      </c>
      <c r="AY33" s="166">
        <v>2300512</v>
      </c>
      <c r="AZ33" s="166">
        <v>4847993</v>
      </c>
      <c r="BA33" s="166">
        <v>8046448</v>
      </c>
      <c r="BB33" s="165">
        <v>-325997</v>
      </c>
      <c r="BC33" s="165">
        <v>0</v>
      </c>
      <c r="BD33" s="165">
        <v>-529</v>
      </c>
      <c r="BE33" s="166">
        <v>-326526</v>
      </c>
      <c r="BF33" s="165">
        <v>-1375203</v>
      </c>
      <c r="BG33" s="166">
        <v>3146264</v>
      </c>
      <c r="BH33" s="167">
        <v>6344719</v>
      </c>
    </row>
    <row r="34" spans="1:60" ht="18" customHeight="1" x14ac:dyDescent="0.2">
      <c r="A34" s="156" t="s">
        <v>182</v>
      </c>
      <c r="B34" s="152" t="s">
        <v>3</v>
      </c>
      <c r="C34" s="172">
        <v>0</v>
      </c>
      <c r="D34" s="172">
        <v>0</v>
      </c>
      <c r="E34" s="172">
        <v>0</v>
      </c>
      <c r="F34" s="172">
        <v>0</v>
      </c>
      <c r="G34" s="172">
        <v>0</v>
      </c>
      <c r="H34" s="172">
        <v>0</v>
      </c>
      <c r="I34" s="172">
        <v>0</v>
      </c>
      <c r="J34" s="172">
        <v>0</v>
      </c>
      <c r="K34" s="172">
        <v>0</v>
      </c>
      <c r="L34" s="172">
        <v>0</v>
      </c>
      <c r="M34" s="172">
        <v>0</v>
      </c>
      <c r="N34" s="172">
        <v>0</v>
      </c>
      <c r="O34" s="172">
        <v>0</v>
      </c>
      <c r="P34" s="172">
        <v>0</v>
      </c>
      <c r="Q34" s="172">
        <v>0</v>
      </c>
      <c r="R34" s="172">
        <v>0</v>
      </c>
      <c r="S34" s="172">
        <v>0</v>
      </c>
      <c r="T34" s="172">
        <v>0</v>
      </c>
      <c r="U34" s="172">
        <v>0</v>
      </c>
      <c r="V34" s="172">
        <v>0</v>
      </c>
      <c r="W34" s="172">
        <v>0</v>
      </c>
      <c r="X34" s="172">
        <v>0</v>
      </c>
      <c r="Y34" s="172">
        <v>0</v>
      </c>
      <c r="Z34" s="172">
        <v>0</v>
      </c>
      <c r="AA34" s="172">
        <v>0</v>
      </c>
      <c r="AB34" s="172">
        <v>0</v>
      </c>
      <c r="AC34" s="172">
        <v>0</v>
      </c>
      <c r="AD34" s="172">
        <v>0</v>
      </c>
      <c r="AE34" s="172">
        <v>0</v>
      </c>
      <c r="AF34" s="172">
        <v>0</v>
      </c>
      <c r="AG34" s="172">
        <v>0</v>
      </c>
      <c r="AH34" s="172">
        <v>0</v>
      </c>
      <c r="AI34" s="172">
        <v>0</v>
      </c>
      <c r="AJ34" s="172">
        <v>0</v>
      </c>
      <c r="AK34" s="172">
        <v>0</v>
      </c>
      <c r="AL34" s="172">
        <v>0</v>
      </c>
      <c r="AM34" s="172">
        <v>78457</v>
      </c>
      <c r="AN34" s="173">
        <v>78457</v>
      </c>
      <c r="AO34" s="172">
        <v>0</v>
      </c>
      <c r="AP34" s="172">
        <v>107226</v>
      </c>
      <c r="AQ34" s="172">
        <v>2022643</v>
      </c>
      <c r="AR34" s="172">
        <v>0</v>
      </c>
      <c r="AS34" s="172">
        <v>0</v>
      </c>
      <c r="AT34" s="172">
        <v>0</v>
      </c>
      <c r="AU34" s="173">
        <v>2129869</v>
      </c>
      <c r="AV34" s="173">
        <v>2208326</v>
      </c>
      <c r="AW34" s="172">
        <v>0</v>
      </c>
      <c r="AX34" s="173">
        <v>0</v>
      </c>
      <c r="AY34" s="173">
        <v>0</v>
      </c>
      <c r="AZ34" s="173">
        <v>2129869</v>
      </c>
      <c r="BA34" s="173">
        <v>2208326</v>
      </c>
      <c r="BB34" s="172">
        <v>0</v>
      </c>
      <c r="BC34" s="172">
        <v>0</v>
      </c>
      <c r="BD34" s="172">
        <v>0</v>
      </c>
      <c r="BE34" s="173">
        <v>0</v>
      </c>
      <c r="BF34" s="172">
        <v>0</v>
      </c>
      <c r="BG34" s="173">
        <v>2129869</v>
      </c>
      <c r="BH34" s="174">
        <v>2208326</v>
      </c>
    </row>
    <row r="35" spans="1:60" ht="18" customHeight="1" x14ac:dyDescent="0.2">
      <c r="A35" s="155" t="s">
        <v>183</v>
      </c>
      <c r="B35" s="168" t="s">
        <v>28</v>
      </c>
      <c r="C35" s="169">
        <v>1</v>
      </c>
      <c r="D35" s="169">
        <v>0</v>
      </c>
      <c r="E35" s="169">
        <v>324</v>
      </c>
      <c r="F35" s="169">
        <v>4</v>
      </c>
      <c r="G35" s="169">
        <v>85</v>
      </c>
      <c r="H35" s="169">
        <v>646</v>
      </c>
      <c r="I35" s="169">
        <v>6</v>
      </c>
      <c r="J35" s="169">
        <v>118</v>
      </c>
      <c r="K35" s="169">
        <v>59</v>
      </c>
      <c r="L35" s="169">
        <v>221</v>
      </c>
      <c r="M35" s="169">
        <v>6</v>
      </c>
      <c r="N35" s="169">
        <v>593</v>
      </c>
      <c r="O35" s="169">
        <v>633</v>
      </c>
      <c r="P35" s="169">
        <v>696</v>
      </c>
      <c r="Q35" s="169">
        <v>96</v>
      </c>
      <c r="R35" s="169">
        <v>727</v>
      </c>
      <c r="S35" s="169">
        <v>1283</v>
      </c>
      <c r="T35" s="169">
        <v>528</v>
      </c>
      <c r="U35" s="169">
        <v>110</v>
      </c>
      <c r="V35" s="169">
        <v>19</v>
      </c>
      <c r="W35" s="169">
        <v>878</v>
      </c>
      <c r="X35" s="169">
        <v>673</v>
      </c>
      <c r="Y35" s="169">
        <v>43</v>
      </c>
      <c r="Z35" s="169">
        <v>134</v>
      </c>
      <c r="AA35" s="169">
        <v>1916</v>
      </c>
      <c r="AB35" s="169">
        <v>667</v>
      </c>
      <c r="AC35" s="169">
        <v>18</v>
      </c>
      <c r="AD35" s="169">
        <v>5736</v>
      </c>
      <c r="AE35" s="169">
        <v>40773</v>
      </c>
      <c r="AF35" s="169">
        <v>419</v>
      </c>
      <c r="AG35" s="169">
        <v>7</v>
      </c>
      <c r="AH35" s="169">
        <v>513</v>
      </c>
      <c r="AI35" s="169">
        <v>0</v>
      </c>
      <c r="AJ35" s="169">
        <v>5268</v>
      </c>
      <c r="AK35" s="169">
        <v>1775</v>
      </c>
      <c r="AL35" s="169">
        <v>0</v>
      </c>
      <c r="AM35" s="169">
        <v>1848</v>
      </c>
      <c r="AN35" s="170">
        <v>66823</v>
      </c>
      <c r="AO35" s="169">
        <v>4</v>
      </c>
      <c r="AP35" s="169">
        <v>804664</v>
      </c>
      <c r="AQ35" s="169">
        <v>1166135</v>
      </c>
      <c r="AR35" s="169">
        <v>43237</v>
      </c>
      <c r="AS35" s="169">
        <v>1002749</v>
      </c>
      <c r="AT35" s="169">
        <v>0</v>
      </c>
      <c r="AU35" s="170">
        <v>3016789</v>
      </c>
      <c r="AV35" s="170">
        <v>3083612</v>
      </c>
      <c r="AW35" s="169">
        <v>131272</v>
      </c>
      <c r="AX35" s="170">
        <v>131272</v>
      </c>
      <c r="AY35" s="170">
        <v>257990</v>
      </c>
      <c r="AZ35" s="170">
        <v>3406051</v>
      </c>
      <c r="BA35" s="170">
        <v>3472874</v>
      </c>
      <c r="BB35" s="169">
        <v>-80492</v>
      </c>
      <c r="BC35" s="169">
        <v>0</v>
      </c>
      <c r="BD35" s="169">
        <v>0</v>
      </c>
      <c r="BE35" s="170">
        <v>-80492</v>
      </c>
      <c r="BF35" s="169">
        <v>-295597</v>
      </c>
      <c r="BG35" s="170">
        <v>3029962</v>
      </c>
      <c r="BH35" s="171">
        <v>3096785</v>
      </c>
    </row>
    <row r="36" spans="1:60" ht="18" customHeight="1" x14ac:dyDescent="0.2">
      <c r="A36" s="147" t="s">
        <v>184</v>
      </c>
      <c r="B36" s="148" t="s">
        <v>51</v>
      </c>
      <c r="C36" s="165">
        <v>0</v>
      </c>
      <c r="D36" s="165">
        <v>0</v>
      </c>
      <c r="E36" s="165">
        <v>0</v>
      </c>
      <c r="F36" s="165">
        <v>0</v>
      </c>
      <c r="G36" s="165">
        <v>0</v>
      </c>
      <c r="H36" s="165">
        <v>5</v>
      </c>
      <c r="I36" s="165">
        <v>0</v>
      </c>
      <c r="J36" s="165">
        <v>0</v>
      </c>
      <c r="K36" s="165">
        <v>0</v>
      </c>
      <c r="L36" s="165">
        <v>3</v>
      </c>
      <c r="M36" s="165">
        <v>0</v>
      </c>
      <c r="N36" s="165">
        <v>0</v>
      </c>
      <c r="O36" s="165">
        <v>0</v>
      </c>
      <c r="P36" s="165">
        <v>0</v>
      </c>
      <c r="Q36" s="165">
        <v>0</v>
      </c>
      <c r="R36" s="165">
        <v>0</v>
      </c>
      <c r="S36" s="165">
        <v>0</v>
      </c>
      <c r="T36" s="165">
        <v>0</v>
      </c>
      <c r="U36" s="165">
        <v>0</v>
      </c>
      <c r="V36" s="165">
        <v>2</v>
      </c>
      <c r="W36" s="165">
        <v>4</v>
      </c>
      <c r="X36" s="165">
        <v>2</v>
      </c>
      <c r="Y36" s="165">
        <v>45</v>
      </c>
      <c r="Z36" s="165">
        <v>0</v>
      </c>
      <c r="AA36" s="165">
        <v>169</v>
      </c>
      <c r="AB36" s="165">
        <v>338</v>
      </c>
      <c r="AC36" s="165">
        <v>99</v>
      </c>
      <c r="AD36" s="165">
        <v>1721</v>
      </c>
      <c r="AE36" s="165">
        <v>2214</v>
      </c>
      <c r="AF36" s="165">
        <v>62</v>
      </c>
      <c r="AG36" s="165">
        <v>49</v>
      </c>
      <c r="AH36" s="165">
        <v>79082</v>
      </c>
      <c r="AI36" s="165">
        <v>2</v>
      </c>
      <c r="AJ36" s="165">
        <v>210</v>
      </c>
      <c r="AK36" s="165">
        <v>859</v>
      </c>
      <c r="AL36" s="165">
        <v>0</v>
      </c>
      <c r="AM36" s="165">
        <v>98</v>
      </c>
      <c r="AN36" s="166">
        <v>84964</v>
      </c>
      <c r="AO36" s="165">
        <v>37171</v>
      </c>
      <c r="AP36" s="165">
        <v>1270499</v>
      </c>
      <c r="AQ36" s="165">
        <v>3839526</v>
      </c>
      <c r="AR36" s="165">
        <v>0</v>
      </c>
      <c r="AS36" s="165">
        <v>0</v>
      </c>
      <c r="AT36" s="165">
        <v>0</v>
      </c>
      <c r="AU36" s="166">
        <v>5147196</v>
      </c>
      <c r="AV36" s="166">
        <v>5232160</v>
      </c>
      <c r="AW36" s="165">
        <v>156</v>
      </c>
      <c r="AX36" s="166">
        <v>156</v>
      </c>
      <c r="AY36" s="166">
        <v>77464</v>
      </c>
      <c r="AZ36" s="166">
        <v>5224816</v>
      </c>
      <c r="BA36" s="166">
        <v>5309780</v>
      </c>
      <c r="BB36" s="165">
        <v>-402</v>
      </c>
      <c r="BC36" s="165">
        <v>0</v>
      </c>
      <c r="BD36" s="165">
        <v>0</v>
      </c>
      <c r="BE36" s="166">
        <v>-402</v>
      </c>
      <c r="BF36" s="165">
        <v>-120385</v>
      </c>
      <c r="BG36" s="166">
        <v>5104029</v>
      </c>
      <c r="BH36" s="167">
        <v>5188993</v>
      </c>
    </row>
    <row r="37" spans="1:60" ht="18" customHeight="1" x14ac:dyDescent="0.2">
      <c r="A37" s="147" t="s">
        <v>185</v>
      </c>
      <c r="B37" s="148" t="s">
        <v>57</v>
      </c>
      <c r="C37" s="165">
        <v>89</v>
      </c>
      <c r="D37" s="165">
        <v>6</v>
      </c>
      <c r="E37" s="165">
        <v>1363</v>
      </c>
      <c r="F37" s="165">
        <v>106</v>
      </c>
      <c r="G37" s="165">
        <v>261</v>
      </c>
      <c r="H37" s="165">
        <v>1327</v>
      </c>
      <c r="I37" s="165">
        <v>117</v>
      </c>
      <c r="J37" s="165">
        <v>239</v>
      </c>
      <c r="K37" s="165">
        <v>165</v>
      </c>
      <c r="L37" s="165">
        <v>717</v>
      </c>
      <c r="M37" s="165">
        <v>386</v>
      </c>
      <c r="N37" s="165">
        <v>249</v>
      </c>
      <c r="O37" s="165">
        <v>1551</v>
      </c>
      <c r="P37" s="165">
        <v>406</v>
      </c>
      <c r="Q37" s="165">
        <v>111</v>
      </c>
      <c r="R37" s="165">
        <v>128</v>
      </c>
      <c r="S37" s="165">
        <v>192</v>
      </c>
      <c r="T37" s="165">
        <v>41</v>
      </c>
      <c r="U37" s="165">
        <v>166</v>
      </c>
      <c r="V37" s="165">
        <v>257</v>
      </c>
      <c r="W37" s="165">
        <v>3533</v>
      </c>
      <c r="X37" s="165">
        <v>2304</v>
      </c>
      <c r="Y37" s="165">
        <v>2068</v>
      </c>
      <c r="Z37" s="165">
        <v>777</v>
      </c>
      <c r="AA37" s="165">
        <v>3293</v>
      </c>
      <c r="AB37" s="165">
        <v>5713</v>
      </c>
      <c r="AC37" s="165">
        <v>1607</v>
      </c>
      <c r="AD37" s="165">
        <v>2798</v>
      </c>
      <c r="AE37" s="165">
        <v>4784</v>
      </c>
      <c r="AF37" s="165">
        <v>5</v>
      </c>
      <c r="AG37" s="165">
        <v>6328</v>
      </c>
      <c r="AH37" s="165">
        <v>3992</v>
      </c>
      <c r="AI37" s="165">
        <v>0</v>
      </c>
      <c r="AJ37" s="165">
        <v>10816</v>
      </c>
      <c r="AK37" s="165">
        <v>6250</v>
      </c>
      <c r="AL37" s="165">
        <v>0</v>
      </c>
      <c r="AM37" s="165">
        <v>139</v>
      </c>
      <c r="AN37" s="166">
        <v>62284</v>
      </c>
      <c r="AO37" s="165">
        <v>0</v>
      </c>
      <c r="AP37" s="165">
        <v>219855</v>
      </c>
      <c r="AQ37" s="165">
        <v>0</v>
      </c>
      <c r="AR37" s="165">
        <v>0</v>
      </c>
      <c r="AS37" s="165">
        <v>0</v>
      </c>
      <c r="AT37" s="165">
        <v>0</v>
      </c>
      <c r="AU37" s="166">
        <v>219855</v>
      </c>
      <c r="AV37" s="166">
        <v>282139</v>
      </c>
      <c r="AW37" s="165">
        <v>2992</v>
      </c>
      <c r="AX37" s="166">
        <v>2992</v>
      </c>
      <c r="AY37" s="166">
        <v>2655</v>
      </c>
      <c r="AZ37" s="166">
        <v>225502</v>
      </c>
      <c r="BA37" s="166">
        <v>287786</v>
      </c>
      <c r="BB37" s="165">
        <v>-7907</v>
      </c>
      <c r="BC37" s="165">
        <v>0</v>
      </c>
      <c r="BD37" s="165">
        <v>0</v>
      </c>
      <c r="BE37" s="166">
        <v>-7907</v>
      </c>
      <c r="BF37" s="165">
        <v>-15366</v>
      </c>
      <c r="BG37" s="166">
        <v>202229</v>
      </c>
      <c r="BH37" s="167">
        <v>264513</v>
      </c>
    </row>
    <row r="38" spans="1:60" ht="18" customHeight="1" x14ac:dyDescent="0.2">
      <c r="A38" s="147" t="s">
        <v>186</v>
      </c>
      <c r="B38" s="148" t="s">
        <v>29</v>
      </c>
      <c r="C38" s="165">
        <v>2209</v>
      </c>
      <c r="D38" s="165">
        <v>112</v>
      </c>
      <c r="E38" s="165">
        <v>67489</v>
      </c>
      <c r="F38" s="165">
        <v>3992</v>
      </c>
      <c r="G38" s="165">
        <v>14851</v>
      </c>
      <c r="H38" s="165">
        <v>89182</v>
      </c>
      <c r="I38" s="165">
        <v>3964</v>
      </c>
      <c r="J38" s="165">
        <v>25833</v>
      </c>
      <c r="K38" s="165">
        <v>12763</v>
      </c>
      <c r="L38" s="165">
        <v>23198</v>
      </c>
      <c r="M38" s="165">
        <v>7206</v>
      </c>
      <c r="N38" s="165">
        <v>40111</v>
      </c>
      <c r="O38" s="165">
        <v>33586</v>
      </c>
      <c r="P38" s="165">
        <v>39085</v>
      </c>
      <c r="Q38" s="165">
        <v>8705</v>
      </c>
      <c r="R38" s="165">
        <v>19793</v>
      </c>
      <c r="S38" s="165">
        <v>31621</v>
      </c>
      <c r="T38" s="165">
        <v>8851</v>
      </c>
      <c r="U38" s="165">
        <v>21926</v>
      </c>
      <c r="V38" s="165">
        <v>18103</v>
      </c>
      <c r="W38" s="165">
        <v>429098</v>
      </c>
      <c r="X38" s="165">
        <v>54100</v>
      </c>
      <c r="Y38" s="165">
        <v>68357</v>
      </c>
      <c r="Z38" s="165">
        <v>28813</v>
      </c>
      <c r="AA38" s="165">
        <v>559567</v>
      </c>
      <c r="AB38" s="165">
        <v>323919</v>
      </c>
      <c r="AC38" s="165">
        <v>241864</v>
      </c>
      <c r="AD38" s="165">
        <v>395338</v>
      </c>
      <c r="AE38" s="165">
        <v>1022323</v>
      </c>
      <c r="AF38" s="165">
        <v>334272</v>
      </c>
      <c r="AG38" s="165">
        <v>354421</v>
      </c>
      <c r="AH38" s="165">
        <v>187177</v>
      </c>
      <c r="AI38" s="165">
        <v>20744</v>
      </c>
      <c r="AJ38" s="165">
        <v>1286137</v>
      </c>
      <c r="AK38" s="165">
        <v>118403</v>
      </c>
      <c r="AL38" s="165">
        <v>0</v>
      </c>
      <c r="AM38" s="165">
        <v>20061</v>
      </c>
      <c r="AN38" s="166">
        <v>5917174</v>
      </c>
      <c r="AO38" s="165">
        <v>4121</v>
      </c>
      <c r="AP38" s="165">
        <v>204335</v>
      </c>
      <c r="AQ38" s="165">
        <v>0</v>
      </c>
      <c r="AR38" s="165">
        <v>6023</v>
      </c>
      <c r="AS38" s="165">
        <v>73696</v>
      </c>
      <c r="AT38" s="165">
        <v>0</v>
      </c>
      <c r="AU38" s="166">
        <v>288175</v>
      </c>
      <c r="AV38" s="166">
        <v>6205349</v>
      </c>
      <c r="AW38" s="165">
        <v>589964</v>
      </c>
      <c r="AX38" s="166">
        <v>589964</v>
      </c>
      <c r="AY38" s="166">
        <v>2079298</v>
      </c>
      <c r="AZ38" s="166">
        <v>2957437</v>
      </c>
      <c r="BA38" s="166">
        <v>8874611</v>
      </c>
      <c r="BB38" s="165">
        <v>-352766</v>
      </c>
      <c r="BC38" s="165">
        <v>0</v>
      </c>
      <c r="BD38" s="165">
        <v>0</v>
      </c>
      <c r="BE38" s="166">
        <v>-352766</v>
      </c>
      <c r="BF38" s="165">
        <v>-1061455</v>
      </c>
      <c r="BG38" s="166">
        <v>1543216</v>
      </c>
      <c r="BH38" s="167">
        <v>7460390</v>
      </c>
    </row>
    <row r="39" spans="1:60" ht="18" customHeight="1" x14ac:dyDescent="0.2">
      <c r="A39" s="156" t="s">
        <v>187</v>
      </c>
      <c r="B39" s="152" t="s">
        <v>30</v>
      </c>
      <c r="C39" s="172">
        <v>53</v>
      </c>
      <c r="D39" s="172">
        <v>1</v>
      </c>
      <c r="E39" s="172">
        <v>493</v>
      </c>
      <c r="F39" s="172">
        <v>25</v>
      </c>
      <c r="G39" s="172">
        <v>75</v>
      </c>
      <c r="H39" s="172">
        <v>387</v>
      </c>
      <c r="I39" s="172">
        <v>42</v>
      </c>
      <c r="J39" s="172">
        <v>67</v>
      </c>
      <c r="K39" s="172">
        <v>69</v>
      </c>
      <c r="L39" s="172">
        <v>132</v>
      </c>
      <c r="M39" s="172">
        <v>25</v>
      </c>
      <c r="N39" s="172">
        <v>134</v>
      </c>
      <c r="O39" s="172">
        <v>141</v>
      </c>
      <c r="P39" s="172">
        <v>246</v>
      </c>
      <c r="Q39" s="172">
        <v>28</v>
      </c>
      <c r="R39" s="172">
        <v>160</v>
      </c>
      <c r="S39" s="172">
        <v>166</v>
      </c>
      <c r="T39" s="172">
        <v>34</v>
      </c>
      <c r="U39" s="172">
        <v>139</v>
      </c>
      <c r="V39" s="172">
        <v>196</v>
      </c>
      <c r="W39" s="172">
        <v>1300</v>
      </c>
      <c r="X39" s="172">
        <v>106</v>
      </c>
      <c r="Y39" s="172">
        <v>208</v>
      </c>
      <c r="Z39" s="172">
        <v>39</v>
      </c>
      <c r="AA39" s="172">
        <v>6848</v>
      </c>
      <c r="AB39" s="172">
        <v>808</v>
      </c>
      <c r="AC39" s="172">
        <v>7855</v>
      </c>
      <c r="AD39" s="172">
        <v>3030</v>
      </c>
      <c r="AE39" s="172">
        <v>45876</v>
      </c>
      <c r="AF39" s="172">
        <v>1607</v>
      </c>
      <c r="AG39" s="172">
        <v>31076</v>
      </c>
      <c r="AH39" s="172">
        <v>117070</v>
      </c>
      <c r="AI39" s="172">
        <v>775</v>
      </c>
      <c r="AJ39" s="172">
        <v>24874</v>
      </c>
      <c r="AK39" s="172">
        <v>47095</v>
      </c>
      <c r="AL39" s="172">
        <v>0</v>
      </c>
      <c r="AM39" s="172">
        <v>2639</v>
      </c>
      <c r="AN39" s="173">
        <v>293819</v>
      </c>
      <c r="AO39" s="172">
        <v>360983</v>
      </c>
      <c r="AP39" s="172">
        <v>2343082</v>
      </c>
      <c r="AQ39" s="172">
        <v>0</v>
      </c>
      <c r="AR39" s="172">
        <v>0</v>
      </c>
      <c r="AS39" s="172">
        <v>7600</v>
      </c>
      <c r="AT39" s="172">
        <v>0</v>
      </c>
      <c r="AU39" s="173">
        <v>2711665</v>
      </c>
      <c r="AV39" s="173">
        <v>3005484</v>
      </c>
      <c r="AW39" s="172">
        <v>110359</v>
      </c>
      <c r="AX39" s="173">
        <v>110359</v>
      </c>
      <c r="AY39" s="173">
        <v>445155</v>
      </c>
      <c r="AZ39" s="173">
        <v>3267179</v>
      </c>
      <c r="BA39" s="173">
        <v>3560998</v>
      </c>
      <c r="BB39" s="172">
        <v>-35234</v>
      </c>
      <c r="BC39" s="172">
        <v>0</v>
      </c>
      <c r="BD39" s="172">
        <v>-72</v>
      </c>
      <c r="BE39" s="173">
        <v>-35306</v>
      </c>
      <c r="BF39" s="172">
        <v>-326557</v>
      </c>
      <c r="BG39" s="173">
        <v>2905316</v>
      </c>
      <c r="BH39" s="174">
        <v>3199135</v>
      </c>
    </row>
    <row r="40" spans="1:60" ht="18" customHeight="1" x14ac:dyDescent="0.2">
      <c r="A40" s="147" t="s">
        <v>188</v>
      </c>
      <c r="B40" s="148" t="s">
        <v>4</v>
      </c>
      <c r="C40" s="165">
        <v>24</v>
      </c>
      <c r="D40" s="165">
        <v>3</v>
      </c>
      <c r="E40" s="165">
        <v>1459</v>
      </c>
      <c r="F40" s="165">
        <v>140</v>
      </c>
      <c r="G40" s="165">
        <v>439</v>
      </c>
      <c r="H40" s="165">
        <v>1007</v>
      </c>
      <c r="I40" s="165">
        <v>17</v>
      </c>
      <c r="J40" s="165">
        <v>111</v>
      </c>
      <c r="K40" s="165">
        <v>239</v>
      </c>
      <c r="L40" s="165">
        <v>336</v>
      </c>
      <c r="M40" s="165">
        <v>154</v>
      </c>
      <c r="N40" s="165">
        <v>773</v>
      </c>
      <c r="O40" s="165">
        <v>674</v>
      </c>
      <c r="P40" s="165">
        <v>871</v>
      </c>
      <c r="Q40" s="165">
        <v>233</v>
      </c>
      <c r="R40" s="165">
        <v>415</v>
      </c>
      <c r="S40" s="165">
        <v>699</v>
      </c>
      <c r="T40" s="165">
        <v>104</v>
      </c>
      <c r="U40" s="165">
        <v>480</v>
      </c>
      <c r="V40" s="165">
        <v>576</v>
      </c>
      <c r="W40" s="165">
        <v>1982</v>
      </c>
      <c r="X40" s="165">
        <v>80</v>
      </c>
      <c r="Y40" s="165">
        <v>497</v>
      </c>
      <c r="Z40" s="165">
        <v>1538</v>
      </c>
      <c r="AA40" s="165">
        <v>17039</v>
      </c>
      <c r="AB40" s="165">
        <v>10256</v>
      </c>
      <c r="AC40" s="165">
        <v>3530</v>
      </c>
      <c r="AD40" s="165">
        <v>8903</v>
      </c>
      <c r="AE40" s="165">
        <v>11171</v>
      </c>
      <c r="AF40" s="165">
        <v>10437</v>
      </c>
      <c r="AG40" s="165">
        <v>16366</v>
      </c>
      <c r="AH40" s="165">
        <v>11270</v>
      </c>
      <c r="AI40" s="165">
        <v>1357</v>
      </c>
      <c r="AJ40" s="165">
        <v>13950</v>
      </c>
      <c r="AK40" s="165">
        <v>5909</v>
      </c>
      <c r="AL40" s="165">
        <v>0</v>
      </c>
      <c r="AM40" s="165">
        <v>86</v>
      </c>
      <c r="AN40" s="166">
        <v>123125</v>
      </c>
      <c r="AO40" s="165">
        <v>0</v>
      </c>
      <c r="AP40" s="165">
        <v>0</v>
      </c>
      <c r="AQ40" s="165">
        <v>0</v>
      </c>
      <c r="AR40" s="165">
        <v>0</v>
      </c>
      <c r="AS40" s="165">
        <v>0</v>
      </c>
      <c r="AT40" s="165">
        <v>0</v>
      </c>
      <c r="AU40" s="166">
        <v>0</v>
      </c>
      <c r="AV40" s="166">
        <v>123125</v>
      </c>
      <c r="AW40" s="165">
        <v>0</v>
      </c>
      <c r="AX40" s="166">
        <v>0</v>
      </c>
      <c r="AY40" s="166">
        <v>0</v>
      </c>
      <c r="AZ40" s="166">
        <v>0</v>
      </c>
      <c r="BA40" s="166">
        <v>123125</v>
      </c>
      <c r="BB40" s="165">
        <v>0</v>
      </c>
      <c r="BC40" s="165">
        <v>0</v>
      </c>
      <c r="BD40" s="165">
        <v>0</v>
      </c>
      <c r="BE40" s="166">
        <v>0</v>
      </c>
      <c r="BF40" s="165">
        <v>0</v>
      </c>
      <c r="BG40" s="166">
        <v>0</v>
      </c>
      <c r="BH40" s="167">
        <v>123125</v>
      </c>
    </row>
    <row r="41" spans="1:60" ht="18" customHeight="1" x14ac:dyDescent="0.2">
      <c r="A41" s="147" t="s">
        <v>189</v>
      </c>
      <c r="B41" s="148" t="s">
        <v>5</v>
      </c>
      <c r="C41" s="165">
        <v>387</v>
      </c>
      <c r="D41" s="165">
        <v>20</v>
      </c>
      <c r="E41" s="165">
        <v>8230</v>
      </c>
      <c r="F41" s="165">
        <v>413</v>
      </c>
      <c r="G41" s="165">
        <v>1802</v>
      </c>
      <c r="H41" s="165">
        <v>1661</v>
      </c>
      <c r="I41" s="165">
        <v>499</v>
      </c>
      <c r="J41" s="165">
        <v>1433</v>
      </c>
      <c r="K41" s="165">
        <v>2907</v>
      </c>
      <c r="L41" s="165">
        <v>12634</v>
      </c>
      <c r="M41" s="165">
        <v>2425</v>
      </c>
      <c r="N41" s="165">
        <v>7009</v>
      </c>
      <c r="O41" s="165">
        <v>5981</v>
      </c>
      <c r="P41" s="165">
        <v>6923</v>
      </c>
      <c r="Q41" s="165">
        <v>516</v>
      </c>
      <c r="R41" s="165">
        <v>376</v>
      </c>
      <c r="S41" s="165">
        <v>1611</v>
      </c>
      <c r="T41" s="165">
        <v>496</v>
      </c>
      <c r="U41" s="165">
        <v>3556</v>
      </c>
      <c r="V41" s="165">
        <v>928</v>
      </c>
      <c r="W41" s="165">
        <v>68073</v>
      </c>
      <c r="X41" s="165">
        <v>3163</v>
      </c>
      <c r="Y41" s="165">
        <v>3577</v>
      </c>
      <c r="Z41" s="165">
        <v>4264</v>
      </c>
      <c r="AA41" s="165">
        <v>54754</v>
      </c>
      <c r="AB41" s="165">
        <v>30457</v>
      </c>
      <c r="AC41" s="165">
        <v>36525</v>
      </c>
      <c r="AD41" s="165">
        <v>12532</v>
      </c>
      <c r="AE41" s="165">
        <v>34851</v>
      </c>
      <c r="AF41" s="165">
        <v>1126</v>
      </c>
      <c r="AG41" s="165">
        <v>20242</v>
      </c>
      <c r="AH41" s="165">
        <v>12918</v>
      </c>
      <c r="AI41" s="165">
        <v>4098</v>
      </c>
      <c r="AJ41" s="165">
        <v>31881</v>
      </c>
      <c r="AK41" s="165">
        <v>12495</v>
      </c>
      <c r="AL41" s="165">
        <v>61</v>
      </c>
      <c r="AM41" s="165">
        <v>0</v>
      </c>
      <c r="AN41" s="166">
        <v>390824</v>
      </c>
      <c r="AO41" s="165">
        <v>0</v>
      </c>
      <c r="AP41" s="165">
        <v>0</v>
      </c>
      <c r="AQ41" s="165">
        <v>0</v>
      </c>
      <c r="AR41" s="165">
        <v>0</v>
      </c>
      <c r="AS41" s="165">
        <v>0</v>
      </c>
      <c r="AT41" s="165">
        <v>0</v>
      </c>
      <c r="AU41" s="166">
        <v>0</v>
      </c>
      <c r="AV41" s="166">
        <v>390824</v>
      </c>
      <c r="AW41" s="165">
        <v>294417</v>
      </c>
      <c r="AX41" s="166">
        <v>294417</v>
      </c>
      <c r="AY41" s="166">
        <v>0</v>
      </c>
      <c r="AZ41" s="166">
        <v>294417</v>
      </c>
      <c r="BA41" s="166">
        <v>685241</v>
      </c>
      <c r="BB41" s="165">
        <v>-89864</v>
      </c>
      <c r="BC41" s="165">
        <v>-105</v>
      </c>
      <c r="BD41" s="165">
        <v>-8625</v>
      </c>
      <c r="BE41" s="166">
        <v>-98594</v>
      </c>
      <c r="BF41" s="165">
        <v>0</v>
      </c>
      <c r="BG41" s="166">
        <v>195823</v>
      </c>
      <c r="BH41" s="167">
        <v>586647</v>
      </c>
    </row>
    <row r="42" spans="1:60" ht="18" customHeight="1" x14ac:dyDescent="0.2">
      <c r="A42" s="175" t="s">
        <v>190</v>
      </c>
      <c r="B42" s="176" t="s">
        <v>61</v>
      </c>
      <c r="C42" s="177">
        <v>22500</v>
      </c>
      <c r="D42" s="177">
        <v>1832</v>
      </c>
      <c r="E42" s="177">
        <v>954692</v>
      </c>
      <c r="F42" s="177">
        <v>82949</v>
      </c>
      <c r="G42" s="177">
        <v>350419</v>
      </c>
      <c r="H42" s="177">
        <v>1254251</v>
      </c>
      <c r="I42" s="177">
        <v>503691</v>
      </c>
      <c r="J42" s="177">
        <v>383261</v>
      </c>
      <c r="K42" s="177">
        <v>123319</v>
      </c>
      <c r="L42" s="177">
        <v>1332857</v>
      </c>
      <c r="M42" s="177">
        <v>345839</v>
      </c>
      <c r="N42" s="177">
        <v>659744</v>
      </c>
      <c r="O42" s="177">
        <v>460408</v>
      </c>
      <c r="P42" s="177">
        <v>608518</v>
      </c>
      <c r="Q42" s="177">
        <v>131669</v>
      </c>
      <c r="R42" s="177">
        <v>336190</v>
      </c>
      <c r="S42" s="177">
        <v>485633</v>
      </c>
      <c r="T42" s="177">
        <v>128213</v>
      </c>
      <c r="U42" s="177">
        <v>646811</v>
      </c>
      <c r="V42" s="177">
        <v>233805</v>
      </c>
      <c r="W42" s="177">
        <v>2571018</v>
      </c>
      <c r="X42" s="177">
        <v>665768</v>
      </c>
      <c r="Y42" s="177">
        <v>254359</v>
      </c>
      <c r="Z42" s="177">
        <v>187696</v>
      </c>
      <c r="AA42" s="177">
        <v>2624260</v>
      </c>
      <c r="AB42" s="177">
        <v>1069060</v>
      </c>
      <c r="AC42" s="177">
        <v>1682934</v>
      </c>
      <c r="AD42" s="177">
        <v>1565594</v>
      </c>
      <c r="AE42" s="177">
        <v>3294255</v>
      </c>
      <c r="AF42" s="177">
        <v>1010590</v>
      </c>
      <c r="AG42" s="177">
        <v>1204239</v>
      </c>
      <c r="AH42" s="177">
        <v>1934504</v>
      </c>
      <c r="AI42" s="177">
        <v>116341</v>
      </c>
      <c r="AJ42" s="177">
        <v>3171879</v>
      </c>
      <c r="AK42" s="177">
        <v>1440590</v>
      </c>
      <c r="AL42" s="177">
        <v>123125</v>
      </c>
      <c r="AM42" s="177">
        <v>259772</v>
      </c>
      <c r="AN42" s="178">
        <v>32222585</v>
      </c>
      <c r="AO42" s="177">
        <v>677624</v>
      </c>
      <c r="AP42" s="177">
        <v>20744773</v>
      </c>
      <c r="AQ42" s="177">
        <v>7044760</v>
      </c>
      <c r="AR42" s="177">
        <v>1141573</v>
      </c>
      <c r="AS42" s="177">
        <v>9313012</v>
      </c>
      <c r="AT42" s="177">
        <v>-146739</v>
      </c>
      <c r="AU42" s="178">
        <v>38775003</v>
      </c>
      <c r="AV42" s="178">
        <v>70997588</v>
      </c>
      <c r="AW42" s="177">
        <v>4219965</v>
      </c>
      <c r="AX42" s="178">
        <v>4219965</v>
      </c>
      <c r="AY42" s="178">
        <v>19560075</v>
      </c>
      <c r="AZ42" s="178">
        <v>62555043</v>
      </c>
      <c r="BA42" s="178">
        <v>94777628</v>
      </c>
      <c r="BB42" s="177">
        <v>-5421124</v>
      </c>
      <c r="BC42" s="177">
        <v>-54430</v>
      </c>
      <c r="BD42" s="177">
        <v>-561666</v>
      </c>
      <c r="BE42" s="178">
        <v>-6037220</v>
      </c>
      <c r="BF42" s="177">
        <v>-16685802</v>
      </c>
      <c r="BG42" s="178">
        <v>39832021</v>
      </c>
      <c r="BH42" s="179">
        <v>72054606</v>
      </c>
    </row>
    <row r="43" spans="1:60" ht="18" customHeight="1" x14ac:dyDescent="0.2">
      <c r="A43" s="147" t="s">
        <v>191</v>
      </c>
      <c r="B43" s="148" t="s">
        <v>76</v>
      </c>
      <c r="C43" s="165">
        <v>255</v>
      </c>
      <c r="D43" s="165">
        <v>40</v>
      </c>
      <c r="E43" s="165">
        <v>8679</v>
      </c>
      <c r="F43" s="165">
        <v>1707</v>
      </c>
      <c r="G43" s="165">
        <v>5819</v>
      </c>
      <c r="H43" s="165">
        <v>14051</v>
      </c>
      <c r="I43" s="165">
        <v>3273</v>
      </c>
      <c r="J43" s="165">
        <v>10209</v>
      </c>
      <c r="K43" s="165">
        <v>2570</v>
      </c>
      <c r="L43" s="165">
        <v>6177</v>
      </c>
      <c r="M43" s="165">
        <v>2982</v>
      </c>
      <c r="N43" s="165">
        <v>16233</v>
      </c>
      <c r="O43" s="165">
        <v>8100</v>
      </c>
      <c r="P43" s="165">
        <v>9845</v>
      </c>
      <c r="Q43" s="165">
        <v>3132</v>
      </c>
      <c r="R43" s="165">
        <v>2366</v>
      </c>
      <c r="S43" s="165">
        <v>8138</v>
      </c>
      <c r="T43" s="165">
        <v>1493</v>
      </c>
      <c r="U43" s="165">
        <v>4705</v>
      </c>
      <c r="V43" s="165">
        <v>8893</v>
      </c>
      <c r="W43" s="165">
        <v>60567</v>
      </c>
      <c r="X43" s="165">
        <v>5976</v>
      </c>
      <c r="Y43" s="165">
        <v>3085</v>
      </c>
      <c r="Z43" s="165">
        <v>6385</v>
      </c>
      <c r="AA43" s="165">
        <v>125499</v>
      </c>
      <c r="AB43" s="165">
        <v>65677</v>
      </c>
      <c r="AC43" s="165">
        <v>16949</v>
      </c>
      <c r="AD43" s="165">
        <v>36435</v>
      </c>
      <c r="AE43" s="165">
        <v>39751</v>
      </c>
      <c r="AF43" s="165">
        <v>20574</v>
      </c>
      <c r="AG43" s="165">
        <v>11395</v>
      </c>
      <c r="AH43" s="165">
        <v>44327</v>
      </c>
      <c r="AI43" s="165">
        <v>9290</v>
      </c>
      <c r="AJ43" s="165">
        <v>66718</v>
      </c>
      <c r="AK43" s="165">
        <v>45157</v>
      </c>
      <c r="AL43" s="165">
        <v>0</v>
      </c>
      <c r="AM43" s="165">
        <v>1172</v>
      </c>
      <c r="AN43" s="166">
        <v>677624</v>
      </c>
    </row>
    <row r="44" spans="1:60" ht="18" customHeight="1" x14ac:dyDescent="0.2">
      <c r="A44" s="147" t="s">
        <v>219</v>
      </c>
      <c r="B44" s="148" t="s">
        <v>77</v>
      </c>
      <c r="C44" s="165">
        <v>10307</v>
      </c>
      <c r="D44" s="165">
        <v>1112</v>
      </c>
      <c r="E44" s="165">
        <v>221815</v>
      </c>
      <c r="F44" s="165">
        <v>85406</v>
      </c>
      <c r="G44" s="165">
        <v>145075</v>
      </c>
      <c r="H44" s="165">
        <v>248513</v>
      </c>
      <c r="I44" s="165">
        <v>19018</v>
      </c>
      <c r="J44" s="165">
        <v>218874</v>
      </c>
      <c r="K44" s="165">
        <v>50559</v>
      </c>
      <c r="L44" s="165">
        <v>169707</v>
      </c>
      <c r="M44" s="165">
        <v>75067</v>
      </c>
      <c r="N44" s="165">
        <v>482317</v>
      </c>
      <c r="O44" s="165">
        <v>204478</v>
      </c>
      <c r="P44" s="165">
        <v>400507</v>
      </c>
      <c r="Q44" s="165">
        <v>74066</v>
      </c>
      <c r="R44" s="165">
        <v>62401</v>
      </c>
      <c r="S44" s="165">
        <v>184368</v>
      </c>
      <c r="T44" s="165">
        <v>39678</v>
      </c>
      <c r="U44" s="165">
        <v>177860</v>
      </c>
      <c r="V44" s="165">
        <v>288749</v>
      </c>
      <c r="W44" s="165">
        <v>1572338</v>
      </c>
      <c r="X44" s="165">
        <v>113275</v>
      </c>
      <c r="Y44" s="165">
        <v>51608</v>
      </c>
      <c r="Z44" s="165">
        <v>116902</v>
      </c>
      <c r="AA44" s="165">
        <v>3699569</v>
      </c>
      <c r="AB44" s="165">
        <v>898216</v>
      </c>
      <c r="AC44" s="165">
        <v>636551</v>
      </c>
      <c r="AD44" s="165">
        <v>1297868</v>
      </c>
      <c r="AE44" s="165">
        <v>1246769</v>
      </c>
      <c r="AF44" s="165">
        <v>684973</v>
      </c>
      <c r="AG44" s="165">
        <v>1372174</v>
      </c>
      <c r="AH44" s="165">
        <v>2870323</v>
      </c>
      <c r="AI44" s="165">
        <v>124795</v>
      </c>
      <c r="AJ44" s="165">
        <v>2443569</v>
      </c>
      <c r="AK44" s="165">
        <v>1032827</v>
      </c>
      <c r="AL44" s="165">
        <v>0</v>
      </c>
      <c r="AM44" s="165">
        <v>3106</v>
      </c>
      <c r="AN44" s="166">
        <v>21324740</v>
      </c>
    </row>
    <row r="45" spans="1:60" ht="18" customHeight="1" x14ac:dyDescent="0.2">
      <c r="A45" s="147" t="s">
        <v>220</v>
      </c>
      <c r="B45" s="148" t="s">
        <v>78</v>
      </c>
      <c r="C45" s="165">
        <v>8290</v>
      </c>
      <c r="D45" s="165">
        <v>397</v>
      </c>
      <c r="E45" s="165">
        <v>108034</v>
      </c>
      <c r="F45" s="165">
        <v>86</v>
      </c>
      <c r="G45" s="165">
        <v>46211</v>
      </c>
      <c r="H45" s="165">
        <v>111463</v>
      </c>
      <c r="I45" s="165">
        <v>128341</v>
      </c>
      <c r="J45" s="165">
        <v>37455</v>
      </c>
      <c r="K45" s="165">
        <v>24093</v>
      </c>
      <c r="L45" s="165">
        <v>269540</v>
      </c>
      <c r="M45" s="165">
        <v>2595</v>
      </c>
      <c r="N45" s="165">
        <v>66169</v>
      </c>
      <c r="O45" s="165">
        <v>59335</v>
      </c>
      <c r="P45" s="165">
        <v>64099</v>
      </c>
      <c r="Q45" s="165">
        <v>2411</v>
      </c>
      <c r="R45" s="165">
        <v>-30046</v>
      </c>
      <c r="S45" s="165">
        <v>12581</v>
      </c>
      <c r="T45" s="165">
        <v>-17905</v>
      </c>
      <c r="U45" s="165">
        <v>17851</v>
      </c>
      <c r="V45" s="165">
        <v>32878</v>
      </c>
      <c r="W45" s="165">
        <v>176690</v>
      </c>
      <c r="X45" s="165">
        <v>74993</v>
      </c>
      <c r="Y45" s="165">
        <v>35002</v>
      </c>
      <c r="Z45" s="165">
        <v>17879</v>
      </c>
      <c r="AA45" s="165">
        <v>827512</v>
      </c>
      <c r="AB45" s="165">
        <v>530316</v>
      </c>
      <c r="AC45" s="165">
        <v>1714661</v>
      </c>
      <c r="AD45" s="165">
        <v>-130531</v>
      </c>
      <c r="AE45" s="165">
        <v>737048</v>
      </c>
      <c r="AF45" s="165">
        <v>0</v>
      </c>
      <c r="AG45" s="165">
        <v>48924</v>
      </c>
      <c r="AH45" s="165">
        <v>69598</v>
      </c>
      <c r="AI45" s="165">
        <v>-1490</v>
      </c>
      <c r="AJ45" s="165">
        <v>471603</v>
      </c>
      <c r="AK45" s="165">
        <v>89403</v>
      </c>
      <c r="AL45" s="165">
        <v>0</v>
      </c>
      <c r="AM45" s="165">
        <v>285509</v>
      </c>
      <c r="AN45" s="166">
        <v>5890995</v>
      </c>
    </row>
    <row r="46" spans="1:60" ht="18" customHeight="1" x14ac:dyDescent="0.2">
      <c r="A46" s="147" t="s">
        <v>221</v>
      </c>
      <c r="B46" s="148" t="s">
        <v>79</v>
      </c>
      <c r="C46" s="165">
        <v>7853</v>
      </c>
      <c r="D46" s="165">
        <v>427</v>
      </c>
      <c r="E46" s="165">
        <v>112879</v>
      </c>
      <c r="F46" s="165">
        <v>23966</v>
      </c>
      <c r="G46" s="165">
        <v>33609</v>
      </c>
      <c r="H46" s="165">
        <v>253766</v>
      </c>
      <c r="I46" s="165">
        <v>44992</v>
      </c>
      <c r="J46" s="165">
        <v>70516</v>
      </c>
      <c r="K46" s="165">
        <v>25452</v>
      </c>
      <c r="L46" s="165">
        <v>71771</v>
      </c>
      <c r="M46" s="165">
        <v>17452</v>
      </c>
      <c r="N46" s="165">
        <v>136888</v>
      </c>
      <c r="O46" s="165">
        <v>79970</v>
      </c>
      <c r="P46" s="165">
        <v>126433</v>
      </c>
      <c r="Q46" s="165">
        <v>41684</v>
      </c>
      <c r="R46" s="165">
        <v>89400</v>
      </c>
      <c r="S46" s="165">
        <v>149387</v>
      </c>
      <c r="T46" s="165">
        <v>42456</v>
      </c>
      <c r="U46" s="165">
        <v>84371</v>
      </c>
      <c r="V46" s="165">
        <v>78086</v>
      </c>
      <c r="W46" s="165">
        <v>190040</v>
      </c>
      <c r="X46" s="165">
        <v>192584</v>
      </c>
      <c r="Y46" s="165">
        <v>69071</v>
      </c>
      <c r="Z46" s="165">
        <v>24484</v>
      </c>
      <c r="AA46" s="165">
        <v>800434</v>
      </c>
      <c r="AB46" s="165">
        <v>200329</v>
      </c>
      <c r="AC46" s="165">
        <v>1984089</v>
      </c>
      <c r="AD46" s="165">
        <v>715952</v>
      </c>
      <c r="AE46" s="165">
        <v>819828</v>
      </c>
      <c r="AF46" s="165">
        <v>488277</v>
      </c>
      <c r="AG46" s="165">
        <v>425373</v>
      </c>
      <c r="AH46" s="165">
        <v>311791</v>
      </c>
      <c r="AI46" s="165">
        <v>11786</v>
      </c>
      <c r="AJ46" s="165">
        <v>922534</v>
      </c>
      <c r="AK46" s="165">
        <v>394021</v>
      </c>
      <c r="AL46" s="165">
        <v>0</v>
      </c>
      <c r="AM46" s="165">
        <v>20288</v>
      </c>
      <c r="AN46" s="166">
        <v>9062239</v>
      </c>
    </row>
    <row r="47" spans="1:60" ht="18" customHeight="1" x14ac:dyDescent="0.2">
      <c r="A47" s="147" t="s">
        <v>222</v>
      </c>
      <c r="B47" s="148" t="s">
        <v>223</v>
      </c>
      <c r="C47" s="165">
        <v>1783</v>
      </c>
      <c r="D47" s="165">
        <v>211</v>
      </c>
      <c r="E47" s="165">
        <v>106232</v>
      </c>
      <c r="F47" s="165">
        <v>1701</v>
      </c>
      <c r="G47" s="165">
        <v>22523</v>
      </c>
      <c r="H47" s="165">
        <v>-4358</v>
      </c>
      <c r="I47" s="165">
        <v>553561</v>
      </c>
      <c r="J47" s="165">
        <v>18074</v>
      </c>
      <c r="K47" s="165">
        <v>8813</v>
      </c>
      <c r="L47" s="165">
        <v>36490</v>
      </c>
      <c r="M47" s="165">
        <v>2586</v>
      </c>
      <c r="N47" s="165">
        <v>60617</v>
      </c>
      <c r="O47" s="165">
        <v>5775</v>
      </c>
      <c r="P47" s="165">
        <v>8300</v>
      </c>
      <c r="Q47" s="165">
        <v>-6686</v>
      </c>
      <c r="R47" s="165">
        <v>-11482</v>
      </c>
      <c r="S47" s="165">
        <v>-9621</v>
      </c>
      <c r="T47" s="165">
        <v>-12373</v>
      </c>
      <c r="U47" s="165">
        <v>-14715</v>
      </c>
      <c r="V47" s="165">
        <v>19195</v>
      </c>
      <c r="W47" s="165">
        <v>228106</v>
      </c>
      <c r="X47" s="165">
        <v>28568</v>
      </c>
      <c r="Y47" s="165">
        <v>17532</v>
      </c>
      <c r="Z47" s="165">
        <v>16236</v>
      </c>
      <c r="AA47" s="165">
        <v>494892</v>
      </c>
      <c r="AB47" s="165">
        <v>49239</v>
      </c>
      <c r="AC47" s="165">
        <v>471337</v>
      </c>
      <c r="AD47" s="165">
        <v>105300</v>
      </c>
      <c r="AE47" s="165">
        <v>207120</v>
      </c>
      <c r="AF47" s="165">
        <v>3912</v>
      </c>
      <c r="AG47" s="165">
        <v>35815</v>
      </c>
      <c r="AH47" s="165">
        <v>60849</v>
      </c>
      <c r="AI47" s="165">
        <v>8917</v>
      </c>
      <c r="AJ47" s="165">
        <v>384424</v>
      </c>
      <c r="AK47" s="165">
        <v>197158</v>
      </c>
      <c r="AL47" s="165">
        <v>0</v>
      </c>
      <c r="AM47" s="165">
        <v>19392</v>
      </c>
      <c r="AN47" s="166">
        <v>3115423</v>
      </c>
    </row>
    <row r="48" spans="1:60" ht="18" customHeight="1" x14ac:dyDescent="0.2">
      <c r="A48" s="147" t="s">
        <v>224</v>
      </c>
      <c r="B48" s="148" t="s">
        <v>80</v>
      </c>
      <c r="C48" s="165">
        <v>-1110</v>
      </c>
      <c r="D48" s="165">
        <v>0</v>
      </c>
      <c r="E48" s="165">
        <v>-5158</v>
      </c>
      <c r="F48" s="165">
        <v>0</v>
      </c>
      <c r="G48" s="165">
        <v>0</v>
      </c>
      <c r="H48" s="165">
        <v>-2</v>
      </c>
      <c r="I48" s="165">
        <v>-15255</v>
      </c>
      <c r="J48" s="165">
        <v>-1</v>
      </c>
      <c r="K48" s="165">
        <v>-1</v>
      </c>
      <c r="L48" s="165">
        <v>-10</v>
      </c>
      <c r="M48" s="165">
        <v>0</v>
      </c>
      <c r="N48" s="165">
        <v>-17</v>
      </c>
      <c r="O48" s="165">
        <v>-6</v>
      </c>
      <c r="P48" s="165">
        <v>-8</v>
      </c>
      <c r="Q48" s="165">
        <v>-1</v>
      </c>
      <c r="R48" s="165">
        <v>-2</v>
      </c>
      <c r="S48" s="165">
        <v>-3</v>
      </c>
      <c r="T48" s="165">
        <v>-2</v>
      </c>
      <c r="U48" s="165">
        <v>-1</v>
      </c>
      <c r="V48" s="165">
        <v>-1</v>
      </c>
      <c r="W48" s="165">
        <v>-11625</v>
      </c>
      <c r="X48" s="165">
        <v>-574</v>
      </c>
      <c r="Y48" s="165">
        <v>-18497</v>
      </c>
      <c r="Z48" s="165">
        <v>-2</v>
      </c>
      <c r="AA48" s="165">
        <v>-8799</v>
      </c>
      <c r="AB48" s="165">
        <v>-42777</v>
      </c>
      <c r="AC48" s="165">
        <v>-2423</v>
      </c>
      <c r="AD48" s="165">
        <v>-21063</v>
      </c>
      <c r="AE48" s="165">
        <v>-52</v>
      </c>
      <c r="AF48" s="165">
        <v>0</v>
      </c>
      <c r="AG48" s="165">
        <v>-1135</v>
      </c>
      <c r="AH48" s="165">
        <v>-102399</v>
      </c>
      <c r="AI48" s="165">
        <v>-5126</v>
      </c>
      <c r="AJ48" s="165">
        <v>-337</v>
      </c>
      <c r="AK48" s="165">
        <v>-21</v>
      </c>
      <c r="AL48" s="165">
        <v>0</v>
      </c>
      <c r="AM48" s="165">
        <v>-2592</v>
      </c>
      <c r="AN48" s="166">
        <v>-239000</v>
      </c>
    </row>
    <row r="49" spans="1:40" ht="18" customHeight="1" x14ac:dyDescent="0.2">
      <c r="A49" s="175" t="s">
        <v>225</v>
      </c>
      <c r="B49" s="176" t="s">
        <v>81</v>
      </c>
      <c r="C49" s="177">
        <v>27378</v>
      </c>
      <c r="D49" s="177">
        <v>2187</v>
      </c>
      <c r="E49" s="177">
        <v>552481</v>
      </c>
      <c r="F49" s="177">
        <v>112866</v>
      </c>
      <c r="G49" s="177">
        <v>253237</v>
      </c>
      <c r="H49" s="177">
        <v>623433</v>
      </c>
      <c r="I49" s="177">
        <v>733930</v>
      </c>
      <c r="J49" s="177">
        <v>355127</v>
      </c>
      <c r="K49" s="177">
        <v>111486</v>
      </c>
      <c r="L49" s="177">
        <v>553675</v>
      </c>
      <c r="M49" s="177">
        <v>100682</v>
      </c>
      <c r="N49" s="177">
        <v>762207</v>
      </c>
      <c r="O49" s="177">
        <v>357652</v>
      </c>
      <c r="P49" s="177">
        <v>609176</v>
      </c>
      <c r="Q49" s="177">
        <v>114606</v>
      </c>
      <c r="R49" s="177">
        <v>112637</v>
      </c>
      <c r="S49" s="177">
        <v>344850</v>
      </c>
      <c r="T49" s="177">
        <v>53347</v>
      </c>
      <c r="U49" s="177">
        <v>270071</v>
      </c>
      <c r="V49" s="177">
        <v>427800</v>
      </c>
      <c r="W49" s="177">
        <v>2216116</v>
      </c>
      <c r="X49" s="177">
        <v>414822</v>
      </c>
      <c r="Y49" s="177">
        <v>157801</v>
      </c>
      <c r="Z49" s="177">
        <v>181884</v>
      </c>
      <c r="AA49" s="177">
        <v>5939107</v>
      </c>
      <c r="AB49" s="177">
        <v>1701000</v>
      </c>
      <c r="AC49" s="177">
        <v>4821164</v>
      </c>
      <c r="AD49" s="177">
        <v>2003961</v>
      </c>
      <c r="AE49" s="177">
        <v>3050464</v>
      </c>
      <c r="AF49" s="177">
        <v>1197736</v>
      </c>
      <c r="AG49" s="177">
        <v>1892546</v>
      </c>
      <c r="AH49" s="177">
        <v>3254489</v>
      </c>
      <c r="AI49" s="177">
        <v>148172</v>
      </c>
      <c r="AJ49" s="177">
        <v>4288511</v>
      </c>
      <c r="AK49" s="177">
        <v>1758545</v>
      </c>
      <c r="AL49" s="177">
        <v>0</v>
      </c>
      <c r="AM49" s="177">
        <v>326875</v>
      </c>
      <c r="AN49" s="178">
        <v>39832021</v>
      </c>
    </row>
    <row r="50" spans="1:40" ht="18" customHeight="1" x14ac:dyDescent="0.2">
      <c r="A50" s="156" t="s">
        <v>210</v>
      </c>
      <c r="B50" s="152" t="s">
        <v>82</v>
      </c>
      <c r="C50" s="172">
        <v>49878</v>
      </c>
      <c r="D50" s="172">
        <v>4019</v>
      </c>
      <c r="E50" s="172">
        <v>1507173</v>
      </c>
      <c r="F50" s="172">
        <v>195815</v>
      </c>
      <c r="G50" s="172">
        <v>603656</v>
      </c>
      <c r="H50" s="172">
        <v>1877684</v>
      </c>
      <c r="I50" s="172">
        <v>1237621</v>
      </c>
      <c r="J50" s="172">
        <v>738388</v>
      </c>
      <c r="K50" s="172">
        <v>234805</v>
      </c>
      <c r="L50" s="172">
        <v>1886532</v>
      </c>
      <c r="M50" s="172">
        <v>446521</v>
      </c>
      <c r="N50" s="172">
        <v>1421951</v>
      </c>
      <c r="O50" s="172">
        <v>818060</v>
      </c>
      <c r="P50" s="172">
        <v>1217694</v>
      </c>
      <c r="Q50" s="172">
        <v>246275</v>
      </c>
      <c r="R50" s="172">
        <v>448827</v>
      </c>
      <c r="S50" s="172">
        <v>830483</v>
      </c>
      <c r="T50" s="172">
        <v>181560</v>
      </c>
      <c r="U50" s="172">
        <v>916882</v>
      </c>
      <c r="V50" s="172">
        <v>661605</v>
      </c>
      <c r="W50" s="172">
        <v>4787134</v>
      </c>
      <c r="X50" s="172">
        <v>1080590</v>
      </c>
      <c r="Y50" s="172">
        <v>412160</v>
      </c>
      <c r="Z50" s="172">
        <v>369580</v>
      </c>
      <c r="AA50" s="172">
        <v>8563367</v>
      </c>
      <c r="AB50" s="172">
        <v>2770060</v>
      </c>
      <c r="AC50" s="172">
        <v>6504098</v>
      </c>
      <c r="AD50" s="172">
        <v>3569555</v>
      </c>
      <c r="AE50" s="172">
        <v>6344719</v>
      </c>
      <c r="AF50" s="172">
        <v>2208326</v>
      </c>
      <c r="AG50" s="172">
        <v>3096785</v>
      </c>
      <c r="AH50" s="172">
        <v>5188993</v>
      </c>
      <c r="AI50" s="172">
        <v>264513</v>
      </c>
      <c r="AJ50" s="172">
        <v>7460390</v>
      </c>
      <c r="AK50" s="172">
        <v>3199135</v>
      </c>
      <c r="AL50" s="172">
        <v>123125</v>
      </c>
      <c r="AM50" s="172">
        <v>586647</v>
      </c>
      <c r="AN50" s="173">
        <v>72054606</v>
      </c>
    </row>
  </sheetData>
  <phoneticPr fontId="6"/>
  <pageMargins left="0.70866141732283472" right="0.70866141732283472" top="1.1417322834645669" bottom="0.74803149606299213" header="0.70866141732283472" footer="0.70866141732283472"/>
  <pageSetup paperSize="9" scale="54" fitToWidth="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はじめに</vt:lpstr>
      <vt:lpstr>【入力シート】</vt:lpstr>
      <vt:lpstr>【経済波及効果推計シート】</vt:lpstr>
      <vt:lpstr>新規需要額（計算シート）</vt:lpstr>
      <vt:lpstr>各係数</vt:lpstr>
      <vt:lpstr>取引基本表</vt:lpstr>
      <vt:lpstr>はじめに!Print_Area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2017-03-29T07:33:31Z</dcterms:created>
  <dcterms:modified xsi:type="dcterms:W3CDTF">2025-12-10T05:27:05Z</dcterms:modified>
</cp:coreProperties>
</file>