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5724326C-68F1-4585-8150-75E5B80382AE}" xr6:coauthVersionLast="47" xr6:coauthVersionMax="47" xr10:uidLastSave="{00000000-0000-0000-0000-000000000000}"/>
  <bookViews>
    <workbookView xWindow="-3480" yWindow="-16320" windowWidth="29040" windowHeight="15990" tabRatio="900" xr2:uid="{00000000-000D-0000-FFFF-FFFF00000000}"/>
  </bookViews>
  <sheets>
    <sheet name="はじめに" sheetId="19" r:id="rId1"/>
    <sheet name="【入力シート】" sheetId="17" r:id="rId2"/>
    <sheet name="【経済波及効果推計シート】" sheetId="2" r:id="rId3"/>
    <sheet name="新規需要額（計算シート）" sheetId="16" r:id="rId4"/>
    <sheet name="各係数" sheetId="4" r:id="rId5"/>
    <sheet name="取引基本表" sheetId="18" r:id="rId6"/>
  </sheets>
  <externalReferences>
    <externalReference r:id="rId7"/>
    <externalReference r:id="rId8"/>
  </externalReferences>
  <definedNames>
    <definedName name="chu">[1]Sheet2!$A$2:$B$101</definedName>
    <definedName name="dai">[1]Sheet2!$D$2:$E$42</definedName>
    <definedName name="_xlnm.Print_Area" localSheetId="0">はじめに!$A$1:$AN$60</definedName>
    <definedName name="推計項目" localSheetId="0">'[2]【20160526】（コンバート値）生産額推計一覧表'!#REF!</definedName>
    <definedName name="推計項目">'[2]【20160526】（コンバート値）生産額推計一覧表'!#REF!</definedName>
    <definedName name="推計方法" localSheetId="0">'[2]【20160526】（コンバート値）生産額推計一覧表'!#REF!</definedName>
    <definedName name="推計方法">'[2]【20160526】（コンバート値）生産額推計一覧表'!#REF!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7" l="1"/>
  <c r="H4" i="16"/>
  <c r="I4" i="16"/>
  <c r="H5" i="16"/>
  <c r="I5" i="16"/>
  <c r="H6" i="16"/>
  <c r="I6" i="16"/>
  <c r="H7" i="16"/>
  <c r="I7" i="16"/>
  <c r="H8" i="16"/>
  <c r="I8" i="16"/>
  <c r="H9" i="16"/>
  <c r="I9" i="16"/>
  <c r="H10" i="16"/>
  <c r="I10" i="16"/>
  <c r="H11" i="16"/>
  <c r="I11" i="16"/>
  <c r="H12" i="16"/>
  <c r="I12" i="16"/>
  <c r="H13" i="16"/>
  <c r="I13" i="16"/>
  <c r="H14" i="16"/>
  <c r="I14" i="16"/>
  <c r="H15" i="16"/>
  <c r="I15" i="16"/>
  <c r="H16" i="16"/>
  <c r="I16" i="16"/>
  <c r="H17" i="16"/>
  <c r="I17" i="16"/>
  <c r="H18" i="16"/>
  <c r="I18" i="16"/>
  <c r="H19" i="16"/>
  <c r="I19" i="16"/>
  <c r="H20" i="16"/>
  <c r="I20" i="16"/>
  <c r="H21" i="16"/>
  <c r="I21" i="16"/>
  <c r="H22" i="16"/>
  <c r="I22" i="16"/>
  <c r="H23" i="16"/>
  <c r="I23" i="16"/>
  <c r="H24" i="16"/>
  <c r="I24" i="16"/>
  <c r="H25" i="16"/>
  <c r="I25" i="16"/>
  <c r="H26" i="16"/>
  <c r="I26" i="16"/>
  <c r="H27" i="16"/>
  <c r="I27" i="16"/>
  <c r="H28" i="16"/>
  <c r="I28" i="16"/>
  <c r="H29" i="16"/>
  <c r="I29" i="16"/>
  <c r="H30" i="16"/>
  <c r="I30" i="16"/>
  <c r="H31" i="16"/>
  <c r="I31" i="16"/>
  <c r="H32" i="16"/>
  <c r="I32" i="16"/>
  <c r="H33" i="16"/>
  <c r="I33" i="16"/>
  <c r="H34" i="16"/>
  <c r="I34" i="16"/>
  <c r="H35" i="16"/>
  <c r="I35" i="16"/>
  <c r="H36" i="16"/>
  <c r="I36" i="16"/>
  <c r="H37" i="16"/>
  <c r="I37" i="16"/>
  <c r="H38" i="16"/>
  <c r="I38" i="16"/>
  <c r="H39" i="16"/>
  <c r="I39" i="16"/>
  <c r="I3" i="16"/>
  <c r="H3" i="16"/>
  <c r="F4" i="16"/>
  <c r="G4" i="16"/>
  <c r="F5" i="16"/>
  <c r="G5" i="16"/>
  <c r="F6" i="16"/>
  <c r="G6" i="16"/>
  <c r="F7" i="16"/>
  <c r="G7" i="16"/>
  <c r="F8" i="16"/>
  <c r="G8" i="16"/>
  <c r="F9" i="16"/>
  <c r="G9" i="16"/>
  <c r="F10" i="16"/>
  <c r="G10" i="16"/>
  <c r="F11" i="16"/>
  <c r="G11" i="16"/>
  <c r="F12" i="16"/>
  <c r="G12" i="16"/>
  <c r="F13" i="16"/>
  <c r="G13" i="16"/>
  <c r="F14" i="16"/>
  <c r="G14" i="16"/>
  <c r="F15" i="16"/>
  <c r="G15" i="16"/>
  <c r="F16" i="16"/>
  <c r="G16" i="16"/>
  <c r="F17" i="16"/>
  <c r="G17" i="16"/>
  <c r="F18" i="16"/>
  <c r="G18" i="16"/>
  <c r="F19" i="16"/>
  <c r="G19" i="16"/>
  <c r="F20" i="16"/>
  <c r="G20" i="16"/>
  <c r="F21" i="16"/>
  <c r="G21" i="16"/>
  <c r="F22" i="16"/>
  <c r="G22" i="16"/>
  <c r="F23" i="16"/>
  <c r="G23" i="16"/>
  <c r="F24" i="16"/>
  <c r="G24" i="16"/>
  <c r="F25" i="16"/>
  <c r="G25" i="16"/>
  <c r="F26" i="16"/>
  <c r="G26" i="16"/>
  <c r="F27" i="16"/>
  <c r="G27" i="16"/>
  <c r="F28" i="16"/>
  <c r="G28" i="16"/>
  <c r="F29" i="16"/>
  <c r="G29" i="16"/>
  <c r="F30" i="16"/>
  <c r="G30" i="16"/>
  <c r="F31" i="16"/>
  <c r="G31" i="16"/>
  <c r="F32" i="16"/>
  <c r="G32" i="16"/>
  <c r="F33" i="16"/>
  <c r="G33" i="16"/>
  <c r="F34" i="16"/>
  <c r="G34" i="16"/>
  <c r="F35" i="16"/>
  <c r="G35" i="16"/>
  <c r="F36" i="16"/>
  <c r="G36" i="16"/>
  <c r="F37" i="16"/>
  <c r="G37" i="16"/>
  <c r="F38" i="16"/>
  <c r="G38" i="16"/>
  <c r="F39" i="16"/>
  <c r="G39" i="16"/>
  <c r="G3" i="16"/>
  <c r="F3" i="16"/>
  <c r="C9" i="16" l="1"/>
  <c r="C8" i="16"/>
  <c r="D8" i="16"/>
  <c r="E8" i="16"/>
  <c r="D9" i="16"/>
  <c r="E9" i="16"/>
  <c r="C10" i="16"/>
  <c r="D10" i="16"/>
  <c r="E10" i="16"/>
  <c r="C11" i="16"/>
  <c r="D11" i="16"/>
  <c r="E11" i="16"/>
  <c r="C12" i="16"/>
  <c r="D12" i="16"/>
  <c r="E12" i="16"/>
  <c r="C13" i="16"/>
  <c r="D13" i="16"/>
  <c r="E13" i="16"/>
  <c r="C14" i="16"/>
  <c r="D14" i="16"/>
  <c r="E14" i="16"/>
  <c r="C15" i="16"/>
  <c r="D15" i="16"/>
  <c r="E15" i="16"/>
  <c r="C16" i="16"/>
  <c r="D16" i="16"/>
  <c r="E16" i="16"/>
  <c r="C17" i="16"/>
  <c r="D17" i="16"/>
  <c r="E17" i="16"/>
  <c r="C18" i="16"/>
  <c r="D18" i="16"/>
  <c r="E18" i="16"/>
  <c r="C19" i="16"/>
  <c r="D19" i="16"/>
  <c r="E19" i="16"/>
  <c r="C20" i="16"/>
  <c r="D20" i="16"/>
  <c r="E20" i="16"/>
  <c r="C21" i="16"/>
  <c r="D21" i="16"/>
  <c r="E21" i="16"/>
  <c r="C22" i="16"/>
  <c r="D22" i="16"/>
  <c r="E22" i="16"/>
  <c r="C23" i="16"/>
  <c r="D23" i="16"/>
  <c r="E23" i="16"/>
  <c r="C24" i="16"/>
  <c r="D24" i="16"/>
  <c r="E24" i="16"/>
  <c r="C25" i="16"/>
  <c r="D25" i="16"/>
  <c r="E25" i="16"/>
  <c r="C26" i="16"/>
  <c r="D26" i="16"/>
  <c r="E26" i="16"/>
  <c r="C27" i="16"/>
  <c r="D27" i="16"/>
  <c r="E27" i="16"/>
  <c r="C28" i="16"/>
  <c r="D28" i="16"/>
  <c r="E28" i="16"/>
  <c r="C29" i="16"/>
  <c r="D29" i="16"/>
  <c r="E29" i="16"/>
  <c r="C30" i="16"/>
  <c r="D30" i="16"/>
  <c r="E30" i="16"/>
  <c r="C31" i="16"/>
  <c r="D31" i="16"/>
  <c r="E31" i="16"/>
  <c r="C32" i="16"/>
  <c r="D32" i="16"/>
  <c r="E32" i="16"/>
  <c r="C33" i="16"/>
  <c r="D33" i="16"/>
  <c r="E33" i="16"/>
  <c r="C34" i="16"/>
  <c r="D34" i="16"/>
  <c r="E34" i="16"/>
  <c r="C35" i="16"/>
  <c r="D35" i="16"/>
  <c r="E35" i="16"/>
  <c r="C36" i="16"/>
  <c r="D36" i="16"/>
  <c r="E36" i="16"/>
  <c r="C37" i="16"/>
  <c r="D37" i="16"/>
  <c r="E37" i="16"/>
  <c r="C38" i="16"/>
  <c r="D38" i="16"/>
  <c r="E38" i="16"/>
  <c r="C39" i="16"/>
  <c r="D39" i="16"/>
  <c r="E39" i="16"/>
  <c r="C3" i="16"/>
  <c r="D3" i="16"/>
  <c r="E3" i="16"/>
  <c r="C4" i="16"/>
  <c r="D4" i="16"/>
  <c r="E4" i="16"/>
  <c r="C5" i="16"/>
  <c r="D5" i="16"/>
  <c r="E5" i="16"/>
  <c r="C6" i="16"/>
  <c r="D6" i="16"/>
  <c r="E6" i="16"/>
  <c r="C7" i="16"/>
  <c r="D7" i="16"/>
  <c r="E7" i="16"/>
  <c r="K4" i="16" l="1"/>
  <c r="K37" i="16"/>
  <c r="K33" i="16"/>
  <c r="F37" i="2" s="1"/>
  <c r="K29" i="16"/>
  <c r="F33" i="2" s="1"/>
  <c r="K25" i="16"/>
  <c r="K21" i="16"/>
  <c r="K17" i="16"/>
  <c r="F21" i="2" s="1"/>
  <c r="K13" i="16"/>
  <c r="F17" i="2" s="1"/>
  <c r="K12" i="16"/>
  <c r="K36" i="16"/>
  <c r="K28" i="16"/>
  <c r="K20" i="16"/>
  <c r="F24" i="2" s="1"/>
  <c r="K35" i="16"/>
  <c r="F39" i="2" s="1"/>
  <c r="K19" i="16"/>
  <c r="K38" i="16"/>
  <c r="K34" i="16"/>
  <c r="F38" i="2" s="1"/>
  <c r="K30" i="16"/>
  <c r="F34" i="2" s="1"/>
  <c r="K26" i="16"/>
  <c r="F30" i="2" s="1"/>
  <c r="K22" i="16"/>
  <c r="F26" i="2" s="1"/>
  <c r="K18" i="16"/>
  <c r="F22" i="2" s="1"/>
  <c r="K14" i="16"/>
  <c r="F18" i="2" s="1"/>
  <c r="K10" i="16"/>
  <c r="K6" i="16"/>
  <c r="F10" i="2" s="1"/>
  <c r="K31" i="16"/>
  <c r="F35" i="2" s="1"/>
  <c r="K27" i="16"/>
  <c r="F31" i="2" s="1"/>
  <c r="K23" i="16"/>
  <c r="F27" i="2" s="1"/>
  <c r="K15" i="16"/>
  <c r="F19" i="2" s="1"/>
  <c r="K11" i="16"/>
  <c r="F15" i="2" s="1"/>
  <c r="K8" i="16"/>
  <c r="F12" i="2" s="1"/>
  <c r="K39" i="16"/>
  <c r="K7" i="16"/>
  <c r="F11" i="2" s="1"/>
  <c r="K3" i="16"/>
  <c r="F7" i="2" s="1"/>
  <c r="K32" i="16"/>
  <c r="F36" i="2" s="1"/>
  <c r="K24" i="16"/>
  <c r="F28" i="2" s="1"/>
  <c r="K16" i="16"/>
  <c r="F20" i="2" s="1"/>
  <c r="K5" i="16"/>
  <c r="F9" i="2" s="1"/>
  <c r="J13" i="16"/>
  <c r="D17" i="2" s="1"/>
  <c r="J3" i="16"/>
  <c r="K9" i="16"/>
  <c r="F42" i="2"/>
  <c r="J33" i="16"/>
  <c r="D37" i="2" s="1"/>
  <c r="J32" i="16"/>
  <c r="D36" i="2" s="1"/>
  <c r="J29" i="16"/>
  <c r="D33" i="2" s="1"/>
  <c r="J28" i="16"/>
  <c r="D32" i="2" s="1"/>
  <c r="J20" i="16"/>
  <c r="D24" i="2" s="1"/>
  <c r="J16" i="16"/>
  <c r="D20" i="2" s="1"/>
  <c r="F43" i="2"/>
  <c r="F23" i="2"/>
  <c r="J5" i="16"/>
  <c r="D9" i="2" s="1"/>
  <c r="D7" i="2"/>
  <c r="J9" i="16"/>
  <c r="D13" i="2" s="1"/>
  <c r="J37" i="16"/>
  <c r="D41" i="2" s="1"/>
  <c r="J36" i="16"/>
  <c r="D40" i="2" s="1"/>
  <c r="J25" i="16"/>
  <c r="D29" i="2" s="1"/>
  <c r="J24" i="16"/>
  <c r="D28" i="2" s="1"/>
  <c r="J21" i="16"/>
  <c r="D25" i="2" s="1"/>
  <c r="J17" i="16"/>
  <c r="D21" i="2" s="1"/>
  <c r="J12" i="16"/>
  <c r="D16" i="2" s="1"/>
  <c r="F14" i="2"/>
  <c r="J8" i="16"/>
  <c r="D12" i="2" s="1"/>
  <c r="J4" i="16"/>
  <c r="D8" i="2" s="1"/>
  <c r="J38" i="16"/>
  <c r="D42" i="2" s="1"/>
  <c r="J34" i="16"/>
  <c r="D38" i="2" s="1"/>
  <c r="J30" i="16"/>
  <c r="D34" i="2" s="1"/>
  <c r="J26" i="16"/>
  <c r="D30" i="2" s="1"/>
  <c r="J22" i="16"/>
  <c r="D26" i="2" s="1"/>
  <c r="J18" i="16"/>
  <c r="D22" i="2" s="1"/>
  <c r="J14" i="16"/>
  <c r="D18" i="2" s="1"/>
  <c r="J10" i="16"/>
  <c r="D14" i="2" s="1"/>
  <c r="J6" i="16"/>
  <c r="D10" i="2" s="1"/>
  <c r="F40" i="2"/>
  <c r="F32" i="2"/>
  <c r="F16" i="2"/>
  <c r="F8" i="2"/>
  <c r="J39" i="16"/>
  <c r="D43" i="2" s="1"/>
  <c r="J35" i="16"/>
  <c r="D39" i="2" s="1"/>
  <c r="J31" i="16"/>
  <c r="D35" i="2" s="1"/>
  <c r="J27" i="16"/>
  <c r="D31" i="2" s="1"/>
  <c r="J23" i="16"/>
  <c r="D27" i="2" s="1"/>
  <c r="J19" i="16"/>
  <c r="D23" i="2" s="1"/>
  <c r="J15" i="16"/>
  <c r="D19" i="2" s="1"/>
  <c r="J11" i="16"/>
  <c r="D15" i="2" s="1"/>
  <c r="J7" i="16"/>
  <c r="D11" i="2" s="1"/>
  <c r="F41" i="2"/>
  <c r="F29" i="2"/>
  <c r="F25" i="2"/>
  <c r="F13" i="2"/>
  <c r="P1" i="2"/>
  <c r="D4" i="2" l="1"/>
  <c r="G50" i="2" s="1"/>
  <c r="H7" i="2" l="1" a="1"/>
  <c r="H30" i="2" s="1"/>
  <c r="F4" i="2"/>
  <c r="G51" i="2" s="1"/>
  <c r="H13" i="2" l="1"/>
  <c r="L13" i="2" s="1"/>
  <c r="H36" i="2"/>
  <c r="L36" i="2" s="1"/>
  <c r="H32" i="2"/>
  <c r="J32" i="2" s="1"/>
  <c r="H24" i="2"/>
  <c r="J24" i="2" s="1"/>
  <c r="H16" i="2"/>
  <c r="N16" i="2" s="1"/>
  <c r="H8" i="2"/>
  <c r="N8" i="2" s="1"/>
  <c r="H39" i="2"/>
  <c r="J39" i="2" s="1"/>
  <c r="H43" i="2"/>
  <c r="N43" i="2" s="1"/>
  <c r="H27" i="2"/>
  <c r="N27" i="2" s="1"/>
  <c r="H23" i="2"/>
  <c r="N23" i="2" s="1"/>
  <c r="H31" i="2"/>
  <c r="N31" i="2" s="1"/>
  <c r="H15" i="2"/>
  <c r="N15" i="2" s="1"/>
  <c r="H11" i="2"/>
  <c r="N11" i="2" s="1"/>
  <c r="H19" i="2"/>
  <c r="L19" i="2" s="1"/>
  <c r="H38" i="2"/>
  <c r="L38" i="2" s="1"/>
  <c r="H34" i="2"/>
  <c r="J34" i="2" s="1"/>
  <c r="H7" i="2"/>
  <c r="H26" i="2"/>
  <c r="J26" i="2" s="1"/>
  <c r="H22" i="2"/>
  <c r="J22" i="2" s="1"/>
  <c r="H42" i="2"/>
  <c r="L42" i="2" s="1"/>
  <c r="H41" i="2"/>
  <c r="N41" i="2" s="1"/>
  <c r="H37" i="2"/>
  <c r="J37" i="2" s="1"/>
  <c r="H33" i="2"/>
  <c r="L33" i="2" s="1"/>
  <c r="H18" i="2"/>
  <c r="L18" i="2" s="1"/>
  <c r="H29" i="2"/>
  <c r="J29" i="2" s="1"/>
  <c r="H25" i="2"/>
  <c r="N25" i="2" s="1"/>
  <c r="H21" i="2"/>
  <c r="L21" i="2" s="1"/>
  <c r="H17" i="2"/>
  <c r="L17" i="2" s="1"/>
  <c r="H9" i="2"/>
  <c r="N9" i="2" s="1"/>
  <c r="H40" i="2"/>
  <c r="L40" i="2" s="1"/>
  <c r="H28" i="2"/>
  <c r="L28" i="2" s="1"/>
  <c r="H20" i="2"/>
  <c r="J20" i="2" s="1"/>
  <c r="H12" i="2"/>
  <c r="L12" i="2" s="1"/>
  <c r="H35" i="2"/>
  <c r="N35" i="2" s="1"/>
  <c r="H14" i="2"/>
  <c r="N14" i="2" s="1"/>
  <c r="H10" i="2"/>
  <c r="N30" i="2"/>
  <c r="J7" i="2" l="1"/>
  <c r="N7" i="2"/>
  <c r="N39" i="2"/>
  <c r="L39" i="2"/>
  <c r="L43" i="2"/>
  <c r="J40" i="2"/>
  <c r="L41" i="2"/>
  <c r="H4" i="2"/>
  <c r="F57" i="2" s="1"/>
  <c r="N38" i="2"/>
  <c r="J38" i="2"/>
  <c r="J43" i="2"/>
  <c r="N10" i="2"/>
  <c r="J42" i="2"/>
  <c r="N42" i="2"/>
  <c r="N40" i="2"/>
  <c r="L7" i="2"/>
  <c r="J41" i="2"/>
  <c r="N24" i="2"/>
  <c r="J30" i="2"/>
  <c r="L15" i="2"/>
  <c r="L30" i="2"/>
  <c r="N13" i="2"/>
  <c r="J13" i="2"/>
  <c r="N22" i="2"/>
  <c r="N18" i="2"/>
  <c r="J25" i="2"/>
  <c r="L25" i="2"/>
  <c r="L31" i="2"/>
  <c r="N37" i="2"/>
  <c r="L16" i="2"/>
  <c r="J16" i="2"/>
  <c r="L37" i="2"/>
  <c r="L22" i="2"/>
  <c r="L27" i="2"/>
  <c r="J31" i="2"/>
  <c r="L24" i="2"/>
  <c r="J18" i="2"/>
  <c r="J9" i="2"/>
  <c r="J27" i="2"/>
  <c r="L35" i="2"/>
  <c r="J35" i="2"/>
  <c r="J17" i="2"/>
  <c r="N17" i="2"/>
  <c r="N33" i="2"/>
  <c r="L9" i="2"/>
  <c r="J8" i="2"/>
  <c r="N29" i="2"/>
  <c r="J15" i="2"/>
  <c r="N36" i="2"/>
  <c r="L29" i="2"/>
  <c r="J11" i="2"/>
  <c r="J36" i="2"/>
  <c r="N21" i="2"/>
  <c r="N32" i="2"/>
  <c r="L11" i="2"/>
  <c r="L14" i="2"/>
  <c r="J21" i="2"/>
  <c r="L8" i="2"/>
  <c r="L26" i="2"/>
  <c r="N12" i="2"/>
  <c r="N26" i="2"/>
  <c r="J12" i="2"/>
  <c r="J23" i="2"/>
  <c r="J33" i="2"/>
  <c r="L23" i="2"/>
  <c r="L32" i="2"/>
  <c r="L20" i="2"/>
  <c r="N19" i="2"/>
  <c r="L10" i="2"/>
  <c r="J19" i="2"/>
  <c r="J10" i="2"/>
  <c r="L34" i="2"/>
  <c r="N34" i="2"/>
  <c r="N28" i="2"/>
  <c r="J28" i="2"/>
  <c r="J14" i="2"/>
  <c r="N20" i="2"/>
  <c r="L4" i="2" l="1"/>
  <c r="L57" i="2" s="1"/>
  <c r="N4" i="2"/>
  <c r="P7" i="2" s="1"/>
  <c r="T7" i="2" s="1"/>
  <c r="J4" i="2"/>
  <c r="H57" i="2" s="1"/>
  <c r="J57" i="2" l="1"/>
  <c r="P43" i="2"/>
  <c r="P42" i="2"/>
  <c r="P41" i="2"/>
  <c r="P40" i="2"/>
  <c r="P39" i="2"/>
  <c r="P38" i="2"/>
  <c r="P9" i="2"/>
  <c r="V9" i="2" s="1"/>
  <c r="P21" i="2"/>
  <c r="P18" i="2"/>
  <c r="P37" i="2"/>
  <c r="P34" i="2"/>
  <c r="P31" i="2"/>
  <c r="P36" i="2"/>
  <c r="P32" i="2"/>
  <c r="P35" i="2"/>
  <c r="P33" i="2"/>
  <c r="P15" i="2"/>
  <c r="P24" i="2"/>
  <c r="P26" i="2"/>
  <c r="P30" i="2"/>
  <c r="P23" i="2"/>
  <c r="P16" i="2"/>
  <c r="P14" i="2"/>
  <c r="P28" i="2"/>
  <c r="P22" i="2"/>
  <c r="P20" i="2"/>
  <c r="P19" i="2"/>
  <c r="P27" i="2"/>
  <c r="P29" i="2"/>
  <c r="P12" i="2"/>
  <c r="P11" i="2"/>
  <c r="P8" i="2"/>
  <c r="P13" i="2"/>
  <c r="P17" i="2"/>
  <c r="P25" i="2"/>
  <c r="P10" i="2"/>
  <c r="T41" i="2" l="1"/>
  <c r="V41" i="2"/>
  <c r="R41" i="2"/>
  <c r="R42" i="2"/>
  <c r="T42" i="2"/>
  <c r="V42" i="2"/>
  <c r="R43" i="2"/>
  <c r="V43" i="2"/>
  <c r="T43" i="2"/>
  <c r="V38" i="2"/>
  <c r="R38" i="2"/>
  <c r="T38" i="2"/>
  <c r="V39" i="2"/>
  <c r="R39" i="2"/>
  <c r="T39" i="2"/>
  <c r="V40" i="2"/>
  <c r="R40" i="2"/>
  <c r="T40" i="2"/>
  <c r="T9" i="2"/>
  <c r="R9" i="2"/>
  <c r="R31" i="2"/>
  <c r="V31" i="2"/>
  <c r="T31" i="2"/>
  <c r="T28" i="2"/>
  <c r="R28" i="2"/>
  <c r="V28" i="2"/>
  <c r="V37" i="2"/>
  <c r="T37" i="2"/>
  <c r="R37" i="2"/>
  <c r="R8" i="2"/>
  <c r="V8" i="2"/>
  <c r="T8" i="2"/>
  <c r="V22" i="2"/>
  <c r="T22" i="2"/>
  <c r="R22" i="2"/>
  <c r="R15" i="2"/>
  <c r="T15" i="2"/>
  <c r="V15" i="2"/>
  <c r="R18" i="2"/>
  <c r="V18" i="2"/>
  <c r="T18" i="2"/>
  <c r="V34" i="2"/>
  <c r="T34" i="2"/>
  <c r="R34" i="2"/>
  <c r="V11" i="2"/>
  <c r="T11" i="2"/>
  <c r="R11" i="2"/>
  <c r="V33" i="2"/>
  <c r="T33" i="2"/>
  <c r="R33" i="2"/>
  <c r="T21" i="2"/>
  <c r="V21" i="2"/>
  <c r="R21" i="2"/>
  <c r="R24" i="2"/>
  <c r="V24" i="2"/>
  <c r="T24" i="2"/>
  <c r="T12" i="2"/>
  <c r="R12" i="2"/>
  <c r="V12" i="2"/>
  <c r="T29" i="2"/>
  <c r="V29" i="2"/>
  <c r="R29" i="2"/>
  <c r="V7" i="2"/>
  <c r="R7" i="2"/>
  <c r="V35" i="2"/>
  <c r="T35" i="2"/>
  <c r="R35" i="2"/>
  <c r="V30" i="2"/>
  <c r="T30" i="2"/>
  <c r="R30" i="2"/>
  <c r="V10" i="2"/>
  <c r="T10" i="2"/>
  <c r="R10" i="2"/>
  <c r="V25" i="2"/>
  <c r="T25" i="2"/>
  <c r="R25" i="2"/>
  <c r="T13" i="2"/>
  <c r="V13" i="2"/>
  <c r="R13" i="2"/>
  <c r="V27" i="2"/>
  <c r="T27" i="2"/>
  <c r="R27" i="2"/>
  <c r="R16" i="2"/>
  <c r="V16" i="2"/>
  <c r="T16" i="2"/>
  <c r="R32" i="2"/>
  <c r="V32" i="2"/>
  <c r="T32" i="2"/>
  <c r="T20" i="2"/>
  <c r="R20" i="2"/>
  <c r="V20" i="2"/>
  <c r="V26" i="2"/>
  <c r="T26" i="2"/>
  <c r="R26" i="2"/>
  <c r="V14" i="2"/>
  <c r="T14" i="2"/>
  <c r="R14" i="2"/>
  <c r="V17" i="2"/>
  <c r="T17" i="2"/>
  <c r="R17" i="2"/>
  <c r="V19" i="2"/>
  <c r="T19" i="2"/>
  <c r="R19" i="2"/>
  <c r="R23" i="2"/>
  <c r="V23" i="2"/>
  <c r="T23" i="2"/>
  <c r="T36" i="2"/>
  <c r="R36" i="2"/>
  <c r="V36" i="2"/>
  <c r="P4" i="2"/>
  <c r="F58" i="2" s="1"/>
  <c r="F56" i="2" l="1"/>
  <c r="R4" i="2"/>
  <c r="H58" i="2" s="1"/>
  <c r="V4" i="2"/>
  <c r="J58" i="2" s="1"/>
  <c r="T4" i="2"/>
  <c r="L58" i="2" s="1"/>
  <c r="J56" i="2" l="1"/>
  <c r="H56" i="2"/>
  <c r="L56" i="2"/>
</calcChain>
</file>

<file path=xl/sharedStrings.xml><?xml version="1.0" encoding="utf-8"?>
<sst xmlns="http://schemas.openxmlformats.org/spreadsheetml/2006/main" count="405" uniqueCount="178">
  <si>
    <t>その他の製造工業製品</t>
  </si>
  <si>
    <t>商業</t>
  </si>
  <si>
    <t>金融・保険</t>
  </si>
  <si>
    <t>公務</t>
  </si>
  <si>
    <t>事務用品</t>
  </si>
  <si>
    <t>分類不明</t>
  </si>
  <si>
    <t>部門名</t>
    <rPh sb="0" eb="2">
      <t>ブモン</t>
    </rPh>
    <rPh sb="2" eb="3">
      <t>メイ</t>
    </rPh>
    <phoneticPr fontId="6"/>
  </si>
  <si>
    <t>億円</t>
    <rPh sb="0" eb="2">
      <t>オクエン</t>
    </rPh>
    <phoneticPr fontId="6"/>
  </si>
  <si>
    <t>粗付加価値誘発額</t>
    <rPh sb="0" eb="1">
      <t>ソ</t>
    </rPh>
    <rPh sb="1" eb="3">
      <t>フカ</t>
    </rPh>
    <rPh sb="3" eb="5">
      <t>カチ</t>
    </rPh>
    <rPh sb="5" eb="7">
      <t>ユウハツ</t>
    </rPh>
    <rPh sb="7" eb="8">
      <t>ガク</t>
    </rPh>
    <phoneticPr fontId="6"/>
  </si>
  <si>
    <t>粗付加価値誘発額</t>
    <rPh sb="0" eb="1">
      <t>ソ</t>
    </rPh>
    <rPh sb="1" eb="3">
      <t>フカ</t>
    </rPh>
    <rPh sb="3" eb="5">
      <t>カチ</t>
    </rPh>
    <rPh sb="5" eb="7">
      <t>ユウハツ</t>
    </rPh>
    <rPh sb="7" eb="8">
      <t>ガク</t>
    </rPh>
    <phoneticPr fontId="6"/>
  </si>
  <si>
    <t>労働誘発量</t>
    <rPh sb="0" eb="2">
      <t>ロウドウ</t>
    </rPh>
    <rPh sb="2" eb="4">
      <t>ユウハツ</t>
    </rPh>
    <rPh sb="4" eb="5">
      <t>リョウ</t>
    </rPh>
    <phoneticPr fontId="6"/>
  </si>
  <si>
    <t>労働誘発量</t>
    <rPh sb="0" eb="2">
      <t>ロウドウ</t>
    </rPh>
    <rPh sb="2" eb="4">
      <t>ユウハツ</t>
    </rPh>
    <rPh sb="4" eb="5">
      <t>リョウ</t>
    </rPh>
    <phoneticPr fontId="6"/>
  </si>
  <si>
    <t>人</t>
    <rPh sb="0" eb="1">
      <t>ニン</t>
    </rPh>
    <phoneticPr fontId="6"/>
  </si>
  <si>
    <t>雇用者所得</t>
    <rPh sb="0" eb="3">
      <t>コヨウシャ</t>
    </rPh>
    <rPh sb="3" eb="5">
      <t>ショトク</t>
    </rPh>
    <phoneticPr fontId="6"/>
  </si>
  <si>
    <t>粗付加価値率
（投入係数）</t>
    <rPh sb="0" eb="1">
      <t>ソ</t>
    </rPh>
    <rPh sb="1" eb="3">
      <t>フカ</t>
    </rPh>
    <rPh sb="3" eb="5">
      <t>カチ</t>
    </rPh>
    <rPh sb="5" eb="6">
      <t>リツ</t>
    </rPh>
    <rPh sb="8" eb="10">
      <t>トウニュウ</t>
    </rPh>
    <rPh sb="10" eb="12">
      <t>ケイスウ</t>
    </rPh>
    <phoneticPr fontId="6"/>
  </si>
  <si>
    <t>雇用者所得
（投入係数）</t>
    <rPh sb="0" eb="3">
      <t>コヨウシャ</t>
    </rPh>
    <rPh sb="3" eb="5">
      <t>ショトク</t>
    </rPh>
    <rPh sb="7" eb="9">
      <t>トウニュウ</t>
    </rPh>
    <rPh sb="9" eb="11">
      <t>ケイスウ</t>
    </rPh>
    <phoneticPr fontId="6"/>
  </si>
  <si>
    <t>民間消費支出
（最終需要項目別生産誘発係数）</t>
    <rPh sb="0" eb="2">
      <t>ミンカン</t>
    </rPh>
    <rPh sb="2" eb="4">
      <t>ショウヒ</t>
    </rPh>
    <rPh sb="4" eb="6">
      <t>シシュツ</t>
    </rPh>
    <rPh sb="8" eb="10">
      <t>サイシュウ</t>
    </rPh>
    <rPh sb="10" eb="12">
      <t>ジュヨウ</t>
    </rPh>
    <rPh sb="12" eb="14">
      <t>コウモク</t>
    </rPh>
    <rPh sb="14" eb="15">
      <t>ベツ</t>
    </rPh>
    <rPh sb="15" eb="17">
      <t>セイサン</t>
    </rPh>
    <rPh sb="17" eb="19">
      <t>ユウハツ</t>
    </rPh>
    <rPh sb="19" eb="21">
      <t>ケイスウ</t>
    </rPh>
    <phoneticPr fontId="6"/>
  </si>
  <si>
    <t>鉱業</t>
  </si>
  <si>
    <t>繊維製品</t>
  </si>
  <si>
    <t>パルプ・紙・木製品</t>
  </si>
  <si>
    <t>化学製品</t>
  </si>
  <si>
    <t>石油・石炭製品</t>
  </si>
  <si>
    <t>窯業・土石製品</t>
  </si>
  <si>
    <t>鉄鋼</t>
  </si>
  <si>
    <t>非鉄金属</t>
  </si>
  <si>
    <t>金属製品</t>
  </si>
  <si>
    <t>電気機械</t>
  </si>
  <si>
    <t>輸送機械</t>
  </si>
  <si>
    <t>建設</t>
  </si>
  <si>
    <t>電力・ガス・熱供給</t>
  </si>
  <si>
    <t>不動産</t>
  </si>
  <si>
    <t>教育・研究</t>
  </si>
  <si>
    <t>対事業所サービス</t>
  </si>
  <si>
    <t>対個人サービス</t>
  </si>
  <si>
    <t>自給率</t>
    <rPh sb="0" eb="3">
      <t>ジキュウリツ</t>
    </rPh>
    <phoneticPr fontId="6"/>
  </si>
  <si>
    <t>生産誘発額</t>
    <rPh sb="0" eb="2">
      <t>セイサン</t>
    </rPh>
    <rPh sb="2" eb="4">
      <t>ユウハツ</t>
    </rPh>
    <rPh sb="4" eb="5">
      <t>ガク</t>
    </rPh>
    <phoneticPr fontId="6"/>
  </si>
  <si>
    <t>二次波及効果
（生産誘発額）</t>
    <rPh sb="0" eb="2">
      <t>ニジ</t>
    </rPh>
    <rPh sb="2" eb="4">
      <t>ハキュウ</t>
    </rPh>
    <rPh sb="4" eb="6">
      <t>コウカ</t>
    </rPh>
    <rPh sb="8" eb="10">
      <t>セイサン</t>
    </rPh>
    <rPh sb="10" eb="12">
      <t>ユウハツ</t>
    </rPh>
    <rPh sb="12" eb="13">
      <t>ガク</t>
    </rPh>
    <phoneticPr fontId="6"/>
  </si>
  <si>
    <t>経済波及効果（計）</t>
    <rPh sb="0" eb="2">
      <t>ケイザイ</t>
    </rPh>
    <rPh sb="2" eb="4">
      <t>ハキュウ</t>
    </rPh>
    <rPh sb="4" eb="6">
      <t>コウカ</t>
    </rPh>
    <rPh sb="7" eb="8">
      <t>ケイ</t>
    </rPh>
    <phoneticPr fontId="6"/>
  </si>
  <si>
    <t>粗付加価値額</t>
    <rPh sb="0" eb="1">
      <t>ソ</t>
    </rPh>
    <rPh sb="1" eb="3">
      <t>フカ</t>
    </rPh>
    <rPh sb="3" eb="5">
      <t>カチ</t>
    </rPh>
    <rPh sb="5" eb="6">
      <t>ガク</t>
    </rPh>
    <phoneticPr fontId="6"/>
  </si>
  <si>
    <t>経済波及効果結果まとめ</t>
    <rPh sb="0" eb="2">
      <t>ケイザイ</t>
    </rPh>
    <rPh sb="2" eb="4">
      <t>ハキュウ</t>
    </rPh>
    <rPh sb="4" eb="6">
      <t>コウカ</t>
    </rPh>
    <rPh sb="6" eb="8">
      <t>ケッカ</t>
    </rPh>
    <phoneticPr fontId="6"/>
  </si>
  <si>
    <t>新規需要額計</t>
    <rPh sb="0" eb="2">
      <t>シンキ</t>
    </rPh>
    <rPh sb="2" eb="4">
      <t>ジュヨウ</t>
    </rPh>
    <rPh sb="4" eb="5">
      <t>ガク</t>
    </rPh>
    <rPh sb="5" eb="6">
      <t>ケイ</t>
    </rPh>
    <phoneticPr fontId="6"/>
  </si>
  <si>
    <t>直接効果計</t>
    <rPh sb="0" eb="2">
      <t>チョクセツ</t>
    </rPh>
    <rPh sb="2" eb="4">
      <t>コウカ</t>
    </rPh>
    <rPh sb="4" eb="5">
      <t>ケイ</t>
    </rPh>
    <phoneticPr fontId="6"/>
  </si>
  <si>
    <t>直接効果</t>
    <rPh sb="0" eb="2">
      <t>チョクセツ</t>
    </rPh>
    <rPh sb="2" eb="4">
      <t>コウカ</t>
    </rPh>
    <phoneticPr fontId="6"/>
  </si>
  <si>
    <t>一次波及
効果</t>
    <rPh sb="0" eb="2">
      <t>イチジ</t>
    </rPh>
    <rPh sb="2" eb="4">
      <t>ハキュウ</t>
    </rPh>
    <rPh sb="5" eb="7">
      <t>コウカ</t>
    </rPh>
    <phoneticPr fontId="6"/>
  </si>
  <si>
    <t>二次波及
効果</t>
    <rPh sb="0" eb="2">
      <t>ニジ</t>
    </rPh>
    <rPh sb="2" eb="4">
      <t>ハキュウ</t>
    </rPh>
    <rPh sb="5" eb="7">
      <t>コウカ</t>
    </rPh>
    <phoneticPr fontId="6"/>
  </si>
  <si>
    <t>新規需要額</t>
    <rPh sb="0" eb="2">
      <t>シンキ</t>
    </rPh>
    <rPh sb="2" eb="4">
      <t>ジュヨウ</t>
    </rPh>
    <rPh sb="4" eb="5">
      <t>ガク</t>
    </rPh>
    <phoneticPr fontId="6"/>
  </si>
  <si>
    <t>逆行列係数表</t>
    <phoneticPr fontId="7"/>
  </si>
  <si>
    <t>飲食料品</t>
  </si>
  <si>
    <t>はん用機械</t>
  </si>
  <si>
    <t>生産用機械</t>
  </si>
  <si>
    <t>業務用機械</t>
  </si>
  <si>
    <t>電子部品</t>
  </si>
  <si>
    <t>水道</t>
  </si>
  <si>
    <t>廃棄物処理</t>
  </si>
  <si>
    <t>運輸・郵便</t>
  </si>
  <si>
    <t>情報通信</t>
  </si>
  <si>
    <t>医療・福祉</t>
  </si>
  <si>
    <t>労働係数</t>
    <rPh sb="0" eb="2">
      <t>ロウドウ</t>
    </rPh>
    <rPh sb="2" eb="4">
      <t>ケイスウ</t>
    </rPh>
    <phoneticPr fontId="6"/>
  </si>
  <si>
    <t>新規需要</t>
    <rPh sb="0" eb="2">
      <t>シンキ</t>
    </rPh>
    <rPh sb="2" eb="4">
      <t>ジュヨウ</t>
    </rPh>
    <phoneticPr fontId="6"/>
  </si>
  <si>
    <t>（注）一次波及効果には、直接効果が含まれている。</t>
    <rPh sb="1" eb="2">
      <t>チュウ</t>
    </rPh>
    <rPh sb="3" eb="5">
      <t>イチジ</t>
    </rPh>
    <rPh sb="5" eb="7">
      <t>ハキュウ</t>
    </rPh>
    <rPh sb="7" eb="9">
      <t>コウカ</t>
    </rPh>
    <rPh sb="12" eb="14">
      <t>チョクセツ</t>
    </rPh>
    <rPh sb="14" eb="16">
      <t>コウカ</t>
    </rPh>
    <rPh sb="17" eb="18">
      <t>フク</t>
    </rPh>
    <phoneticPr fontId="6"/>
  </si>
  <si>
    <t>農林漁業</t>
  </si>
  <si>
    <t>プラスチック・ゴム製品</t>
  </si>
  <si>
    <t>情報通信機器</t>
  </si>
  <si>
    <t>他に分類されない会員制団体</t>
  </si>
  <si>
    <t>一次波及効果
（生産誘発額）</t>
    <rPh sb="0" eb="2">
      <t>イチジ</t>
    </rPh>
    <rPh sb="2" eb="4">
      <t>ハキュウ</t>
    </rPh>
    <rPh sb="4" eb="6">
      <t>コウカ</t>
    </rPh>
    <rPh sb="8" eb="10">
      <t>セイサン</t>
    </rPh>
    <rPh sb="10" eb="12">
      <t>ユウハツ</t>
    </rPh>
    <rPh sb="12" eb="13">
      <t>ガク</t>
    </rPh>
    <phoneticPr fontId="6"/>
  </si>
  <si>
    <t>誘発された
生産額から生じた雇用者所得</t>
    <rPh sb="0" eb="2">
      <t>ユウハツ</t>
    </rPh>
    <rPh sb="6" eb="9">
      <t>セイサンガク</t>
    </rPh>
    <rPh sb="11" eb="12">
      <t>ショウ</t>
    </rPh>
    <rPh sb="14" eb="17">
      <t>コヨウシャ</t>
    </rPh>
    <rPh sb="17" eb="19">
      <t>ショトク</t>
    </rPh>
    <phoneticPr fontId="6"/>
  </si>
  <si>
    <t>誘発された
生産額から生じた
雇用者所得</t>
    <rPh sb="0" eb="2">
      <t>ユウハツ</t>
    </rPh>
    <rPh sb="6" eb="9">
      <t>セイサンガク</t>
    </rPh>
    <rPh sb="11" eb="12">
      <t>ショウ</t>
    </rPh>
    <rPh sb="15" eb="18">
      <t>コヨウシャ</t>
    </rPh>
    <rPh sb="18" eb="20">
      <t>ショトク</t>
    </rPh>
    <phoneticPr fontId="6"/>
  </si>
  <si>
    <t>取引基本表</t>
    <rPh sb="4" eb="5">
      <t>ヒョウ</t>
    </rPh>
    <phoneticPr fontId="7"/>
  </si>
  <si>
    <t>(単位：百万円)</t>
    <rPh sb="1" eb="3">
      <t>タンイ</t>
    </rPh>
    <rPh sb="4" eb="7">
      <t>ヒャクマンエン</t>
    </rPh>
    <phoneticPr fontId="7"/>
  </si>
  <si>
    <t>事務用品</t>
    <rPh sb="0" eb="2">
      <t>ジム</t>
    </rPh>
    <rPh sb="2" eb="4">
      <t>ヨウヒン</t>
    </rPh>
    <phoneticPr fontId="2"/>
  </si>
  <si>
    <t>分類不明</t>
    <rPh sb="0" eb="2">
      <t>ブンルイ</t>
    </rPh>
    <rPh sb="2" eb="4">
      <t>フメイ</t>
    </rPh>
    <phoneticPr fontId="2"/>
  </si>
  <si>
    <t>内生部門計</t>
  </si>
  <si>
    <t>家計外消費支出（列）</t>
  </si>
  <si>
    <t>民間消費支出</t>
  </si>
  <si>
    <t>一般政府消費支出</t>
  </si>
  <si>
    <t>府内総固定資本形成（公的）</t>
  </si>
  <si>
    <t>府内総固定資本形成（民間）</t>
  </si>
  <si>
    <t>在庫純増</t>
  </si>
  <si>
    <t>府内最終需要計</t>
  </si>
  <si>
    <t>府内需要合計</t>
  </si>
  <si>
    <t>輸出</t>
  </si>
  <si>
    <t>輸出計</t>
    <rPh sb="2" eb="3">
      <t>ケイ</t>
    </rPh>
    <phoneticPr fontId="2"/>
  </si>
  <si>
    <t>移出</t>
    <rPh sb="0" eb="2">
      <t>イシュツ</t>
    </rPh>
    <phoneticPr fontId="2"/>
  </si>
  <si>
    <t>最終需要計</t>
  </si>
  <si>
    <t>需要合計</t>
  </si>
  <si>
    <t>（控除）輸入</t>
  </si>
  <si>
    <t>（控除）関税</t>
  </si>
  <si>
    <t>（控除）輸入品商品税</t>
  </si>
  <si>
    <t>（控除）輸入計</t>
  </si>
  <si>
    <t>（控除）移入</t>
  </si>
  <si>
    <t>最終需要部門計</t>
    <rPh sb="4" eb="6">
      <t>ブモン</t>
    </rPh>
    <phoneticPr fontId="13"/>
  </si>
  <si>
    <t>府内生産額</t>
  </si>
  <si>
    <t>事務用品</t>
    <rPh sb="0" eb="2">
      <t>ジム</t>
    </rPh>
    <rPh sb="2" eb="4">
      <t>ヨウヒン</t>
    </rPh>
    <phoneticPr fontId="13"/>
  </si>
  <si>
    <t>分類不明</t>
    <rPh sb="0" eb="2">
      <t>ブンルイ</t>
    </rPh>
    <rPh sb="2" eb="4">
      <t>フメイ</t>
    </rPh>
    <phoneticPr fontId="13"/>
  </si>
  <si>
    <t>家計外消費支出（行）</t>
  </si>
  <si>
    <t>雇用者所得</t>
  </si>
  <si>
    <t>営業余剰</t>
  </si>
  <si>
    <t>資本減耗引当</t>
  </si>
  <si>
    <t>間接税（関税・輸入品商品税を除く。）</t>
    <rPh sb="7" eb="9">
      <t>ユニュウ</t>
    </rPh>
    <rPh sb="9" eb="10">
      <t>ヒン</t>
    </rPh>
    <rPh sb="10" eb="12">
      <t>ショウヒン</t>
    </rPh>
    <rPh sb="12" eb="13">
      <t>ゼイ</t>
    </rPh>
    <phoneticPr fontId="2"/>
  </si>
  <si>
    <t>（控除）経常補助金</t>
  </si>
  <si>
    <t>粗付加価値部門計</t>
  </si>
  <si>
    <t>府内生産額</t>
    <rPh sb="0" eb="1">
      <t>フ</t>
    </rPh>
    <phoneticPr fontId="2"/>
  </si>
  <si>
    <t>家計外消費支出</t>
    <rPh sb="5" eb="7">
      <t>シシュツ</t>
    </rPh>
    <phoneticPr fontId="6"/>
  </si>
  <si>
    <t>最終需要項目</t>
    <rPh sb="0" eb="2">
      <t>サイシュウ</t>
    </rPh>
    <rPh sb="2" eb="4">
      <t>ジュヨウ</t>
    </rPh>
    <rPh sb="4" eb="6">
      <t>コウモク</t>
    </rPh>
    <phoneticPr fontId="6"/>
  </si>
  <si>
    <t>平均消費性向</t>
    <rPh sb="0" eb="2">
      <t>ヘイキン</t>
    </rPh>
    <rPh sb="2" eb="4">
      <t>ショウヒ</t>
    </rPh>
    <rPh sb="4" eb="6">
      <t>セイコウ</t>
    </rPh>
    <phoneticPr fontId="6"/>
  </si>
  <si>
    <t>※輸移出以外に自給率を乗じる</t>
    <rPh sb="1" eb="2">
      <t>ユ</t>
    </rPh>
    <rPh sb="2" eb="3">
      <t>イ</t>
    </rPh>
    <rPh sb="3" eb="4">
      <t>シュツ</t>
    </rPh>
    <rPh sb="4" eb="6">
      <t>イガイ</t>
    </rPh>
    <rPh sb="7" eb="10">
      <t>ジキュウリツ</t>
    </rPh>
    <rPh sb="11" eb="12">
      <t>ジョウ</t>
    </rPh>
    <phoneticPr fontId="6"/>
  </si>
  <si>
    <t>民間消費支出</t>
    <phoneticPr fontId="6"/>
  </si>
  <si>
    <t>一般政府消費支出</t>
    <phoneticPr fontId="6"/>
  </si>
  <si>
    <t>府内総固定資本形成（公的）</t>
    <phoneticPr fontId="6"/>
  </si>
  <si>
    <t>輸出</t>
    <phoneticPr fontId="2"/>
  </si>
  <si>
    <t>移出</t>
    <rPh sb="0" eb="1">
      <t>イ</t>
    </rPh>
    <rPh sb="1" eb="2">
      <t>シュツ</t>
    </rPh>
    <phoneticPr fontId="6"/>
  </si>
  <si>
    <t>①増加した消費や投資（最終需要部門）の項目別の金額</t>
    <rPh sb="1" eb="3">
      <t>ゾウカ</t>
    </rPh>
    <rPh sb="5" eb="7">
      <t>ショウヒ</t>
    </rPh>
    <rPh sb="8" eb="10">
      <t>トウシ</t>
    </rPh>
    <rPh sb="11" eb="13">
      <t>サイシュウ</t>
    </rPh>
    <rPh sb="13" eb="15">
      <t>ジュヨウ</t>
    </rPh>
    <rPh sb="15" eb="17">
      <t>ブモン</t>
    </rPh>
    <rPh sb="19" eb="21">
      <t>コウモク</t>
    </rPh>
    <rPh sb="21" eb="22">
      <t>ベツ</t>
    </rPh>
    <rPh sb="23" eb="25">
      <t>キンガク</t>
    </rPh>
    <phoneticPr fontId="6"/>
  </si>
  <si>
    <t>・投入係数は安定的</t>
    <rPh sb="1" eb="3">
      <t>トウニュウ</t>
    </rPh>
    <rPh sb="3" eb="5">
      <t>ケイスウ</t>
    </rPh>
    <rPh sb="6" eb="9">
      <t>アンテイテキ</t>
    </rPh>
    <phoneticPr fontId="6"/>
  </si>
  <si>
    <t>・物価変動は未考慮</t>
    <rPh sb="1" eb="3">
      <t>ブッカ</t>
    </rPh>
    <rPh sb="3" eb="5">
      <t>ヘンドウ</t>
    </rPh>
    <rPh sb="6" eb="7">
      <t>ミ</t>
    </rPh>
    <rPh sb="7" eb="9">
      <t>コウリョ</t>
    </rPh>
    <phoneticPr fontId="6"/>
  </si>
  <si>
    <t>・規模の経済性は未考慮</t>
    <phoneticPr fontId="6"/>
  </si>
  <si>
    <t>「生産が２倍になれば原材料等の投入量も２倍になる」という線形的な比例関係を仮定します。</t>
    <phoneticPr fontId="6"/>
  </si>
  <si>
    <t>・時間的問題は不明確</t>
    <phoneticPr fontId="6"/>
  </si>
  <si>
    <t>経済波及効果が達成される所要時間は不明確です。</t>
    <rPh sb="7" eb="9">
      <t>タッセイ</t>
    </rPh>
    <rPh sb="17" eb="20">
      <t>フメイカク</t>
    </rPh>
    <phoneticPr fontId="6"/>
  </si>
  <si>
    <t>・生産能力の限界は無視</t>
    <phoneticPr fontId="6"/>
  </si>
  <si>
    <t>・在庫による調整は無視</t>
    <phoneticPr fontId="6"/>
  </si>
  <si>
    <t>・使用する産業連関表の部門数によって推計結果は違う</t>
    <phoneticPr fontId="6"/>
  </si>
  <si>
    <t>・雇用者所得の消費への転換比率は「平均消費性向」を用いる</t>
    <rPh sb="19" eb="21">
      <t>ショウヒ</t>
    </rPh>
    <rPh sb="21" eb="23">
      <t>セイコウ</t>
    </rPh>
    <rPh sb="25" eb="26">
      <t>モチ</t>
    </rPh>
    <phoneticPr fontId="6"/>
  </si>
  <si>
    <t>○免責事項</t>
    <rPh sb="1" eb="3">
      <t>メンセキ</t>
    </rPh>
    <rPh sb="3" eb="5">
      <t>ジコウ</t>
    </rPh>
    <phoneticPr fontId="6"/>
  </si>
  <si>
    <t>○利用事例提供のお願い</t>
    <rPh sb="1" eb="3">
      <t>リヨウ</t>
    </rPh>
    <rPh sb="3" eb="5">
      <t>ジレイ</t>
    </rPh>
    <rPh sb="5" eb="7">
      <t>テイキョウ</t>
    </rPh>
    <rPh sb="9" eb="10">
      <t>ネガ</t>
    </rPh>
    <phoneticPr fontId="6"/>
  </si>
  <si>
    <t>＜連絡先＞</t>
    <phoneticPr fontId="6"/>
  </si>
  <si>
    <t>電話：06-6210-9195（直通）</t>
    <phoneticPr fontId="6"/>
  </si>
  <si>
    <t>FAX：06-6614-6921</t>
    <phoneticPr fontId="6"/>
  </si>
  <si>
    <t>e-mail：tokei@sbox.pref.osaka.lg.jp</t>
    <phoneticPr fontId="6"/>
  </si>
  <si>
    <t>家計外消費支出</t>
    <rPh sb="0" eb="2">
      <t>カケイ</t>
    </rPh>
    <rPh sb="2" eb="3">
      <t>ガイ</t>
    </rPh>
    <rPh sb="3" eb="5">
      <t>ショウヒ</t>
    </rPh>
    <rPh sb="5" eb="7">
      <t>シシュツ</t>
    </rPh>
    <phoneticPr fontId="6"/>
  </si>
  <si>
    <t>民間消費支出</t>
    <rPh sb="0" eb="2">
      <t>ミンカン</t>
    </rPh>
    <rPh sb="2" eb="4">
      <t>ショウヒ</t>
    </rPh>
    <rPh sb="4" eb="6">
      <t>シシュツ</t>
    </rPh>
    <phoneticPr fontId="6"/>
  </si>
  <si>
    <t>一般政府消費支出</t>
    <rPh sb="0" eb="2">
      <t>イッパン</t>
    </rPh>
    <rPh sb="2" eb="4">
      <t>セイフ</t>
    </rPh>
    <rPh sb="4" eb="6">
      <t>ショウヒ</t>
    </rPh>
    <rPh sb="6" eb="8">
      <t>シシュツ</t>
    </rPh>
    <phoneticPr fontId="6"/>
  </si>
  <si>
    <t>政府が提供するサービス（外交、議会、警察、教育、保健衛生など）に関する支出のうち、政府自身が負担した費用</t>
  </si>
  <si>
    <t>府内総固定資本形成</t>
    <rPh sb="0" eb="2">
      <t>フナイ</t>
    </rPh>
    <rPh sb="2" eb="3">
      <t>ソウ</t>
    </rPh>
    <rPh sb="3" eb="5">
      <t>コテイ</t>
    </rPh>
    <rPh sb="5" eb="7">
      <t>シホン</t>
    </rPh>
    <rPh sb="7" eb="9">
      <t>ケイセイ</t>
    </rPh>
    <phoneticPr fontId="6"/>
  </si>
  <si>
    <t>１年間に取得した建物、機械、装置などの固定資産</t>
    <phoneticPr fontId="6"/>
  </si>
  <si>
    <t>輸出</t>
    <rPh sb="0" eb="2">
      <t>ユシュツ</t>
    </rPh>
    <phoneticPr fontId="6"/>
  </si>
  <si>
    <t>府内から日本国外に販売された財・サービス</t>
  </si>
  <si>
    <t>府内から府外都道府県に販売された財・サービス</t>
  </si>
  <si>
    <r>
      <t>金額（億円）</t>
    </r>
    <r>
      <rPr>
        <b/>
        <sz val="11"/>
        <color theme="3" tint="0.39997558519241921"/>
        <rFont val="游ゴシック"/>
        <family val="3"/>
        <charset val="128"/>
      </rPr>
      <t>★入力箇所</t>
    </r>
    <rPh sb="0" eb="2">
      <t>キンガク</t>
    </rPh>
    <rPh sb="3" eb="5">
      <t>オクエン</t>
    </rPh>
    <rPh sb="7" eb="9">
      <t>ニュウリョク</t>
    </rPh>
    <rPh sb="9" eb="11">
      <t>カショ</t>
    </rPh>
    <phoneticPr fontId="6"/>
  </si>
  <si>
    <t>用語の解説</t>
    <rPh sb="0" eb="2">
      <t>ヨウゴ</t>
    </rPh>
    <rPh sb="3" eb="5">
      <t>カイセツ</t>
    </rPh>
    <phoneticPr fontId="6"/>
  </si>
  <si>
    <t>移出</t>
    <rPh sb="0" eb="2">
      <t>イシュツ</t>
    </rPh>
    <phoneticPr fontId="6"/>
  </si>
  <si>
    <t>○このツールでできること</t>
    <phoneticPr fontId="6"/>
  </si>
  <si>
    <t>○このツールの使い方</t>
    <rPh sb="7" eb="8">
      <t>ツカ</t>
    </rPh>
    <rPh sb="9" eb="10">
      <t>カタ</t>
    </rPh>
    <phoneticPr fontId="6"/>
  </si>
  <si>
    <t>【入力シート】に以下の２点を入力すると【経済波及効果推計シート】に推計結果と推計過程が表示されます。</t>
    <rPh sb="1" eb="3">
      <t>ニュウリョク</t>
    </rPh>
    <rPh sb="8" eb="10">
      <t>イカ</t>
    </rPh>
    <rPh sb="12" eb="13">
      <t>テン</t>
    </rPh>
    <rPh sb="14" eb="16">
      <t>ニュウリョク</t>
    </rPh>
    <phoneticPr fontId="6"/>
  </si>
  <si>
    <t>②平均消費性向（受け取った所得のうち消費に回る割合）</t>
    <rPh sb="1" eb="3">
      <t>ヘイキン</t>
    </rPh>
    <rPh sb="3" eb="5">
      <t>ショウヒ</t>
    </rPh>
    <rPh sb="5" eb="7">
      <t>セイコウ</t>
    </rPh>
    <rPh sb="8" eb="9">
      <t>ウ</t>
    </rPh>
    <rPh sb="10" eb="11">
      <t>ト</t>
    </rPh>
    <rPh sb="13" eb="15">
      <t>ショトク</t>
    </rPh>
    <rPh sb="18" eb="20">
      <t>ショウヒ</t>
    </rPh>
    <rPh sb="21" eb="22">
      <t>マワ</t>
    </rPh>
    <rPh sb="23" eb="25">
      <t>ワリアイ</t>
    </rPh>
    <phoneticPr fontId="6"/>
  </si>
  <si>
    <t>○留意いただきたいこと</t>
    <rPh sb="1" eb="3">
      <t>リュウイ</t>
    </rPh>
    <phoneticPr fontId="6"/>
  </si>
  <si>
    <t>このツールによる推計の結果は、大阪府が保証するものではありません。</t>
    <rPh sb="8" eb="10">
      <t>スイケイ</t>
    </rPh>
    <rPh sb="11" eb="13">
      <t>ケッカ</t>
    </rPh>
    <rPh sb="15" eb="18">
      <t>オオサカフ</t>
    </rPh>
    <rPh sb="19" eb="21">
      <t>ホショウ</t>
    </rPh>
    <phoneticPr fontId="6"/>
  </si>
  <si>
    <t>推計される方の責任において利用してください。</t>
    <rPh sb="0" eb="2">
      <t>スイケイ</t>
    </rPh>
    <rPh sb="5" eb="6">
      <t>カタ</t>
    </rPh>
    <rPh sb="7" eb="9">
      <t>セキニン</t>
    </rPh>
    <rPh sb="13" eb="15">
      <t>リヨウ</t>
    </rPh>
    <phoneticPr fontId="6"/>
  </si>
  <si>
    <t>大阪府産業連関表及びこのツールを利用された場合は、お手数ですが、下記連絡先にお知らせください。</t>
    <rPh sb="8" eb="9">
      <t>オヨ</t>
    </rPh>
    <rPh sb="26" eb="28">
      <t>テスウ</t>
    </rPh>
    <rPh sb="39" eb="40">
      <t>シ</t>
    </rPh>
    <phoneticPr fontId="6"/>
  </si>
  <si>
    <t>〒559-8555　 大阪市住之江区南港北 一丁目14-16 　大阪府咲洲庁舎（さきしまコスモタワー） 19階</t>
    <rPh sb="22" eb="23">
      <t>イチ</t>
    </rPh>
    <rPh sb="23" eb="25">
      <t>チョウメ</t>
    </rPh>
    <phoneticPr fontId="6"/>
  </si>
  <si>
    <t>経済波及効果の推計は、以下の基本的仮定、前提条件に基づいています。</t>
    <rPh sb="0" eb="2">
      <t>ケイザイ</t>
    </rPh>
    <rPh sb="2" eb="4">
      <t>ハキュウ</t>
    </rPh>
    <rPh sb="4" eb="6">
      <t>コウカ</t>
    </rPh>
    <rPh sb="7" eb="9">
      <t>スイケイ</t>
    </rPh>
    <rPh sb="11" eb="13">
      <t>イカ</t>
    </rPh>
    <rPh sb="14" eb="17">
      <t>キホンテキ</t>
    </rPh>
    <rPh sb="17" eb="19">
      <t>カテイ</t>
    </rPh>
    <rPh sb="20" eb="22">
      <t>ゼンテイ</t>
    </rPh>
    <rPh sb="22" eb="24">
      <t>ジョウケン</t>
    </rPh>
    <rPh sb="25" eb="26">
      <t>モト</t>
    </rPh>
    <phoneticPr fontId="6"/>
  </si>
  <si>
    <t>○基本的仮定、前提条件</t>
    <rPh sb="1" eb="4">
      <t>キホンテキ</t>
    </rPh>
    <rPh sb="4" eb="6">
      <t>カテイ</t>
    </rPh>
    <rPh sb="7" eb="9">
      <t>ゼンテイ</t>
    </rPh>
    <rPh sb="9" eb="11">
      <t>ジョウケン</t>
    </rPh>
    <phoneticPr fontId="6"/>
  </si>
  <si>
    <t>大量生産による単価の縮小はないと仮定します。</t>
    <phoneticPr fontId="6"/>
  </si>
  <si>
    <t>現実には、生産余力がない場合には輸移入への依存などにより府内の生産に波及しませんが、生産限界はないと仮定します。</t>
    <rPh sb="0" eb="2">
      <t>ゲンジツ</t>
    </rPh>
    <rPh sb="28" eb="29">
      <t>フ</t>
    </rPh>
    <phoneticPr fontId="6"/>
  </si>
  <si>
    <t>そのようなことはないと仮定します。</t>
    <phoneticPr fontId="6"/>
  </si>
  <si>
    <t>・時間外勤務対応などによる影響は無視</t>
    <phoneticPr fontId="6"/>
  </si>
  <si>
    <t>現実には、残業して対応するなどにより、従業者数は増加するとは限りませんが、生産額と労働力の間に比例関係が存在すると仮定します。</t>
    <rPh sb="0" eb="2">
      <t>ゲンジツ</t>
    </rPh>
    <phoneticPr fontId="6"/>
  </si>
  <si>
    <t>雇用者所得の一定割合が最終需要（消費）に回ることを「所得の消費への転換」と呼び、その一定割合を「消費への転換比率」といいます。</t>
    <rPh sb="20" eb="21">
      <t>マワ</t>
    </rPh>
    <rPh sb="26" eb="28">
      <t>ショトク</t>
    </rPh>
    <rPh sb="29" eb="31">
      <t>ショウヒ</t>
    </rPh>
    <rPh sb="33" eb="35">
      <t>テンカン</t>
    </rPh>
    <rPh sb="37" eb="38">
      <t>ヨ</t>
    </rPh>
    <rPh sb="42" eb="44">
      <t>イッテイ</t>
    </rPh>
    <rPh sb="44" eb="46">
      <t>ワリアイ</t>
    </rPh>
    <rPh sb="48" eb="50">
      <t>ショウヒ</t>
    </rPh>
    <rPh sb="52" eb="54">
      <t>テンカン</t>
    </rPh>
    <rPh sb="54" eb="56">
      <t>ヒリツ</t>
    </rPh>
    <phoneticPr fontId="6"/>
  </si>
  <si>
    <t>このツールでは、「消費への転換比率」に「平均消費性向（総務省「家計調査」）」を用いていますが、変更は可能です。</t>
    <rPh sb="9" eb="11">
      <t>ショウヒ</t>
    </rPh>
    <rPh sb="13" eb="15">
      <t>テンカン</t>
    </rPh>
    <rPh sb="15" eb="17">
      <t>ヒリツ</t>
    </rPh>
    <rPh sb="20" eb="22">
      <t>ヘイキン</t>
    </rPh>
    <rPh sb="22" eb="24">
      <t>ショウヒ</t>
    </rPh>
    <rPh sb="24" eb="26">
      <t>セイコウ</t>
    </rPh>
    <rPh sb="27" eb="30">
      <t>ソウムショウ</t>
    </rPh>
    <rPh sb="31" eb="33">
      <t>カケイ</t>
    </rPh>
    <rPh sb="33" eb="35">
      <t>チョウサ</t>
    </rPh>
    <rPh sb="39" eb="40">
      <t>モチ</t>
    </rPh>
    <rPh sb="47" eb="49">
      <t>ヘンコウ</t>
    </rPh>
    <rPh sb="50" eb="52">
      <t>カノウ</t>
    </rPh>
    <phoneticPr fontId="6"/>
  </si>
  <si>
    <t>推計に用いる産業連関表の部門数が多いものほど推計結果は小さくなる傾向があります。</t>
    <rPh sb="0" eb="2">
      <t>スイケイ</t>
    </rPh>
    <phoneticPr fontId="6"/>
  </si>
  <si>
    <t>・推計できる経済波及効果の範囲には限界がある</t>
    <rPh sb="1" eb="3">
      <t>スイケイ</t>
    </rPh>
    <rPh sb="6" eb="8">
      <t>ケイザイ</t>
    </rPh>
    <rPh sb="8" eb="10">
      <t>ハキュウ</t>
    </rPh>
    <phoneticPr fontId="6"/>
  </si>
  <si>
    <t>産業連関表を用いての推計は、生産波及効果に関する経済効果のみ対象としています。</t>
    <rPh sb="6" eb="7">
      <t>モチ</t>
    </rPh>
    <rPh sb="10" eb="12">
      <t>スイケイ</t>
    </rPh>
    <phoneticPr fontId="6"/>
  </si>
  <si>
    <t>例えば、道路や橋りょうの建設であれば、建設そのものの経済波及効果は推計できますが、完成後に地域の生産力に及ぼす影響や</t>
    <rPh sb="0" eb="1">
      <t>タト</t>
    </rPh>
    <rPh sb="4" eb="6">
      <t>ドウロ</t>
    </rPh>
    <rPh sb="7" eb="8">
      <t>キョウ</t>
    </rPh>
    <rPh sb="12" eb="14">
      <t>ケンセツ</t>
    </rPh>
    <rPh sb="28" eb="30">
      <t>ハキュウ</t>
    </rPh>
    <rPh sb="33" eb="35">
      <t>スイケイ</t>
    </rPh>
    <rPh sb="41" eb="43">
      <t>カンセイ</t>
    </rPh>
    <rPh sb="43" eb="44">
      <t>ゴ</t>
    </rPh>
    <rPh sb="52" eb="53">
      <t>オヨ</t>
    </rPh>
    <rPh sb="55" eb="57">
      <t>エイキョウ</t>
    </rPh>
    <phoneticPr fontId="6"/>
  </si>
  <si>
    <t>算出した効果額を推計する年の価格に戻す（インフレート）プロセスが必要です。</t>
    <rPh sb="12" eb="13">
      <t>ネン</t>
    </rPh>
    <rPh sb="32" eb="34">
      <t>ヒツヨウ</t>
    </rPh>
    <phoneticPr fontId="6"/>
  </si>
  <si>
    <t>現実には、（過剰な在庫があるので）生産増ではなく在庫削減で対応すると需要が生産に結び付かないこともありますが、</t>
    <rPh sb="0" eb="2">
      <t>ゲンジツ</t>
    </rPh>
    <rPh sb="42" eb="43">
      <t>ツ</t>
    </rPh>
    <phoneticPr fontId="6"/>
  </si>
  <si>
    <t>「企業消費」に当たる。交際費、接待費、福利厚生費、出張費（運賃を除く。主に宿泊費と日当）など</t>
    <phoneticPr fontId="1"/>
  </si>
  <si>
    <t>「家計消費支出」及び「対家計民間非営利団体消費支出」*で構成
　*利潤の追求を目的とせずに社会的・地域的サービスを家計に提供する団体（私立学校、宗教団体など）の消費</t>
    <rPh sb="8" eb="9">
      <t>オヨ</t>
    </rPh>
    <phoneticPr fontId="1"/>
  </si>
  <si>
    <t>利便性の向上に伴う経済効果は推計できません。</t>
    <rPh sb="7" eb="8">
      <t>トモナ</t>
    </rPh>
    <rPh sb="9" eb="11">
      <t>ケイザイ</t>
    </rPh>
    <rPh sb="11" eb="13">
      <t>コウカ</t>
    </rPh>
    <rPh sb="14" eb="16">
      <t>スイケイ</t>
    </rPh>
    <phoneticPr fontId="6"/>
  </si>
  <si>
    <t>どの程度増加するか、部門分類別の新規需要額が不明でも簡易的に推計できます。</t>
    <phoneticPr fontId="6"/>
  </si>
  <si>
    <t>大阪府内にイベントや設備投資などの新規需要が発生した場合に各産業の生産額、粗付加価値額、雇用者所得及び雇用が</t>
    <rPh sb="0" eb="2">
      <t>オオサカ</t>
    </rPh>
    <rPh sb="2" eb="4">
      <t>フナイ</t>
    </rPh>
    <rPh sb="10" eb="12">
      <t>セツビ</t>
    </rPh>
    <rPh sb="12" eb="14">
      <t>トウシ</t>
    </rPh>
    <rPh sb="17" eb="19">
      <t>シンキ</t>
    </rPh>
    <rPh sb="19" eb="21">
      <t>ジュヨウ</t>
    </rPh>
    <rPh sb="22" eb="24">
      <t>ハッセイ</t>
    </rPh>
    <rPh sb="26" eb="28">
      <t>バアイ</t>
    </rPh>
    <rPh sb="29" eb="30">
      <t>カク</t>
    </rPh>
    <rPh sb="30" eb="32">
      <t>サンギョウ</t>
    </rPh>
    <rPh sb="33" eb="35">
      <t>セイサン</t>
    </rPh>
    <rPh sb="35" eb="36">
      <t>ガク</t>
    </rPh>
    <rPh sb="37" eb="38">
      <t>アラ</t>
    </rPh>
    <rPh sb="38" eb="40">
      <t>フカ</t>
    </rPh>
    <rPh sb="40" eb="42">
      <t>カチ</t>
    </rPh>
    <rPh sb="42" eb="43">
      <t>ガク</t>
    </rPh>
    <rPh sb="44" eb="46">
      <t>コヨウ</t>
    </rPh>
    <rPh sb="46" eb="47">
      <t>モノ</t>
    </rPh>
    <rPh sb="47" eb="49">
      <t>ショトク</t>
    </rPh>
    <rPh sb="49" eb="50">
      <t>オヨ</t>
    </rPh>
    <rPh sb="51" eb="53">
      <t>コヨウ</t>
    </rPh>
    <phoneticPr fontId="6"/>
  </si>
  <si>
    <t>【簡易版】平成30年（2018年）大阪府産業連関表　経済波及効果推計ツール（37部門）</t>
    <rPh sb="1" eb="4">
      <t>カンイバン</t>
    </rPh>
    <rPh sb="5" eb="7">
      <t>ヘイセイ</t>
    </rPh>
    <rPh sb="9" eb="10">
      <t>ネン</t>
    </rPh>
    <rPh sb="15" eb="16">
      <t>ネン</t>
    </rPh>
    <rPh sb="17" eb="20">
      <t>オオサカフ</t>
    </rPh>
    <rPh sb="20" eb="22">
      <t>サンギョウ</t>
    </rPh>
    <rPh sb="22" eb="24">
      <t>レンカン</t>
    </rPh>
    <rPh sb="24" eb="25">
      <t>ヒョウ</t>
    </rPh>
    <rPh sb="26" eb="28">
      <t>ケイザイ</t>
    </rPh>
    <rPh sb="28" eb="30">
      <t>ハキュウ</t>
    </rPh>
    <rPh sb="30" eb="32">
      <t>コウカ</t>
    </rPh>
    <rPh sb="32" eb="34">
      <t>スイケイ</t>
    </rPh>
    <rPh sb="40" eb="42">
      <t>ブモン</t>
    </rPh>
    <phoneticPr fontId="6"/>
  </si>
  <si>
    <t>　（消費額や投資額を「平成30年（2018年）大阪府産業連関表」の構成比で部門分類に自動的に分割して推計します。）</t>
    <rPh sb="23" eb="26">
      <t>オオサカフ</t>
    </rPh>
    <rPh sb="26" eb="28">
      <t>サンギョウ</t>
    </rPh>
    <rPh sb="28" eb="30">
      <t>レンカン</t>
    </rPh>
    <rPh sb="30" eb="31">
      <t>ヒョウ</t>
    </rPh>
    <rPh sb="42" eb="45">
      <t>ジドウテキ</t>
    </rPh>
    <phoneticPr fontId="6"/>
  </si>
  <si>
    <t>平成30年の産業構造により分析しており、「投入係数」は一定と仮定しています。</t>
    <rPh sb="0" eb="2">
      <t>ヘイセイ</t>
    </rPh>
    <rPh sb="4" eb="5">
      <t>ネン</t>
    </rPh>
    <rPh sb="6" eb="8">
      <t>サンギョウ</t>
    </rPh>
    <rPh sb="8" eb="10">
      <t>コウゾウ</t>
    </rPh>
    <rPh sb="13" eb="15">
      <t>ブンセキ</t>
    </rPh>
    <rPh sb="21" eb="23">
      <t>トウニュウ</t>
    </rPh>
    <rPh sb="23" eb="25">
      <t>ケイスウ</t>
    </rPh>
    <rPh sb="27" eb="29">
      <t>イッテイ</t>
    </rPh>
    <rPh sb="30" eb="32">
      <t>カテイ</t>
    </rPh>
    <phoneticPr fontId="6"/>
  </si>
  <si>
    <t>推計結果は、平成30年の価格で表示されます。厳密には、推計する年の価格を一旦平成30年の価格にして（デフレート）、</t>
    <rPh sb="0" eb="2">
      <t>スイケイ</t>
    </rPh>
    <rPh sb="2" eb="4">
      <t>ケッカ</t>
    </rPh>
    <rPh sb="6" eb="8">
      <t>ヘイセイ</t>
    </rPh>
    <rPh sb="10" eb="11">
      <t>ネン</t>
    </rPh>
    <rPh sb="12" eb="14">
      <t>カカク</t>
    </rPh>
    <rPh sb="15" eb="17">
      <t>ヒョウジ</t>
    </rPh>
    <rPh sb="31" eb="32">
      <t>ネン</t>
    </rPh>
    <rPh sb="38" eb="40">
      <t>ヘイセイ</t>
    </rPh>
    <rPh sb="42" eb="43">
      <t>ネン</t>
    </rPh>
    <phoneticPr fontId="6"/>
  </si>
  <si>
    <t>大阪府 総務部 統計課 分析・利活用促進グループ</t>
    <phoneticPr fontId="6"/>
  </si>
  <si>
    <t>平成30年（2018年）大阪府産業連関表　経済波及効果推計ツール（37部門）</t>
    <rPh sb="0" eb="2">
      <t>ヘイセイ</t>
    </rPh>
    <rPh sb="4" eb="5">
      <t>ネン</t>
    </rPh>
    <rPh sb="10" eb="11">
      <t>ネン</t>
    </rPh>
    <rPh sb="12" eb="15">
      <t>オオサカフ</t>
    </rPh>
    <rPh sb="15" eb="17">
      <t>サンギョウ</t>
    </rPh>
    <rPh sb="17" eb="19">
      <t>レンカン</t>
    </rPh>
    <rPh sb="19" eb="20">
      <t>ヒョウ</t>
    </rPh>
    <rPh sb="21" eb="23">
      <t>ケイザイ</t>
    </rPh>
    <rPh sb="23" eb="25">
      <t>ハキュウ</t>
    </rPh>
    <rPh sb="25" eb="27">
      <t>コウカ</t>
    </rPh>
    <rPh sb="27" eb="29">
      <t>スイケイ</t>
    </rPh>
    <rPh sb="35" eb="37">
      <t>ブモン</t>
    </rPh>
    <phoneticPr fontId="6"/>
  </si>
  <si>
    <t>平成30年大阪府産業連関表(37部門)</t>
    <rPh sb="5" eb="8">
      <t>オオサカフ</t>
    </rPh>
    <rPh sb="8" eb="10">
      <t>サンギョウ</t>
    </rPh>
    <rPh sb="10" eb="12">
      <t>レンカン</t>
    </rPh>
    <rPh sb="12" eb="13">
      <t>ヒョウ</t>
    </rPh>
    <phoneticPr fontId="6"/>
  </si>
  <si>
    <t>平成30年(2018年)大阪府産業連関表(37部門)</t>
    <phoneticPr fontId="6"/>
  </si>
  <si>
    <r>
      <t>初期値として平成30年大阪市の平均消費性向*を入力していますが、変更可能です。
 　</t>
    </r>
    <r>
      <rPr>
        <sz val="10"/>
        <rFont val="游ゴシック"/>
        <family val="3"/>
        <charset val="128"/>
      </rPr>
      <t>*総務省「家計調査（2018）」１世帯当たり年平均１か月間の収入と支出（二人以上の世帯のうち勤労者世帯）より
（参考）平均消費性向＝消費支出÷可処分所得</t>
    </r>
    <rPh sb="32" eb="34">
      <t>ヘンコウ</t>
    </rPh>
    <rPh sb="34" eb="36">
      <t>カノウ</t>
    </rPh>
    <rPh sb="98" eb="100">
      <t>サンコウ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</si>
</sst>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0000_ "/>
    <numFmt numFmtId="178" formatCode="00"/>
    <numFmt numFmtId="179" formatCode="0.000000_);[Red]\(0.000000\)"/>
    <numFmt numFmtId="180" formatCode="0.0000_ "/>
    <numFmt numFmtId="181" formatCode="#,##0_ "/>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
      <sz val="11"/>
      <color theme="1"/>
      <name val="ＭＳ Ｐゴシック"/>
      <family val="3"/>
      <charset val="128"/>
      <scheme val="minor"/>
    </font>
    <font>
      <sz val="14"/>
      <name val="ＭＳ 明朝"/>
      <family val="1"/>
      <charset val="128"/>
    </font>
    <font>
      <sz val="9"/>
      <name val="ＭＳ 明朝"/>
      <family val="1"/>
      <charset val="128"/>
    </font>
    <font>
      <sz val="11"/>
      <name val="ＭＳ 明朝"/>
      <family val="1"/>
      <charset val="128"/>
    </font>
    <font>
      <sz val="11"/>
      <color theme="1"/>
      <name val="ＭＳ ゴシック"/>
      <family val="2"/>
      <charset val="128"/>
    </font>
    <font>
      <sz val="10"/>
      <color theme="1"/>
      <name val="ＭＳ Ｐ明朝"/>
      <family val="1"/>
      <charset val="128"/>
    </font>
    <font>
      <sz val="18"/>
      <name val="游ゴシック"/>
      <family val="3"/>
      <charset val="128"/>
    </font>
    <font>
      <sz val="9"/>
      <name val="游ゴシック"/>
      <family val="3"/>
      <charset val="128"/>
    </font>
    <font>
      <sz val="12"/>
      <name val="游ゴシック"/>
      <family val="3"/>
      <charset val="128"/>
    </font>
    <font>
      <b/>
      <sz val="12"/>
      <name val="游ゴシック"/>
      <family val="3"/>
      <charset val="128"/>
    </font>
    <font>
      <sz val="8"/>
      <name val="游ゴシック"/>
      <family val="3"/>
      <charset val="128"/>
    </font>
    <font>
      <sz val="11"/>
      <name val="游ゴシック"/>
      <family val="3"/>
      <charset val="128"/>
    </font>
    <font>
      <b/>
      <sz val="11"/>
      <name val="游ゴシック"/>
      <family val="3"/>
      <charset val="128"/>
    </font>
    <font>
      <sz val="10"/>
      <name val="游ゴシック"/>
      <family val="3"/>
      <charset val="128"/>
    </font>
    <font>
      <b/>
      <sz val="18"/>
      <name val="游ゴシック"/>
      <family val="3"/>
      <charset val="128"/>
    </font>
    <font>
      <sz val="10"/>
      <color theme="1"/>
      <name val="游ゴシック"/>
      <family val="3"/>
      <charset val="128"/>
    </font>
    <font>
      <b/>
      <sz val="10"/>
      <name val="游ゴシック"/>
      <family val="3"/>
      <charset val="128"/>
    </font>
    <font>
      <b/>
      <sz val="11"/>
      <color theme="0"/>
      <name val="游ゴシック"/>
      <family val="3"/>
      <charset val="128"/>
    </font>
    <font>
      <b/>
      <sz val="11"/>
      <color theme="3" tint="0.39997558519241921"/>
      <name val="游ゴシック"/>
      <family val="3"/>
      <charset val="128"/>
    </font>
  </fonts>
  <fills count="18">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rgb="FFFF99FF"/>
        <bgColor indexed="64"/>
      </patternFill>
    </fill>
    <fill>
      <patternFill patternType="solid">
        <fgColor rgb="FFCCFF33"/>
        <bgColor indexed="64"/>
      </patternFill>
    </fill>
    <fill>
      <patternFill patternType="solid">
        <fgColor theme="8" tint="0.39997558519241921"/>
        <bgColor indexed="64"/>
      </patternFill>
    </fill>
    <fill>
      <patternFill patternType="solid">
        <fgColor rgb="FFFFFF99"/>
        <bgColor indexed="64"/>
      </patternFill>
    </fill>
    <fill>
      <patternFill patternType="solid">
        <fgColor rgb="FFFFCCFF"/>
        <bgColor indexed="64"/>
      </patternFill>
    </fill>
    <fill>
      <patternFill patternType="solid">
        <fgColor rgb="FFFFCC66"/>
        <bgColor indexed="64"/>
      </patternFill>
    </fill>
    <fill>
      <patternFill patternType="solid">
        <fgColor theme="4" tint="0.39994506668294322"/>
        <bgColor indexed="64"/>
      </patternFill>
    </fill>
    <fill>
      <patternFill patternType="solid">
        <fgColor theme="7" tint="0.39997558519241921"/>
        <bgColor indexed="64"/>
      </patternFill>
    </fill>
    <fill>
      <patternFill patternType="solid">
        <fgColor theme="9" tint="0.3999450666829432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249977111117893"/>
        <bgColor indexed="64"/>
      </patternFill>
    </fill>
  </fills>
  <borders count="9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medium">
        <color rgb="FFFF0000"/>
      </left>
      <right style="medium">
        <color rgb="FFFF0000"/>
      </right>
      <top/>
      <bottom style="hair">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hair">
        <color indexed="64"/>
      </top>
      <bottom/>
      <diagonal/>
    </border>
    <border>
      <left/>
      <right style="medium">
        <color rgb="FFFF0000"/>
      </right>
      <top style="hair">
        <color indexed="64"/>
      </top>
      <bottom style="thin">
        <color indexed="64"/>
      </bottom>
      <diagonal/>
    </border>
    <border>
      <left/>
      <right style="medium">
        <color rgb="FFFF0000"/>
      </right>
      <top style="hair">
        <color indexed="64"/>
      </top>
      <bottom style="medium">
        <color indexed="64"/>
      </bottom>
      <diagonal/>
    </border>
    <border>
      <left style="medium">
        <color indexed="64"/>
      </left>
      <right style="thin">
        <color indexed="64"/>
      </right>
      <top style="thin">
        <color indexed="64"/>
      </top>
      <bottom/>
      <diagonal/>
    </border>
    <border>
      <left/>
      <right style="medium">
        <color rgb="FFFF0000"/>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2">
    <xf numFmtId="0" fontId="0" fillId="0" borderId="0">
      <alignment vertical="center"/>
    </xf>
    <xf numFmtId="9" fontId="5" fillId="0" borderId="0" applyFont="0" applyFill="0" applyBorder="0" applyAlignment="0" applyProtection="0"/>
    <xf numFmtId="38" fontId="5"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xf numFmtId="0" fontId="5" fillId="0" borderId="0"/>
    <xf numFmtId="0" fontId="5" fillId="0" borderId="0"/>
    <xf numFmtId="0" fontId="5" fillId="0" borderId="0"/>
    <xf numFmtId="0" fontId="9" fillId="0" borderId="0">
      <alignment vertical="center"/>
    </xf>
    <xf numFmtId="0" fontId="8" fillId="0" borderId="0"/>
    <xf numFmtId="0" fontId="10" fillId="0" borderId="0"/>
    <xf numFmtId="0" fontId="5" fillId="0" borderId="0"/>
    <xf numFmtId="0" fontId="4" fillId="0" borderId="0">
      <alignment vertical="center"/>
    </xf>
    <xf numFmtId="0" fontId="13" fillId="0" borderId="0">
      <alignment vertical="center"/>
    </xf>
    <xf numFmtId="0" fontId="4" fillId="0" borderId="0">
      <alignment vertical="center"/>
    </xf>
    <xf numFmtId="0" fontId="4" fillId="0" borderId="0">
      <alignment vertical="center"/>
    </xf>
    <xf numFmtId="0" fontId="14" fillId="12" borderId="0" applyNumberFormat="0" applyFont="0" applyBorder="0" applyAlignment="0" applyProtection="0">
      <alignment horizontal="center" vertical="center" wrapText="1"/>
    </xf>
    <xf numFmtId="0" fontId="14" fillId="13" borderId="0" applyNumberFormat="0" applyFont="0" applyBorder="0" applyAlignment="0" applyProtection="0">
      <alignment horizontal="center" vertical="center" wrapText="1"/>
    </xf>
    <xf numFmtId="0" fontId="14" fillId="14" borderId="67" applyNumberFormat="0" applyFont="0" applyBorder="0" applyAlignment="0" applyProtection="0">
      <alignment horizontal="center" vertical="center" wrapText="1"/>
    </xf>
    <xf numFmtId="38" fontId="3" fillId="0" borderId="0" applyFont="0" applyFill="0" applyBorder="0" applyAlignment="0" applyProtection="0">
      <alignment vertical="center"/>
    </xf>
    <xf numFmtId="38" fontId="12" fillId="0" borderId="0" applyFont="0" applyFill="0" applyBorder="0" applyAlignment="0" applyProtection="0"/>
    <xf numFmtId="0" fontId="1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8" fillId="0" borderId="0"/>
    <xf numFmtId="0" fontId="5" fillId="0" borderId="0"/>
    <xf numFmtId="0" fontId="5" fillId="0" borderId="0"/>
    <xf numFmtId="0" fontId="3" fillId="0" borderId="0">
      <alignment vertical="center"/>
    </xf>
  </cellStyleXfs>
  <cellXfs count="264">
    <xf numFmtId="0" fontId="0" fillId="0" borderId="0" xfId="0">
      <alignment vertical="center"/>
    </xf>
    <xf numFmtId="0" fontId="15" fillId="0" borderId="0" xfId="0" applyFont="1">
      <alignment vertical="center"/>
    </xf>
    <xf numFmtId="0" fontId="16" fillId="0" borderId="0" xfId="0" applyFont="1">
      <alignment vertical="center"/>
    </xf>
    <xf numFmtId="0" fontId="18" fillId="0" borderId="0" xfId="0" applyFont="1" applyAlignment="1">
      <alignment vertical="center"/>
    </xf>
    <xf numFmtId="0" fontId="18" fillId="0" borderId="0" xfId="0" applyFont="1" applyAlignment="1">
      <alignment horizontal="center" vertical="center"/>
    </xf>
    <xf numFmtId="0" fontId="16" fillId="0" borderId="0" xfId="0" applyFont="1" applyAlignment="1">
      <alignment vertical="center" wrapText="1"/>
    </xf>
    <xf numFmtId="176" fontId="18" fillId="0" borderId="0" xfId="0" applyNumberFormat="1" applyFont="1" applyBorder="1">
      <alignment vertical="center"/>
    </xf>
    <xf numFmtId="176" fontId="18" fillId="0" borderId="20" xfId="0" applyNumberFormat="1" applyFont="1" applyBorder="1">
      <alignment vertical="center"/>
    </xf>
    <xf numFmtId="0" fontId="18" fillId="0" borderId="0" xfId="0" applyFont="1" applyBorder="1">
      <alignment vertical="center"/>
    </xf>
    <xf numFmtId="0" fontId="16" fillId="0" borderId="14" xfId="0" applyFont="1" applyBorder="1">
      <alignment vertical="center"/>
    </xf>
    <xf numFmtId="0" fontId="16" fillId="0" borderId="26" xfId="0" applyFont="1" applyBorder="1" applyAlignment="1">
      <alignment horizontal="distributed" vertical="center" justifyLastLine="1"/>
    </xf>
    <xf numFmtId="0" fontId="16" fillId="2" borderId="32" xfId="0" applyFont="1" applyFill="1" applyBorder="1" applyAlignment="1">
      <alignment horizontal="center" vertical="center"/>
    </xf>
    <xf numFmtId="0" fontId="16" fillId="9" borderId="13" xfId="0" applyFont="1" applyFill="1" applyBorder="1" applyAlignment="1">
      <alignment horizontal="center" vertical="center"/>
    </xf>
    <xf numFmtId="0" fontId="16" fillId="3" borderId="13" xfId="0" applyFont="1" applyFill="1" applyBorder="1" applyAlignment="1">
      <alignment horizontal="center" vertical="center"/>
    </xf>
    <xf numFmtId="0" fontId="19" fillId="4" borderId="13" xfId="0" applyFont="1" applyFill="1" applyBorder="1" applyAlignment="1">
      <alignment horizontal="center" vertical="center" shrinkToFit="1"/>
    </xf>
    <xf numFmtId="0" fontId="16" fillId="5" borderId="13" xfId="0" applyFont="1" applyFill="1" applyBorder="1" applyAlignment="1">
      <alignment horizontal="center" vertical="center"/>
    </xf>
    <xf numFmtId="0" fontId="16" fillId="6" borderId="13" xfId="0" applyFont="1" applyFill="1" applyBorder="1" applyAlignment="1">
      <alignment horizontal="center" vertical="center"/>
    </xf>
    <xf numFmtId="0" fontId="16" fillId="7" borderId="13" xfId="0" applyFont="1" applyFill="1" applyBorder="1" applyAlignment="1">
      <alignment horizontal="center" vertical="center"/>
    </xf>
    <xf numFmtId="0" fontId="19" fillId="8" borderId="13" xfId="0" applyFont="1" applyFill="1" applyBorder="1" applyAlignment="1">
      <alignment horizontal="center" vertical="center" shrinkToFit="1"/>
    </xf>
    <xf numFmtId="0" fontId="16" fillId="11" borderId="13" xfId="0" applyFont="1" applyFill="1" applyBorder="1" applyAlignment="1">
      <alignment horizontal="center" vertical="center"/>
    </xf>
    <xf numFmtId="0" fontId="16" fillId="10" borderId="13" xfId="0" applyFont="1" applyFill="1" applyBorder="1" applyAlignment="1">
      <alignment horizontal="center" vertical="center"/>
    </xf>
    <xf numFmtId="178" fontId="16" fillId="0" borderId="15" xfId="0" applyNumberFormat="1" applyFont="1" applyFill="1" applyBorder="1" applyAlignment="1">
      <alignment horizontal="center" vertical="center"/>
    </xf>
    <xf numFmtId="0" fontId="16" fillId="0" borderId="27" xfId="0" applyNumberFormat="1" applyFont="1" applyFill="1" applyBorder="1" applyAlignment="1">
      <alignment horizontal="distributed" vertical="center"/>
    </xf>
    <xf numFmtId="176" fontId="16" fillId="2" borderId="33" xfId="0" applyNumberFormat="1" applyFont="1" applyFill="1" applyBorder="1" applyProtection="1">
      <alignment vertical="center"/>
      <protection locked="0"/>
    </xf>
    <xf numFmtId="176" fontId="16" fillId="9" borderId="21" xfId="0" applyNumberFormat="1" applyFont="1" applyFill="1" applyBorder="1" applyProtection="1">
      <alignment vertical="center"/>
      <protection locked="0"/>
    </xf>
    <xf numFmtId="176" fontId="16" fillId="3" borderId="21" xfId="0" applyNumberFormat="1" applyFont="1" applyFill="1" applyBorder="1">
      <alignment vertical="center"/>
    </xf>
    <xf numFmtId="176" fontId="16" fillId="4" borderId="21" xfId="0" applyNumberFormat="1" applyFont="1" applyFill="1" applyBorder="1">
      <alignment vertical="center"/>
    </xf>
    <xf numFmtId="176" fontId="16" fillId="5" borderId="21" xfId="0" applyNumberFormat="1" applyFont="1" applyFill="1" applyBorder="1">
      <alignment vertical="center"/>
    </xf>
    <xf numFmtId="176" fontId="16" fillId="6" borderId="21" xfId="0" applyNumberFormat="1" applyFont="1" applyFill="1" applyBorder="1">
      <alignment vertical="center"/>
    </xf>
    <xf numFmtId="176" fontId="16" fillId="7" borderId="21" xfId="0" applyNumberFormat="1" applyFont="1" applyFill="1" applyBorder="1">
      <alignment vertical="center"/>
    </xf>
    <xf numFmtId="176" fontId="16" fillId="8" borderId="21" xfId="0" applyNumberFormat="1" applyFont="1" applyFill="1" applyBorder="1">
      <alignment vertical="center"/>
    </xf>
    <xf numFmtId="176" fontId="16" fillId="11" borderId="21" xfId="0" applyNumberFormat="1" applyFont="1" applyFill="1" applyBorder="1">
      <alignment vertical="center"/>
    </xf>
    <xf numFmtId="176" fontId="16" fillId="10" borderId="21" xfId="0" applyNumberFormat="1" applyFont="1" applyFill="1" applyBorder="1">
      <alignment vertical="center"/>
    </xf>
    <xf numFmtId="178" fontId="16" fillId="0" borderId="16" xfId="0" applyNumberFormat="1" applyFont="1" applyFill="1" applyBorder="1" applyAlignment="1">
      <alignment horizontal="center" vertical="center"/>
    </xf>
    <xf numFmtId="0" fontId="16" fillId="0" borderId="28" xfId="0" applyNumberFormat="1" applyFont="1" applyFill="1" applyBorder="1" applyAlignment="1">
      <alignment horizontal="distributed" vertical="center"/>
    </xf>
    <xf numFmtId="176" fontId="16" fillId="2" borderId="34" xfId="0" applyNumberFormat="1" applyFont="1" applyFill="1" applyBorder="1" applyProtection="1">
      <alignment vertical="center"/>
      <protection locked="0"/>
    </xf>
    <xf numFmtId="176" fontId="16" fillId="9" borderId="22" xfId="0" applyNumberFormat="1" applyFont="1" applyFill="1" applyBorder="1" applyProtection="1">
      <alignment vertical="center"/>
      <protection locked="0"/>
    </xf>
    <xf numFmtId="176" fontId="16" fillId="3" borderId="22" xfId="0" applyNumberFormat="1" applyFont="1" applyFill="1" applyBorder="1">
      <alignment vertical="center"/>
    </xf>
    <xf numFmtId="176" fontId="16" fillId="4" borderId="22" xfId="0" applyNumberFormat="1" applyFont="1" applyFill="1" applyBorder="1">
      <alignment vertical="center"/>
    </xf>
    <xf numFmtId="176" fontId="16" fillId="5" borderId="22" xfId="0" applyNumberFormat="1" applyFont="1" applyFill="1" applyBorder="1">
      <alignment vertical="center"/>
    </xf>
    <xf numFmtId="176" fontId="16" fillId="6" borderId="22" xfId="0" applyNumberFormat="1" applyFont="1" applyFill="1" applyBorder="1">
      <alignment vertical="center"/>
    </xf>
    <xf numFmtId="176" fontId="16" fillId="7" borderId="22" xfId="0" applyNumberFormat="1" applyFont="1" applyFill="1" applyBorder="1">
      <alignment vertical="center"/>
    </xf>
    <xf numFmtId="176" fontId="16" fillId="8" borderId="22" xfId="0" applyNumberFormat="1" applyFont="1" applyFill="1" applyBorder="1">
      <alignment vertical="center"/>
    </xf>
    <xf numFmtId="176" fontId="16" fillId="11" borderId="22" xfId="0" applyNumberFormat="1" applyFont="1" applyFill="1" applyBorder="1">
      <alignment vertical="center"/>
    </xf>
    <xf numFmtId="176" fontId="16" fillId="10" borderId="22" xfId="0" applyNumberFormat="1" applyFont="1" applyFill="1" applyBorder="1">
      <alignment vertical="center"/>
    </xf>
    <xf numFmtId="178" fontId="16" fillId="0" borderId="17" xfId="0" applyNumberFormat="1" applyFont="1" applyFill="1" applyBorder="1" applyAlignment="1">
      <alignment horizontal="center" vertical="center"/>
    </xf>
    <xf numFmtId="0" fontId="16" fillId="0" borderId="29" xfId="0" applyNumberFormat="1" applyFont="1" applyFill="1" applyBorder="1" applyAlignment="1">
      <alignment horizontal="distributed" vertical="center"/>
    </xf>
    <xf numFmtId="176" fontId="16" fillId="2" borderId="35" xfId="0" applyNumberFormat="1" applyFont="1" applyFill="1" applyBorder="1" applyProtection="1">
      <alignment vertical="center"/>
      <protection locked="0"/>
    </xf>
    <xf numFmtId="176" fontId="16" fillId="9" borderId="23" xfId="0" applyNumberFormat="1" applyFont="1" applyFill="1" applyBorder="1" applyProtection="1">
      <alignment vertical="center"/>
      <protection locked="0"/>
    </xf>
    <xf numFmtId="176" fontId="16" fillId="3" borderId="23" xfId="0" applyNumberFormat="1" applyFont="1" applyFill="1" applyBorder="1">
      <alignment vertical="center"/>
    </xf>
    <xf numFmtId="176" fontId="16" fillId="4" borderId="23" xfId="0" applyNumberFormat="1" applyFont="1" applyFill="1" applyBorder="1">
      <alignment vertical="center"/>
    </xf>
    <xf numFmtId="176" fontId="16" fillId="5" borderId="23" xfId="0" applyNumberFormat="1" applyFont="1" applyFill="1" applyBorder="1">
      <alignment vertical="center"/>
    </xf>
    <xf numFmtId="176" fontId="16" fillId="6" borderId="23" xfId="0" applyNumberFormat="1" applyFont="1" applyFill="1" applyBorder="1">
      <alignment vertical="center"/>
    </xf>
    <xf numFmtId="176" fontId="16" fillId="7" borderId="23" xfId="0" applyNumberFormat="1" applyFont="1" applyFill="1" applyBorder="1">
      <alignment vertical="center"/>
    </xf>
    <xf numFmtId="176" fontId="16" fillId="8" borderId="23" xfId="0" applyNumberFormat="1" applyFont="1" applyFill="1" applyBorder="1">
      <alignment vertical="center"/>
    </xf>
    <xf numFmtId="176" fontId="16" fillId="11" borderId="23" xfId="0" applyNumberFormat="1" applyFont="1" applyFill="1" applyBorder="1">
      <alignment vertical="center"/>
    </xf>
    <xf numFmtId="176" fontId="16" fillId="10" borderId="23" xfId="0" applyNumberFormat="1" applyFont="1" applyFill="1" applyBorder="1">
      <alignment vertical="center"/>
    </xf>
    <xf numFmtId="178" fontId="16" fillId="0" borderId="18" xfId="0" applyNumberFormat="1" applyFont="1" applyFill="1" applyBorder="1" applyAlignment="1">
      <alignment horizontal="center" vertical="center"/>
    </xf>
    <xf numFmtId="0" fontId="16" fillId="0" borderId="30" xfId="0" applyNumberFormat="1" applyFont="1" applyFill="1" applyBorder="1" applyAlignment="1">
      <alignment horizontal="distributed" vertical="center"/>
    </xf>
    <xf numFmtId="176" fontId="16" fillId="2" borderId="36" xfId="0" applyNumberFormat="1" applyFont="1" applyFill="1" applyBorder="1" applyProtection="1">
      <alignment vertical="center"/>
      <protection locked="0"/>
    </xf>
    <xf numFmtId="176" fontId="16" fillId="9" borderId="24" xfId="0" applyNumberFormat="1" applyFont="1" applyFill="1" applyBorder="1" applyProtection="1">
      <alignment vertical="center"/>
      <protection locked="0"/>
    </xf>
    <xf numFmtId="176" fontId="16" fillId="3" borderId="24" xfId="0" applyNumberFormat="1" applyFont="1" applyFill="1" applyBorder="1">
      <alignment vertical="center"/>
    </xf>
    <xf numFmtId="176" fontId="16" fillId="4" borderId="24" xfId="0" applyNumberFormat="1" applyFont="1" applyFill="1" applyBorder="1">
      <alignment vertical="center"/>
    </xf>
    <xf numFmtId="176" fontId="16" fillId="5" borderId="24" xfId="0" applyNumberFormat="1" applyFont="1" applyFill="1" applyBorder="1">
      <alignment vertical="center"/>
    </xf>
    <xf numFmtId="176" fontId="16" fillId="6" borderId="24" xfId="0" applyNumberFormat="1" applyFont="1" applyFill="1" applyBorder="1">
      <alignment vertical="center"/>
    </xf>
    <xf numFmtId="176" fontId="16" fillId="7" borderId="24" xfId="0" applyNumberFormat="1" applyFont="1" applyFill="1" applyBorder="1">
      <alignment vertical="center"/>
    </xf>
    <xf numFmtId="176" fontId="16" fillId="8" borderId="24" xfId="0" applyNumberFormat="1" applyFont="1" applyFill="1" applyBorder="1">
      <alignment vertical="center"/>
    </xf>
    <xf numFmtId="176" fontId="16" fillId="11" borderId="24" xfId="0" applyNumberFormat="1" applyFont="1" applyFill="1" applyBorder="1">
      <alignment vertical="center"/>
    </xf>
    <xf numFmtId="176" fontId="16" fillId="10" borderId="24" xfId="0" applyNumberFormat="1" applyFont="1" applyFill="1" applyBorder="1">
      <alignment vertical="center"/>
    </xf>
    <xf numFmtId="0" fontId="20" fillId="0" borderId="0" xfId="0" applyFont="1">
      <alignment vertical="center"/>
    </xf>
    <xf numFmtId="178" fontId="16" fillId="0" borderId="63" xfId="0" applyNumberFormat="1" applyFont="1" applyFill="1" applyBorder="1" applyAlignment="1">
      <alignment horizontal="center" vertical="center"/>
    </xf>
    <xf numFmtId="0" fontId="16" fillId="0" borderId="64" xfId="0" applyNumberFormat="1" applyFont="1" applyFill="1" applyBorder="1" applyAlignment="1">
      <alignment horizontal="distributed" vertical="center"/>
    </xf>
    <xf numFmtId="176" fontId="16" fillId="2" borderId="65" xfId="0" applyNumberFormat="1" applyFont="1" applyFill="1" applyBorder="1" applyProtection="1">
      <alignment vertical="center"/>
      <protection locked="0"/>
    </xf>
    <xf numFmtId="176" fontId="16" fillId="9" borderId="66" xfId="0" applyNumberFormat="1" applyFont="1" applyFill="1" applyBorder="1" applyProtection="1">
      <alignment vertical="center"/>
      <protection locked="0"/>
    </xf>
    <xf numFmtId="176" fontId="16" fillId="3" borderId="66" xfId="0" applyNumberFormat="1" applyFont="1" applyFill="1" applyBorder="1">
      <alignment vertical="center"/>
    </xf>
    <xf numFmtId="176" fontId="16" fillId="4" borderId="66" xfId="0" applyNumberFormat="1" applyFont="1" applyFill="1" applyBorder="1">
      <alignment vertical="center"/>
    </xf>
    <xf numFmtId="176" fontId="16" fillId="5" borderId="66" xfId="0" applyNumberFormat="1" applyFont="1" applyFill="1" applyBorder="1">
      <alignment vertical="center"/>
    </xf>
    <xf numFmtId="176" fontId="16" fillId="6" borderId="66" xfId="0" applyNumberFormat="1" applyFont="1" applyFill="1" applyBorder="1">
      <alignment vertical="center"/>
    </xf>
    <xf numFmtId="176" fontId="16" fillId="7" borderId="66" xfId="0" applyNumberFormat="1" applyFont="1" applyFill="1" applyBorder="1">
      <alignment vertical="center"/>
    </xf>
    <xf numFmtId="176" fontId="16" fillId="8" borderId="66" xfId="0" applyNumberFormat="1" applyFont="1" applyFill="1" applyBorder="1">
      <alignment vertical="center"/>
    </xf>
    <xf numFmtId="176" fontId="16" fillId="11" borderId="66" xfId="0" applyNumberFormat="1" applyFont="1" applyFill="1" applyBorder="1">
      <alignment vertical="center"/>
    </xf>
    <xf numFmtId="176" fontId="16" fillId="10" borderId="66" xfId="0" applyNumberFormat="1" applyFont="1" applyFill="1" applyBorder="1">
      <alignment vertical="center"/>
    </xf>
    <xf numFmtId="178" fontId="16" fillId="0" borderId="19" xfId="0" applyNumberFormat="1" applyFont="1" applyFill="1" applyBorder="1" applyAlignment="1">
      <alignment horizontal="center" vertical="center"/>
    </xf>
    <xf numFmtId="0" fontId="16" fillId="0" borderId="31" xfId="0" applyNumberFormat="1" applyFont="1" applyFill="1" applyBorder="1" applyAlignment="1">
      <alignment horizontal="distributed" vertical="center"/>
    </xf>
    <xf numFmtId="176" fontId="16" fillId="2" borderId="37" xfId="0" applyNumberFormat="1" applyFont="1" applyFill="1" applyBorder="1" applyProtection="1">
      <alignment vertical="center"/>
      <protection locked="0"/>
    </xf>
    <xf numFmtId="176" fontId="16" fillId="9" borderId="25" xfId="0" applyNumberFormat="1" applyFont="1" applyFill="1" applyBorder="1" applyProtection="1">
      <alignment vertical="center"/>
      <protection locked="0"/>
    </xf>
    <xf numFmtId="176" fontId="16" fillId="3" borderId="25" xfId="0" applyNumberFormat="1" applyFont="1" applyFill="1" applyBorder="1">
      <alignment vertical="center"/>
    </xf>
    <xf numFmtId="176" fontId="16" fillId="4" borderId="25" xfId="0" applyNumberFormat="1" applyFont="1" applyFill="1" applyBorder="1">
      <alignment vertical="center"/>
    </xf>
    <xf numFmtId="176" fontId="16" fillId="5" borderId="25" xfId="0" applyNumberFormat="1" applyFont="1" applyFill="1" applyBorder="1">
      <alignment vertical="center"/>
    </xf>
    <xf numFmtId="176" fontId="16" fillId="6" borderId="25" xfId="0" applyNumberFormat="1" applyFont="1" applyFill="1" applyBorder="1">
      <alignment vertical="center"/>
    </xf>
    <xf numFmtId="176" fontId="16" fillId="7" borderId="25" xfId="0" applyNumberFormat="1" applyFont="1" applyFill="1" applyBorder="1">
      <alignment vertical="center"/>
    </xf>
    <xf numFmtId="176" fontId="16" fillId="8" borderId="25" xfId="0" applyNumberFormat="1" applyFont="1" applyFill="1" applyBorder="1">
      <alignment vertical="center"/>
    </xf>
    <xf numFmtId="176" fontId="16" fillId="11" borderId="25" xfId="0" applyNumberFormat="1" applyFont="1" applyFill="1" applyBorder="1">
      <alignment vertical="center"/>
    </xf>
    <xf numFmtId="176" fontId="16" fillId="10" borderId="25" xfId="0" applyNumberFormat="1" applyFont="1" applyFill="1" applyBorder="1">
      <alignment vertical="center"/>
    </xf>
    <xf numFmtId="0" fontId="20" fillId="0" borderId="0" xfId="0" applyFont="1" applyAlignment="1">
      <alignment vertical="center"/>
    </xf>
    <xf numFmtId="0" fontId="18" fillId="0" borderId="52" xfId="0" applyFont="1" applyBorder="1" applyAlignment="1">
      <alignment vertical="center"/>
    </xf>
    <xf numFmtId="0" fontId="20" fillId="0" borderId="38" xfId="0" applyFont="1" applyBorder="1" applyAlignment="1">
      <alignment horizontal="centerContinuous" vertical="center"/>
    </xf>
    <xf numFmtId="0" fontId="20" fillId="0" borderId="41" xfId="0" applyFont="1" applyBorder="1" applyAlignment="1">
      <alignment horizontal="centerContinuous" vertical="center"/>
    </xf>
    <xf numFmtId="40" fontId="20" fillId="0" borderId="43" xfId="0" applyNumberFormat="1" applyFont="1" applyBorder="1" applyAlignment="1">
      <alignment vertical="center"/>
    </xf>
    <xf numFmtId="176" fontId="20" fillId="0" borderId="0" xfId="0" applyNumberFormat="1" applyFont="1" applyBorder="1" applyAlignment="1">
      <alignment vertical="center"/>
    </xf>
    <xf numFmtId="0" fontId="20" fillId="0" borderId="58" xfId="0" applyFont="1" applyBorder="1" applyAlignment="1">
      <alignment horizontal="centerContinuous" vertical="center"/>
    </xf>
    <xf numFmtId="0" fontId="20" fillId="0" borderId="59" xfId="0" applyFont="1" applyBorder="1" applyAlignment="1">
      <alignment horizontal="centerContinuous" vertical="center"/>
    </xf>
    <xf numFmtId="40" fontId="20" fillId="0" borderId="56" xfId="0" applyNumberFormat="1" applyFont="1" applyBorder="1" applyAlignment="1">
      <alignment vertical="center"/>
    </xf>
    <xf numFmtId="0" fontId="20" fillId="0" borderId="38" xfId="0" applyFont="1" applyBorder="1" applyAlignment="1">
      <alignment vertical="center"/>
    </xf>
    <xf numFmtId="0" fontId="20" fillId="0" borderId="41" xfId="0" applyFont="1" applyBorder="1" applyAlignment="1">
      <alignment vertical="center"/>
    </xf>
    <xf numFmtId="0" fontId="20" fillId="0" borderId="42" xfId="0" applyFont="1" applyBorder="1">
      <alignment vertical="center"/>
    </xf>
    <xf numFmtId="0" fontId="20" fillId="0" borderId="41" xfId="0" applyFont="1" applyBorder="1">
      <alignment vertical="center"/>
    </xf>
    <xf numFmtId="0" fontId="20" fillId="0" borderId="44" xfId="0" applyFont="1" applyBorder="1" applyAlignment="1">
      <alignment vertical="center"/>
    </xf>
    <xf numFmtId="0" fontId="20" fillId="0" borderId="0" xfId="0" applyFont="1" applyBorder="1" applyAlignment="1">
      <alignment vertical="center"/>
    </xf>
    <xf numFmtId="0" fontId="20" fillId="0" borderId="12" xfId="0" applyFont="1" applyBorder="1">
      <alignment vertical="center"/>
    </xf>
    <xf numFmtId="0" fontId="20" fillId="0" borderId="44" xfId="0" applyFont="1" applyBorder="1">
      <alignment vertical="center"/>
    </xf>
    <xf numFmtId="0" fontId="20" fillId="0" borderId="0" xfId="0" applyFont="1" applyBorder="1">
      <alignment vertical="center"/>
    </xf>
    <xf numFmtId="0" fontId="21" fillId="0" borderId="38" xfId="0" applyFont="1" applyBorder="1" applyAlignment="1">
      <alignment horizontal="centerContinuous" vertical="center"/>
    </xf>
    <xf numFmtId="0" fontId="21" fillId="0" borderId="43" xfId="0" applyFont="1" applyBorder="1" applyAlignment="1">
      <alignment horizontal="centerContinuous" vertical="center"/>
    </xf>
    <xf numFmtId="40" fontId="18" fillId="0" borderId="38" xfId="0" applyNumberFormat="1" applyFont="1" applyBorder="1" applyAlignment="1">
      <alignment vertical="center"/>
    </xf>
    <xf numFmtId="40" fontId="21" fillId="0" borderId="39" xfId="0" applyNumberFormat="1" applyFont="1" applyBorder="1" applyAlignment="1">
      <alignment horizontal="center" vertical="center"/>
    </xf>
    <xf numFmtId="40" fontId="18" fillId="0" borderId="40" xfId="0" applyNumberFormat="1" applyFont="1" applyBorder="1" applyAlignment="1">
      <alignment vertical="center"/>
    </xf>
    <xf numFmtId="40" fontId="21" fillId="0" borderId="43" xfId="0" applyNumberFormat="1" applyFont="1" applyBorder="1" applyAlignment="1">
      <alignment horizontal="center" vertical="center"/>
    </xf>
    <xf numFmtId="0" fontId="21" fillId="0" borderId="43" xfId="0" applyFont="1" applyBorder="1" applyAlignment="1">
      <alignment horizontal="center" vertical="center"/>
    </xf>
    <xf numFmtId="0" fontId="22" fillId="0" borderId="57" xfId="0" applyFont="1" applyBorder="1" applyAlignment="1">
      <alignment horizontal="center" vertical="center" wrapText="1"/>
    </xf>
    <xf numFmtId="40" fontId="20" fillId="0" borderId="46" xfId="0" applyNumberFormat="1" applyFont="1" applyBorder="1" applyAlignment="1">
      <alignment vertical="center"/>
    </xf>
    <xf numFmtId="40" fontId="20" fillId="0" borderId="2" xfId="0" applyNumberFormat="1" applyFont="1" applyBorder="1" applyAlignment="1">
      <alignment horizontal="center" vertical="center"/>
    </xf>
    <xf numFmtId="40" fontId="20" fillId="0" borderId="1" xfId="0" applyNumberFormat="1" applyFont="1" applyBorder="1" applyAlignment="1">
      <alignment vertical="center"/>
    </xf>
    <xf numFmtId="40" fontId="20" fillId="0" borderId="47" xfId="0" applyNumberFormat="1" applyFont="1" applyBorder="1" applyAlignment="1">
      <alignment horizontal="center" vertical="center"/>
    </xf>
    <xf numFmtId="40" fontId="20" fillId="0" borderId="46" xfId="0" applyNumberFormat="1" applyFont="1" applyBorder="1" applyAlignment="1">
      <alignment horizontal="right" vertical="center"/>
    </xf>
    <xf numFmtId="0" fontId="20" fillId="0" borderId="47" xfId="0" applyFont="1" applyBorder="1" applyAlignment="1">
      <alignment horizontal="center" vertical="center"/>
    </xf>
    <xf numFmtId="0" fontId="20" fillId="0" borderId="48" xfId="0" applyFont="1" applyBorder="1">
      <alignment vertical="center"/>
    </xf>
    <xf numFmtId="0" fontId="22" fillId="0" borderId="61" xfId="0" applyFont="1" applyBorder="1" applyAlignment="1">
      <alignment horizontal="center" vertical="center" wrapText="1"/>
    </xf>
    <xf numFmtId="40" fontId="20" fillId="0" borderId="58" xfId="0" applyNumberFormat="1" applyFont="1" applyBorder="1" applyAlignment="1">
      <alignment vertical="center"/>
    </xf>
    <xf numFmtId="40" fontId="20" fillId="0" borderId="62" xfId="0" applyNumberFormat="1" applyFont="1" applyBorder="1" applyAlignment="1">
      <alignment horizontal="center" vertical="center"/>
    </xf>
    <xf numFmtId="40" fontId="20" fillId="0" borderId="55" xfId="0" applyNumberFormat="1" applyFont="1" applyBorder="1" applyAlignment="1">
      <alignment vertical="center"/>
    </xf>
    <xf numFmtId="40" fontId="20" fillId="0" borderId="56" xfId="0" applyNumberFormat="1" applyFont="1" applyBorder="1" applyAlignment="1">
      <alignment horizontal="center" vertical="center"/>
    </xf>
    <xf numFmtId="0" fontId="20" fillId="0" borderId="56" xfId="0" applyFont="1" applyBorder="1" applyAlignment="1">
      <alignment horizontal="center" vertical="center"/>
    </xf>
    <xf numFmtId="0" fontId="23" fillId="0" borderId="0" xfId="0" applyNumberFormat="1" applyFont="1" applyFill="1" applyAlignment="1">
      <alignment vertical="center"/>
    </xf>
    <xf numFmtId="0" fontId="22" fillId="0" borderId="0" xfId="0" applyNumberFormat="1" applyFont="1" applyFill="1" applyBorder="1" applyAlignment="1">
      <alignment vertical="center"/>
    </xf>
    <xf numFmtId="0" fontId="22" fillId="0" borderId="0" xfId="0" applyNumberFormat="1" applyFont="1" applyFill="1" applyAlignment="1">
      <alignment vertical="center"/>
    </xf>
    <xf numFmtId="0" fontId="18" fillId="0" borderId="0" xfId="0" applyNumberFormat="1" applyFont="1" applyFill="1" applyBorder="1" applyAlignment="1">
      <alignment vertical="center"/>
    </xf>
    <xf numFmtId="0" fontId="22" fillId="0" borderId="1" xfId="0" applyNumberFormat="1" applyFont="1" applyFill="1" applyBorder="1" applyAlignment="1">
      <alignment vertical="center"/>
    </xf>
    <xf numFmtId="0" fontId="22" fillId="0" borderId="2" xfId="0" applyNumberFormat="1" applyFont="1" applyFill="1" applyBorder="1" applyAlignment="1">
      <alignment vertical="center"/>
    </xf>
    <xf numFmtId="178" fontId="22" fillId="0" borderId="3" xfId="0" applyNumberFormat="1" applyFont="1" applyFill="1" applyBorder="1" applyAlignment="1">
      <alignment horizontal="center" vertical="center"/>
    </xf>
    <xf numFmtId="178" fontId="22" fillId="0" borderId="2" xfId="0" applyNumberFormat="1" applyFont="1" applyFill="1" applyBorder="1" applyAlignment="1">
      <alignment horizontal="center" vertical="center"/>
    </xf>
    <xf numFmtId="0" fontId="22" fillId="0" borderId="5" xfId="0" applyNumberFormat="1" applyFont="1" applyFill="1" applyBorder="1" applyAlignment="1">
      <alignment vertical="center"/>
    </xf>
    <xf numFmtId="0" fontId="22" fillId="0" borderId="6" xfId="0" applyNumberFormat="1" applyFont="1" applyFill="1" applyBorder="1" applyAlignment="1">
      <alignment vertical="center"/>
    </xf>
    <xf numFmtId="0" fontId="22" fillId="0" borderId="7" xfId="0" applyNumberFormat="1" applyFont="1" applyFill="1" applyBorder="1" applyAlignment="1">
      <alignment horizontal="center" vertical="center" wrapText="1"/>
    </xf>
    <xf numFmtId="0" fontId="22" fillId="0" borderId="6"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xf>
    <xf numFmtId="178" fontId="22" fillId="0" borderId="9" xfId="0" applyNumberFormat="1" applyFont="1" applyFill="1" applyBorder="1" applyAlignment="1">
      <alignment horizontal="center" vertical="center"/>
    </xf>
    <xf numFmtId="0" fontId="22" fillId="0" borderId="10" xfId="0" applyNumberFormat="1" applyFont="1" applyFill="1" applyBorder="1" applyAlignment="1">
      <alignment horizontal="distributed" vertical="center"/>
    </xf>
    <xf numFmtId="177" fontId="24" fillId="0" borderId="0" xfId="12" applyNumberFormat="1" applyFont="1" applyBorder="1">
      <alignment vertical="center"/>
    </xf>
    <xf numFmtId="177" fontId="24" fillId="0" borderId="10" xfId="12" applyNumberFormat="1" applyFont="1" applyBorder="1">
      <alignment vertical="center"/>
    </xf>
    <xf numFmtId="179" fontId="22" fillId="0" borderId="11" xfId="0" applyNumberFormat="1" applyFont="1" applyFill="1" applyBorder="1" applyAlignment="1">
      <alignment vertical="center"/>
    </xf>
    <xf numFmtId="0" fontId="22" fillId="0" borderId="6" xfId="0" applyNumberFormat="1" applyFont="1" applyFill="1" applyBorder="1" applyAlignment="1">
      <alignment horizontal="distributed" vertical="center"/>
    </xf>
    <xf numFmtId="177" fontId="24" fillId="0" borderId="7" xfId="12" applyNumberFormat="1" applyFont="1" applyBorder="1">
      <alignment vertical="center"/>
    </xf>
    <xf numFmtId="177" fontId="24" fillId="0" borderId="6" xfId="12" applyNumberFormat="1" applyFont="1" applyBorder="1">
      <alignment vertical="center"/>
    </xf>
    <xf numFmtId="178" fontId="22" fillId="0" borderId="1" xfId="0" applyNumberFormat="1" applyFont="1" applyFill="1" applyBorder="1" applyAlignment="1">
      <alignment horizontal="center" vertical="center"/>
    </xf>
    <xf numFmtId="178" fontId="22" fillId="0" borderId="5" xfId="0" applyNumberFormat="1" applyFont="1" applyFill="1" applyBorder="1" applyAlignment="1">
      <alignment horizontal="center" vertical="center"/>
    </xf>
    <xf numFmtId="179" fontId="22" fillId="0" borderId="8" xfId="0" applyNumberFormat="1" applyFont="1" applyFill="1" applyBorder="1" applyAlignment="1">
      <alignment vertical="center"/>
    </xf>
    <xf numFmtId="0" fontId="20" fillId="0" borderId="0" xfId="0" applyFont="1" applyFill="1">
      <alignment vertical="center"/>
    </xf>
    <xf numFmtId="0" fontId="21" fillId="0" borderId="13" xfId="0" applyFont="1" applyFill="1" applyBorder="1" applyAlignment="1">
      <alignment horizontal="center" vertical="center"/>
    </xf>
    <xf numFmtId="0" fontId="25" fillId="0" borderId="0" xfId="0" applyFont="1" applyAlignment="1">
      <alignment horizontal="center" vertical="center" wrapText="1"/>
    </xf>
    <xf numFmtId="180" fontId="20" fillId="15" borderId="68" xfId="0" applyNumberFormat="1" applyFont="1" applyFill="1" applyBorder="1">
      <alignment vertical="center"/>
    </xf>
    <xf numFmtId="0" fontId="22" fillId="0" borderId="7" xfId="0" applyNumberFormat="1" applyFont="1" applyFill="1" applyBorder="1" applyAlignment="1">
      <alignment horizontal="right" vertical="center"/>
    </xf>
    <xf numFmtId="178" fontId="22" fillId="0" borderId="4" xfId="0" applyNumberFormat="1" applyFont="1" applyFill="1" applyBorder="1" applyAlignment="1">
      <alignment horizontal="center" vertical="center"/>
    </xf>
    <xf numFmtId="0" fontId="22" fillId="0" borderId="8" xfId="0" applyNumberFormat="1" applyFont="1" applyFill="1" applyBorder="1" applyAlignment="1">
      <alignment horizontal="center" vertical="center" wrapText="1"/>
    </xf>
    <xf numFmtId="181" fontId="22" fillId="0" borderId="0" xfId="0" applyNumberFormat="1" applyFont="1" applyFill="1" applyBorder="1" applyAlignment="1">
      <alignment vertical="center"/>
    </xf>
    <xf numFmtId="181" fontId="22" fillId="0" borderId="11" xfId="0" applyNumberFormat="1" applyFont="1" applyFill="1" applyBorder="1" applyAlignment="1">
      <alignment vertical="center"/>
    </xf>
    <xf numFmtId="181" fontId="22" fillId="0" borderId="10" xfId="0" applyNumberFormat="1" applyFont="1" applyFill="1" applyBorder="1" applyAlignment="1">
      <alignment vertical="center"/>
    </xf>
    <xf numFmtId="0" fontId="22" fillId="0" borderId="2" xfId="0" applyNumberFormat="1" applyFont="1" applyFill="1" applyBorder="1" applyAlignment="1">
      <alignment horizontal="distributed" vertical="center"/>
    </xf>
    <xf numFmtId="181" fontId="22" fillId="0" borderId="3" xfId="0" applyNumberFormat="1" applyFont="1" applyFill="1" applyBorder="1" applyAlignment="1">
      <alignment vertical="center"/>
    </xf>
    <xf numFmtId="181" fontId="22" fillId="0" borderId="4" xfId="0" applyNumberFormat="1" applyFont="1" applyFill="1" applyBorder="1" applyAlignment="1">
      <alignment vertical="center"/>
    </xf>
    <xf numFmtId="181" fontId="22" fillId="0" borderId="2" xfId="0" applyNumberFormat="1" applyFont="1" applyFill="1" applyBorder="1" applyAlignment="1">
      <alignment vertical="center"/>
    </xf>
    <xf numFmtId="181" fontId="22" fillId="0" borderId="7" xfId="0" applyNumberFormat="1" applyFont="1" applyFill="1" applyBorder="1" applyAlignment="1">
      <alignment vertical="center"/>
    </xf>
    <xf numFmtId="181" fontId="22" fillId="0" borderId="8" xfId="0" applyNumberFormat="1" applyFont="1" applyFill="1" applyBorder="1" applyAlignment="1">
      <alignment vertical="center"/>
    </xf>
    <xf numFmtId="181" fontId="22" fillId="0" borderId="6" xfId="0" applyNumberFormat="1" applyFont="1" applyFill="1" applyBorder="1" applyAlignment="1">
      <alignment vertical="center"/>
    </xf>
    <xf numFmtId="178" fontId="22" fillId="0" borderId="69" xfId="0" applyNumberFormat="1" applyFont="1" applyFill="1" applyBorder="1" applyAlignment="1">
      <alignment horizontal="center" vertical="center"/>
    </xf>
    <xf numFmtId="0" fontId="22" fillId="0" borderId="70" xfId="0" applyNumberFormat="1" applyFont="1" applyFill="1" applyBorder="1" applyAlignment="1">
      <alignment horizontal="distributed" vertical="center"/>
    </xf>
    <xf numFmtId="181" fontId="22" fillId="0" borderId="12" xfId="0" applyNumberFormat="1" applyFont="1" applyFill="1" applyBorder="1" applyAlignment="1">
      <alignment vertical="center"/>
    </xf>
    <xf numFmtId="181" fontId="22" fillId="0" borderId="67" xfId="0" applyNumberFormat="1" applyFont="1" applyFill="1" applyBorder="1" applyAlignment="1">
      <alignment vertical="center"/>
    </xf>
    <xf numFmtId="181" fontId="22" fillId="0" borderId="70" xfId="0" applyNumberFormat="1" applyFont="1" applyFill="1" applyBorder="1" applyAlignment="1">
      <alignment vertical="center"/>
    </xf>
    <xf numFmtId="180" fontId="20" fillId="16" borderId="72" xfId="0" applyNumberFormat="1" applyFont="1" applyFill="1" applyBorder="1">
      <alignment vertical="center"/>
    </xf>
    <xf numFmtId="180" fontId="20" fillId="16" borderId="74" xfId="0" applyNumberFormat="1" applyFont="1" applyFill="1" applyBorder="1">
      <alignment vertical="center"/>
    </xf>
    <xf numFmtId="180" fontId="20" fillId="16" borderId="61" xfId="0" applyNumberFormat="1" applyFont="1" applyFill="1" applyBorder="1">
      <alignment vertical="center"/>
    </xf>
    <xf numFmtId="0" fontId="20" fillId="0" borderId="71" xfId="0" applyFont="1" applyBorder="1" applyAlignment="1">
      <alignment horizontal="left" vertical="center"/>
    </xf>
    <xf numFmtId="0" fontId="20" fillId="0" borderId="73" xfId="0" applyFont="1" applyBorder="1" applyAlignment="1">
      <alignment horizontal="left" vertical="center"/>
    </xf>
    <xf numFmtId="0" fontId="20" fillId="0" borderId="75" xfId="0" applyFont="1" applyBorder="1" applyAlignment="1">
      <alignment horizontal="left" vertical="center"/>
    </xf>
    <xf numFmtId="0" fontId="21" fillId="0" borderId="77" xfId="0" applyFont="1" applyBorder="1" applyAlignment="1">
      <alignment horizontal="center" vertical="center"/>
    </xf>
    <xf numFmtId="0" fontId="21" fillId="0" borderId="76" xfId="0" applyFont="1" applyBorder="1" applyAlignment="1">
      <alignment horizontal="center" vertical="center"/>
    </xf>
    <xf numFmtId="0" fontId="20" fillId="0" borderId="14" xfId="0" applyFont="1" applyBorder="1">
      <alignment vertical="center"/>
    </xf>
    <xf numFmtId="0" fontId="20" fillId="0" borderId="26" xfId="0" applyFont="1" applyBorder="1" applyAlignment="1">
      <alignment horizontal="distributed" vertical="center" justifyLastLine="1"/>
    </xf>
    <xf numFmtId="0" fontId="20" fillId="2" borderId="32" xfId="0" applyFont="1" applyFill="1" applyBorder="1" applyAlignment="1">
      <alignment horizontal="center" vertical="center"/>
    </xf>
    <xf numFmtId="178" fontId="20" fillId="0" borderId="15" xfId="0" applyNumberFormat="1" applyFont="1" applyFill="1" applyBorder="1" applyAlignment="1">
      <alignment horizontal="center" vertical="center"/>
    </xf>
    <xf numFmtId="0" fontId="20" fillId="0" borderId="27" xfId="0" applyNumberFormat="1" applyFont="1" applyFill="1" applyBorder="1" applyAlignment="1">
      <alignment horizontal="distributed" vertical="center"/>
    </xf>
    <xf numFmtId="176" fontId="20" fillId="2" borderId="33" xfId="0" applyNumberFormat="1" applyFont="1" applyFill="1" applyBorder="1" applyProtection="1">
      <alignment vertical="center"/>
      <protection locked="0"/>
    </xf>
    <xf numFmtId="178" fontId="20" fillId="0" borderId="16" xfId="0" applyNumberFormat="1" applyFont="1" applyFill="1" applyBorder="1" applyAlignment="1">
      <alignment horizontal="center" vertical="center"/>
    </xf>
    <xf numFmtId="0" fontId="20" fillId="0" borderId="28" xfId="0" applyNumberFormat="1" applyFont="1" applyFill="1" applyBorder="1" applyAlignment="1">
      <alignment horizontal="distributed" vertical="center"/>
    </xf>
    <xf numFmtId="176" fontId="20" fillId="2" borderId="34" xfId="0" applyNumberFormat="1" applyFont="1" applyFill="1" applyBorder="1" applyProtection="1">
      <alignment vertical="center"/>
      <protection locked="0"/>
    </xf>
    <xf numFmtId="178" fontId="20" fillId="0" borderId="17" xfId="0" applyNumberFormat="1" applyFont="1" applyFill="1" applyBorder="1" applyAlignment="1">
      <alignment horizontal="center" vertical="center"/>
    </xf>
    <xf numFmtId="0" fontId="20" fillId="0" borderId="29" xfId="0" applyNumberFormat="1" applyFont="1" applyFill="1" applyBorder="1" applyAlignment="1">
      <alignment horizontal="distributed" vertical="center"/>
    </xf>
    <xf numFmtId="176" fontId="20" fillId="2" borderId="35" xfId="0" applyNumberFormat="1" applyFont="1" applyFill="1" applyBorder="1" applyProtection="1">
      <alignment vertical="center"/>
      <protection locked="0"/>
    </xf>
    <xf numFmtId="178" fontId="20" fillId="0" borderId="18" xfId="0" applyNumberFormat="1" applyFont="1" applyFill="1" applyBorder="1" applyAlignment="1">
      <alignment horizontal="center" vertical="center"/>
    </xf>
    <xf numFmtId="0" fontId="20" fillId="0" borderId="30" xfId="0" applyNumberFormat="1" applyFont="1" applyFill="1" applyBorder="1" applyAlignment="1">
      <alignment horizontal="distributed" vertical="center"/>
    </xf>
    <xf numFmtId="176" fontId="20" fillId="2" borderId="36" xfId="0" applyNumberFormat="1" applyFont="1" applyFill="1" applyBorder="1" applyProtection="1">
      <alignment vertical="center"/>
      <protection locked="0"/>
    </xf>
    <xf numFmtId="178" fontId="20" fillId="0" borderId="63" xfId="0" applyNumberFormat="1" applyFont="1" applyFill="1" applyBorder="1" applyAlignment="1">
      <alignment horizontal="center" vertical="center"/>
    </xf>
    <xf numFmtId="0" fontId="20" fillId="0" borderId="64" xfId="0" applyNumberFormat="1" applyFont="1" applyFill="1" applyBorder="1" applyAlignment="1">
      <alignment horizontal="distributed" vertical="center"/>
    </xf>
    <xf numFmtId="176" fontId="20" fillId="2" borderId="65" xfId="0" applyNumberFormat="1" applyFont="1" applyFill="1" applyBorder="1" applyProtection="1">
      <alignment vertical="center"/>
      <protection locked="0"/>
    </xf>
    <xf numFmtId="178" fontId="20" fillId="0" borderId="19" xfId="0" applyNumberFormat="1" applyFont="1" applyFill="1" applyBorder="1" applyAlignment="1">
      <alignment horizontal="center" vertical="center"/>
    </xf>
    <xf numFmtId="0" fontId="20" fillId="0" borderId="31" xfId="0" applyNumberFormat="1" applyFont="1" applyFill="1" applyBorder="1" applyAlignment="1">
      <alignment horizontal="distributed" vertical="center"/>
    </xf>
    <xf numFmtId="176" fontId="20" fillId="2" borderId="37" xfId="0" applyNumberFormat="1" applyFont="1" applyFill="1" applyBorder="1" applyProtection="1">
      <alignment vertical="center"/>
      <protection locked="0"/>
    </xf>
    <xf numFmtId="0" fontId="20" fillId="9" borderId="13" xfId="0" applyFont="1" applyFill="1" applyBorder="1" applyAlignment="1">
      <alignment horizontal="center" vertical="center"/>
    </xf>
    <xf numFmtId="176" fontId="20" fillId="9" borderId="21" xfId="0" applyNumberFormat="1" applyFont="1" applyFill="1" applyBorder="1" applyProtection="1">
      <alignment vertical="center"/>
      <protection locked="0"/>
    </xf>
    <xf numFmtId="176" fontId="20" fillId="9" borderId="22" xfId="0" applyNumberFormat="1" applyFont="1" applyFill="1" applyBorder="1" applyProtection="1">
      <alignment vertical="center"/>
      <protection locked="0"/>
    </xf>
    <xf numFmtId="176" fontId="20" fillId="9" borderId="23" xfId="0" applyNumberFormat="1" applyFont="1" applyFill="1" applyBorder="1" applyProtection="1">
      <alignment vertical="center"/>
      <protection locked="0"/>
    </xf>
    <xf numFmtId="176" fontId="20" fillId="9" borderId="24" xfId="0" applyNumberFormat="1" applyFont="1" applyFill="1" applyBorder="1" applyProtection="1">
      <alignment vertical="center"/>
      <protection locked="0"/>
    </xf>
    <xf numFmtId="176" fontId="20" fillId="9" borderId="66" xfId="0" applyNumberFormat="1" applyFont="1" applyFill="1" applyBorder="1" applyProtection="1">
      <alignment vertical="center"/>
      <protection locked="0"/>
    </xf>
    <xf numFmtId="176" fontId="20" fillId="9" borderId="25" xfId="0" applyNumberFormat="1" applyFont="1" applyFill="1" applyBorder="1" applyProtection="1">
      <alignment vertical="center"/>
      <protection locked="0"/>
    </xf>
    <xf numFmtId="180" fontId="20" fillId="0" borderId="27" xfId="0" applyNumberFormat="1" applyFont="1" applyFill="1" applyBorder="1" applyAlignment="1">
      <alignment horizontal="right" vertical="center"/>
    </xf>
    <xf numFmtId="180" fontId="20" fillId="0" borderId="28" xfId="0" applyNumberFormat="1" applyFont="1" applyFill="1" applyBorder="1" applyAlignment="1">
      <alignment horizontal="right" vertical="center"/>
    </xf>
    <xf numFmtId="180" fontId="20" fillId="0" borderId="29" xfId="0" applyNumberFormat="1" applyFont="1" applyFill="1" applyBorder="1" applyAlignment="1">
      <alignment horizontal="right" vertical="center"/>
    </xf>
    <xf numFmtId="180" fontId="20" fillId="0" borderId="64" xfId="0" applyNumberFormat="1" applyFont="1" applyFill="1" applyBorder="1" applyAlignment="1">
      <alignment horizontal="right" vertical="center"/>
    </xf>
    <xf numFmtId="180" fontId="20" fillId="0" borderId="79" xfId="0" applyNumberFormat="1" applyFont="1" applyFill="1" applyBorder="1" applyAlignment="1">
      <alignment horizontal="right" vertical="center"/>
    </xf>
    <xf numFmtId="180" fontId="20" fillId="0" borderId="78" xfId="0" applyNumberFormat="1" applyFont="1" applyFill="1" applyBorder="1" applyAlignment="1">
      <alignment horizontal="right" vertical="center"/>
    </xf>
    <xf numFmtId="180" fontId="20" fillId="0" borderId="80" xfId="0" applyNumberFormat="1" applyFont="1" applyFill="1" applyBorder="1" applyAlignment="1">
      <alignment horizontal="right" vertical="center"/>
    </xf>
    <xf numFmtId="0" fontId="20" fillId="0" borderId="81" xfId="0" applyFont="1" applyBorder="1" applyAlignment="1">
      <alignment horizontal="left" vertical="center"/>
    </xf>
    <xf numFmtId="180" fontId="20" fillId="16" borderId="57" xfId="0" applyNumberFormat="1" applyFont="1" applyFill="1" applyBorder="1">
      <alignment vertical="center"/>
    </xf>
    <xf numFmtId="180" fontId="20" fillId="0" borderId="31" xfId="0" applyNumberFormat="1" applyFont="1" applyFill="1" applyBorder="1" applyAlignment="1">
      <alignment horizontal="right" vertical="center"/>
    </xf>
    <xf numFmtId="0" fontId="26" fillId="17" borderId="0" xfId="0" applyFont="1" applyFill="1">
      <alignment vertical="center"/>
    </xf>
    <xf numFmtId="0" fontId="20" fillId="0" borderId="83" xfId="0" applyFont="1" applyBorder="1" applyAlignment="1">
      <alignment vertical="center"/>
    </xf>
    <xf numFmtId="0" fontId="20" fillId="0" borderId="84" xfId="0" applyFont="1" applyBorder="1" applyAlignment="1">
      <alignment vertical="center"/>
    </xf>
    <xf numFmtId="0" fontId="20" fillId="0" borderId="85" xfId="0" applyFont="1" applyBorder="1" applyAlignment="1">
      <alignment vertical="center"/>
    </xf>
    <xf numFmtId="0" fontId="20" fillId="0" borderId="86" xfId="0" applyFont="1" applyBorder="1" applyAlignment="1">
      <alignment vertical="center"/>
    </xf>
    <xf numFmtId="0" fontId="20" fillId="0" borderId="87" xfId="0" applyFont="1" applyBorder="1" applyAlignment="1">
      <alignment vertical="center"/>
    </xf>
    <xf numFmtId="0" fontId="20" fillId="0" borderId="88" xfId="0" applyFont="1" applyBorder="1">
      <alignment vertical="center"/>
    </xf>
    <xf numFmtId="0" fontId="20" fillId="0" borderId="89" xfId="0" applyFont="1" applyBorder="1" applyAlignment="1">
      <alignment vertical="center"/>
    </xf>
    <xf numFmtId="0" fontId="20" fillId="0" borderId="89" xfId="0" applyFont="1" applyBorder="1">
      <alignment vertical="center"/>
    </xf>
    <xf numFmtId="0" fontId="20" fillId="0" borderId="90" xfId="0" applyFont="1" applyBorder="1">
      <alignment vertical="center"/>
    </xf>
    <xf numFmtId="0" fontId="20" fillId="0" borderId="0" xfId="0" applyFont="1" applyAlignment="1">
      <alignment vertical="center" wrapText="1"/>
    </xf>
    <xf numFmtId="0" fontId="20" fillId="0" borderId="44" xfId="0" applyFont="1" applyBorder="1" applyAlignment="1">
      <alignment vertical="top" wrapText="1"/>
    </xf>
    <xf numFmtId="0" fontId="20" fillId="0" borderId="67" xfId="0" applyFont="1" applyBorder="1">
      <alignment vertical="center"/>
    </xf>
    <xf numFmtId="0" fontId="20" fillId="0" borderId="67" xfId="0" applyFont="1" applyBorder="1" applyAlignment="1">
      <alignment horizontal="left" vertical="center" wrapText="1"/>
    </xf>
    <xf numFmtId="0" fontId="20" fillId="0" borderId="0" xfId="0" applyFont="1" applyAlignment="1">
      <alignment horizontal="left" vertical="top" wrapText="1"/>
    </xf>
    <xf numFmtId="0" fontId="21" fillId="0" borderId="67" xfId="0" applyFont="1" applyBorder="1" applyAlignment="1">
      <alignment horizontal="center" vertical="center"/>
    </xf>
    <xf numFmtId="0" fontId="20" fillId="0" borderId="67" xfId="0" applyFont="1" applyBorder="1" applyAlignment="1">
      <alignment horizontal="left" vertical="center"/>
    </xf>
    <xf numFmtId="0" fontId="20" fillId="0" borderId="38" xfId="0" applyFont="1" applyBorder="1" applyAlignment="1">
      <alignment horizontal="center" vertical="center"/>
    </xf>
    <xf numFmtId="0" fontId="20" fillId="0" borderId="41" xfId="0" applyFont="1" applyBorder="1" applyAlignment="1">
      <alignment horizontal="center" vertical="center"/>
    </xf>
    <xf numFmtId="0" fontId="20" fillId="0" borderId="44" xfId="0" applyFont="1" applyBorder="1" applyAlignment="1">
      <alignment horizontal="center" vertical="center"/>
    </xf>
    <xf numFmtId="0" fontId="20" fillId="0" borderId="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176" fontId="20" fillId="0" borderId="60" xfId="0" applyNumberFormat="1" applyFont="1" applyBorder="1" applyAlignment="1">
      <alignment vertical="center"/>
    </xf>
    <xf numFmtId="176" fontId="20" fillId="0" borderId="42" xfId="0" applyNumberFormat="1" applyFont="1" applyBorder="1" applyAlignment="1">
      <alignment vertical="center"/>
    </xf>
    <xf numFmtId="176" fontId="20" fillId="0" borderId="58" xfId="0" applyNumberFormat="1" applyFont="1" applyBorder="1" applyAlignment="1">
      <alignment vertical="center"/>
    </xf>
    <xf numFmtId="176" fontId="20" fillId="0" borderId="59" xfId="0" applyNumberFormat="1" applyFont="1" applyBorder="1" applyAlignment="1">
      <alignment vertical="center"/>
    </xf>
    <xf numFmtId="0" fontId="17" fillId="2" borderId="53" xfId="0" applyFont="1" applyFill="1" applyBorder="1" applyAlignment="1" applyProtection="1">
      <alignment horizontal="center" vertical="center"/>
      <protection locked="0"/>
    </xf>
    <xf numFmtId="0" fontId="17" fillId="2" borderId="54"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49" xfId="0" applyFont="1" applyBorder="1" applyAlignment="1">
      <alignment horizontal="center" vertical="center"/>
    </xf>
    <xf numFmtId="0" fontId="20" fillId="0" borderId="43" xfId="0" applyFont="1" applyBorder="1" applyAlignment="1">
      <alignment horizontal="center" vertical="center"/>
    </xf>
    <xf numFmtId="0" fontId="20" fillId="0" borderId="45" xfId="0" applyFont="1" applyBorder="1" applyAlignment="1">
      <alignment horizontal="center" vertical="center"/>
    </xf>
    <xf numFmtId="0" fontId="20" fillId="0" borderId="50"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16" fillId="0" borderId="82" xfId="0" applyFont="1" applyBorder="1" applyAlignment="1">
      <alignment horizontal="center" vertical="center" wrapText="1"/>
    </xf>
  </cellXfs>
  <cellStyles count="32">
    <cellStyle name="きんき｜近畿" xfId="16" xr:uid="{00000000-0005-0000-0000-000000000000}"/>
    <cellStyle name="けいざ｜経済センサス組替集計" xfId="17" xr:uid="{00000000-0005-0000-0000-000001000000}"/>
    <cellStyle name="ぜんこ｜全国" xfId="18" xr:uid="{00000000-0005-0000-0000-000002000000}"/>
    <cellStyle name="パーセント 2" xfId="1" xr:uid="{00000000-0005-0000-0000-000003000000}"/>
    <cellStyle name="桁区切り 2" xfId="2" xr:uid="{00000000-0005-0000-0000-000004000000}"/>
    <cellStyle name="桁区切り 3" xfId="3" xr:uid="{00000000-0005-0000-0000-000005000000}"/>
    <cellStyle name="桁区切り 4" xfId="19" xr:uid="{00000000-0005-0000-0000-000006000000}"/>
    <cellStyle name="桁区切り 5" xfId="20" xr:uid="{00000000-0005-0000-0000-000007000000}"/>
    <cellStyle name="標準" xfId="0" builtinId="0"/>
    <cellStyle name="標準 10" xfId="12" xr:uid="{00000000-0005-0000-0000-000009000000}"/>
    <cellStyle name="標準 11" xfId="13" xr:uid="{00000000-0005-0000-0000-00000A000000}"/>
    <cellStyle name="標準 12" xfId="21" xr:uid="{00000000-0005-0000-0000-00000B000000}"/>
    <cellStyle name="標準 13" xfId="22" xr:uid="{00000000-0005-0000-0000-00000C000000}"/>
    <cellStyle name="標準 14" xfId="23" xr:uid="{00000000-0005-0000-0000-00000D000000}"/>
    <cellStyle name="標準 15" xfId="24" xr:uid="{00000000-0005-0000-0000-00000E000000}"/>
    <cellStyle name="標準 16" xfId="25" xr:uid="{00000000-0005-0000-0000-00000F000000}"/>
    <cellStyle name="標準 17" xfId="14" xr:uid="{00000000-0005-0000-0000-000010000000}"/>
    <cellStyle name="標準 18" xfId="26" xr:uid="{00000000-0005-0000-0000-000011000000}"/>
    <cellStyle name="標準 19" xfId="27" xr:uid="{00000000-0005-0000-0000-000012000000}"/>
    <cellStyle name="標準 2" xfId="4" xr:uid="{00000000-0005-0000-0000-000013000000}"/>
    <cellStyle name="標準 2 15" xfId="28" xr:uid="{00000000-0005-0000-0000-000014000000}"/>
    <cellStyle name="標準 2 2" xfId="29" xr:uid="{00000000-0005-0000-0000-000015000000}"/>
    <cellStyle name="標準 2 3" xfId="30" xr:uid="{00000000-0005-0000-0000-000016000000}"/>
    <cellStyle name="標準 3" xfId="5" xr:uid="{00000000-0005-0000-0000-000017000000}"/>
    <cellStyle name="標準 3 2" xfId="31" xr:uid="{00000000-0005-0000-0000-000018000000}"/>
    <cellStyle name="標準 4" xfId="6" xr:uid="{00000000-0005-0000-0000-000019000000}"/>
    <cellStyle name="標準 5" xfId="7" xr:uid="{00000000-0005-0000-0000-00001A000000}"/>
    <cellStyle name="標準 6" xfId="8" xr:uid="{00000000-0005-0000-0000-00001B000000}"/>
    <cellStyle name="標準 7" xfId="9" xr:uid="{00000000-0005-0000-0000-00001C000000}"/>
    <cellStyle name="標準 8" xfId="11" xr:uid="{00000000-0005-0000-0000-00001D000000}"/>
    <cellStyle name="標準 9" xfId="15" xr:uid="{00000000-0005-0000-0000-00001E000000}"/>
    <cellStyle name="未定義" xfId="10" xr:uid="{00000000-0005-0000-0000-00001F000000}"/>
  </cellStyles>
  <dxfs count="0"/>
  <tableStyles count="0" defaultTableStyle="TableStyleMedium2" defaultPivotStyle="PivotStyleLight16"/>
  <colors>
    <mruColors>
      <color rgb="FFFF99FF"/>
      <color rgb="FFFFCCFF"/>
      <color rgb="FF99FFCC"/>
      <color rgb="FF66FF99"/>
      <color rgb="FFFFFF99"/>
      <color rgb="FF34EC87"/>
      <color rgb="FFFFCC66"/>
      <color rgb="FFFFFF66"/>
      <color rgb="FFCC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28575</xdr:colOff>
      <xdr:row>11</xdr:row>
      <xdr:rowOff>76200</xdr:rowOff>
    </xdr:from>
    <xdr:to>
      <xdr:col>8</xdr:col>
      <xdr:colOff>904875</xdr:colOff>
      <xdr:row>15</xdr:row>
      <xdr:rowOff>66675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7381875" y="2686050"/>
          <a:ext cx="876300" cy="600075"/>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11905</xdr:colOff>
      <xdr:row>6</xdr:row>
      <xdr:rowOff>78581</xdr:rowOff>
    </xdr:from>
    <xdr:to>
      <xdr:col>7</xdr:col>
      <xdr:colOff>0</xdr:colOff>
      <xdr:row>10</xdr:row>
      <xdr:rowOff>59531</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5298280" y="1926431"/>
          <a:ext cx="912020" cy="590550"/>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10</xdr:col>
      <xdr:colOff>885825</xdr:colOff>
      <xdr:row>20</xdr:row>
      <xdr:rowOff>66675</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9439274" y="3448050"/>
          <a:ext cx="866776"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904875</xdr:colOff>
      <xdr:row>25</xdr:row>
      <xdr:rowOff>57150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11506199" y="4200525"/>
          <a:ext cx="885826"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17990</xdr:colOff>
      <xdr:row>26</xdr:row>
      <xdr:rowOff>76200</xdr:rowOff>
    </xdr:from>
    <xdr:to>
      <xdr:col>14</xdr:col>
      <xdr:colOff>895349</xdr:colOff>
      <xdr:row>30</xdr:row>
      <xdr:rowOff>66675</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13572065" y="4972050"/>
          <a:ext cx="877359" cy="600075"/>
        </a:xfrm>
        <a:prstGeom prst="rightArrow">
          <a:avLst/>
        </a:prstGeom>
        <a:solidFill>
          <a:srgbClr val="CCFF33"/>
        </a:solidFill>
        <a:ln>
          <a:no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17</xdr:row>
      <xdr:rowOff>76200</xdr:rowOff>
    </xdr:from>
    <xdr:to>
      <xdr:col>8</xdr:col>
      <xdr:colOff>904875</xdr:colOff>
      <xdr:row>19</xdr:row>
      <xdr:rowOff>66675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372351" y="3600450"/>
          <a:ext cx="885824"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22</xdr:row>
      <xdr:rowOff>76200</xdr:rowOff>
    </xdr:from>
    <xdr:to>
      <xdr:col>8</xdr:col>
      <xdr:colOff>914400</xdr:colOff>
      <xdr:row>24</xdr:row>
      <xdr:rowOff>66675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372350" y="4362450"/>
          <a:ext cx="89535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22</xdr:row>
      <xdr:rowOff>95250</xdr:rowOff>
    </xdr:from>
    <xdr:to>
      <xdr:col>11</xdr:col>
      <xdr:colOff>0</xdr:colOff>
      <xdr:row>24</xdr:row>
      <xdr:rowOff>85725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9429750" y="4381500"/>
          <a:ext cx="9144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19049</xdr:colOff>
      <xdr:row>11</xdr:row>
      <xdr:rowOff>76200</xdr:rowOff>
    </xdr:from>
    <xdr:to>
      <xdr:col>16</xdr:col>
      <xdr:colOff>923924</xdr:colOff>
      <xdr:row>15</xdr:row>
      <xdr:rowOff>66675</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15640049" y="2686050"/>
          <a:ext cx="904875" cy="600075"/>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19048</xdr:colOff>
      <xdr:row>16</xdr:row>
      <xdr:rowOff>76200</xdr:rowOff>
    </xdr:from>
    <xdr:to>
      <xdr:col>18</xdr:col>
      <xdr:colOff>914399</xdr:colOff>
      <xdr:row>20</xdr:row>
      <xdr:rowOff>66675</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17706973" y="3448050"/>
          <a:ext cx="895351"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21</xdr:col>
      <xdr:colOff>0</xdr:colOff>
      <xdr:row>25</xdr:row>
      <xdr:rowOff>57150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19773899" y="4200525"/>
          <a:ext cx="904876"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17</xdr:row>
      <xdr:rowOff>76200</xdr:rowOff>
    </xdr:from>
    <xdr:to>
      <xdr:col>16</xdr:col>
      <xdr:colOff>914400</xdr:colOff>
      <xdr:row>19</xdr:row>
      <xdr:rowOff>66675</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5640051" y="3600450"/>
          <a:ext cx="895349"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28574</xdr:colOff>
      <xdr:row>22</xdr:row>
      <xdr:rowOff>76200</xdr:rowOff>
    </xdr:from>
    <xdr:to>
      <xdr:col>16</xdr:col>
      <xdr:colOff>895349</xdr:colOff>
      <xdr:row>24</xdr:row>
      <xdr:rowOff>66675</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5649574" y="4362450"/>
          <a:ext cx="866775"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914400</xdr:colOff>
      <xdr:row>24</xdr:row>
      <xdr:rowOff>66675</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17706975" y="4362450"/>
          <a:ext cx="89535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6</xdr:row>
      <xdr:rowOff>85725</xdr:rowOff>
    </xdr:from>
    <xdr:to>
      <xdr:col>4</xdr:col>
      <xdr:colOff>904875</xdr:colOff>
      <xdr:row>10</xdr:row>
      <xdr:rowOff>66675</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3248025" y="1933575"/>
          <a:ext cx="876300" cy="590550"/>
        </a:xfrm>
        <a:prstGeom prst="rightArrow">
          <a:avLst/>
        </a:prstGeom>
        <a:solidFill>
          <a:srgbClr val="FFFF99"/>
        </a:solidFill>
        <a:ln w="9525">
          <a:solidFill>
            <a:schemeClr val="tx1"/>
          </a:solid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1194956</xdr:colOff>
      <xdr:row>1</xdr:row>
      <xdr:rowOff>0</xdr:rowOff>
    </xdr:from>
    <xdr:ext cx="1719263" cy="364074"/>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80706"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p>
                    <m:sSupPr>
                      <m:ctrlPr>
                        <a:rPr kumimoji="1" lang="en-US" altLang="ja-JP" sz="1200" i="1">
                          <a:latin typeface="Cambria Math" panose="02040503050406030204" pitchFamily="18" charset="0"/>
                        </a:rPr>
                      </m:ctrlPr>
                    </m:sSupPr>
                    <m:e>
                      <m:d>
                        <m:dPr>
                          <m:begChr m:val="["/>
                          <m:endChr m:val="]"/>
                          <m:ctrlPr>
                            <a:rPr kumimoji="1" lang="en-US" altLang="ja-JP" sz="120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d>
                            <m:dPr>
                              <m:ctrlPr>
                                <a:rPr kumimoji="1" lang="en-US" altLang="ja-JP" sz="1200" b="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acc>
                                <m:accPr>
                                  <m:chr m:val="̂"/>
                                  <m:ctrlPr>
                                    <a:rPr kumimoji="1" lang="en-US" altLang="ja-JP" sz="1200" b="0" i="1">
                                      <a:solidFill>
                                        <a:schemeClr val="tx1"/>
                                      </a:solidFill>
                                      <a:effectLst/>
                                      <a:latin typeface="Cambria Math" panose="02040503050406030204" pitchFamily="18" charset="0"/>
                                      <a:ea typeface="+mn-ea"/>
                                      <a:cs typeface="+mn-cs"/>
                                    </a:rPr>
                                  </m:ctrlPr>
                                </m:accPr>
                                <m:e>
                                  <m:r>
                                    <a:rPr kumimoji="1" lang="en-US" altLang="ja-JP" sz="1200" b="0" i="1">
                                      <a:solidFill>
                                        <a:schemeClr val="tx1"/>
                                      </a:solidFill>
                                      <a:effectLst/>
                                      <a:latin typeface="Cambria Math"/>
                                      <a:ea typeface="+mn-ea"/>
                                      <a:cs typeface="+mn-cs"/>
                                    </a:rPr>
                                    <m:t>𝑀</m:t>
                                  </m:r>
                                </m:e>
                              </m:acc>
                            </m:e>
                          </m:d>
                          <m:r>
                            <a:rPr kumimoji="1" lang="en-US" altLang="ja-JP" sz="1200" b="0" i="1">
                              <a:solidFill>
                                <a:schemeClr val="tx1"/>
                              </a:solidFill>
                              <a:effectLst/>
                              <a:latin typeface="Cambria Math"/>
                              <a:ea typeface="+mn-ea"/>
                              <a:cs typeface="+mn-cs"/>
                            </a:rPr>
                            <m:t>𝐴</m:t>
                          </m:r>
                        </m:e>
                      </m:d>
                    </m:e>
                    <m:sup>
                      <m:r>
                        <a:rPr kumimoji="1" lang="en-US" altLang="ja-JP" sz="1200" b="0" i="1">
                          <a:latin typeface="Cambria Math"/>
                        </a:rPr>
                        <m:t>−1</m:t>
                      </m:r>
                    </m:sup>
                  </m:sSup>
                </m:oMath>
              </a14:m>
              <a:r>
                <a:rPr kumimoji="1" lang="ja-JP" altLang="en-US" sz="1200">
                  <a:latin typeface="游ゴシック" panose="020B0400000000000000" pitchFamily="50" charset="-128"/>
                  <a:ea typeface="游ゴシック" panose="020B0400000000000000" pitchFamily="50" charset="-128"/>
                </a:rPr>
                <a:t>型</a:t>
              </a:r>
            </a:p>
          </xdr:txBody>
        </xdr:sp>
      </mc:Choice>
      <mc:Fallback xmlns="">
        <xdr:sp macro="" textlink="">
          <xdr:nvSpPr>
            <xdr:cNvPr id="2" name="テキスト ボックス 1"/>
            <xdr:cNvSpPr txBox="1"/>
          </xdr:nvSpPr>
          <xdr:spPr>
            <a:xfrm>
              <a:off x="1480706"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𝐼−𝑀</a:t>
              </a:r>
              <a:r>
                <a:rPr kumimoji="1" lang="en-US" altLang="ja-JP" sz="1200" b="0" i="0">
                  <a:solidFill>
                    <a:schemeClr val="tx1"/>
                  </a:solidFill>
                  <a:effectLst/>
                  <a:latin typeface="Cambria Math" panose="02040503050406030204" pitchFamily="18" charset="0"/>
                  <a:ea typeface="+mn-ea"/>
                  <a:cs typeface="+mn-cs"/>
                </a:rPr>
                <a:t> ̂ )</a:t>
              </a:r>
              <a:r>
                <a:rPr kumimoji="1" lang="en-US" altLang="ja-JP" sz="1200" b="0" i="0">
                  <a:solidFill>
                    <a:schemeClr val="tx1"/>
                  </a:solidFill>
                  <a:effectLst/>
                  <a:latin typeface="Cambria Math"/>
                  <a:ea typeface="+mn-ea"/>
                  <a:cs typeface="+mn-cs"/>
                </a:rPr>
                <a:t>𝐴</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latin typeface="Cambria Math"/>
                </a:rPr>
                <a:t>−1</a:t>
              </a:r>
              <a:r>
                <a:rPr kumimoji="1" lang="en-US" altLang="ja-JP" sz="1200" b="0" i="0">
                  <a:latin typeface="Cambria Math" panose="02040503050406030204" pitchFamily="18" charset="0"/>
                </a:rPr>
                <a:t>)</a:t>
              </a:r>
              <a:r>
                <a:rPr kumimoji="1" lang="ja-JP" altLang="en-US" sz="1200">
                  <a:latin typeface="游ゴシック" panose="020B0400000000000000" pitchFamily="50" charset="-128"/>
                  <a:ea typeface="游ゴシック" panose="020B0400000000000000" pitchFamily="50" charset="-128"/>
                </a:rPr>
                <a:t>型</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52sv0001\&#24773;&#22577;&#12539;&#20998;&#26512;G\&#29987;&#26989;&#36899;&#38306;\&#65303;&#24180;&#34920;&#22577;&#21578;&#26360;&#21407;&#31295;&#12288;&#24460;&#21322;\&#31532;&#65302;&#31456;&#12288;&#37096;&#38272;&#20998;&#39006;&#37096;&#38272;&#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2&#20998;&#26512;\01_&#29987;&#26989;&#36899;&#38306;&#34920;\H23&#22522;&#26412;&#34920;\17_&#22577;&#21578;&#26360;\01_&#21407;&#31295;&#20316;&#25104;\&#31532;&#65297;&#37096;\&#31532;1&#37096;%20&#31532;2&#31456;%20&#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外生部門"/>
      <sheetName val="内生部門"/>
    </sheetNames>
    <sheetDataSet>
      <sheetData sheetId="0">
        <row r="2">
          <cell r="A2" t="str">
            <v>001</v>
          </cell>
          <cell r="B2" t="str">
            <v>耕種農業</v>
          </cell>
          <cell r="D2" t="str">
            <v>01</v>
          </cell>
          <cell r="E2" t="str">
            <v>農林水産</v>
          </cell>
        </row>
        <row r="3">
          <cell r="A3" t="str">
            <v>002</v>
          </cell>
          <cell r="B3" t="str">
            <v>畜産・養蚕</v>
          </cell>
          <cell r="D3">
            <v>2</v>
          </cell>
          <cell r="E3" t="str">
            <v>鉱業</v>
          </cell>
        </row>
        <row r="4">
          <cell r="A4" t="str">
            <v>003</v>
          </cell>
          <cell r="B4" t="str">
            <v>農業サービス</v>
          </cell>
          <cell r="D4" t="str">
            <v>03</v>
          </cell>
          <cell r="E4" t="str">
            <v>食料品</v>
          </cell>
        </row>
        <row r="5">
          <cell r="A5" t="str">
            <v>004</v>
          </cell>
          <cell r="B5" t="str">
            <v>林業</v>
          </cell>
          <cell r="D5" t="str">
            <v>04</v>
          </cell>
          <cell r="E5" t="str">
            <v>繊維製品</v>
          </cell>
        </row>
        <row r="6">
          <cell r="A6" t="str">
            <v>005</v>
          </cell>
          <cell r="B6" t="str">
            <v>漁業</v>
          </cell>
          <cell r="D6" t="str">
            <v>05</v>
          </cell>
          <cell r="E6" t="str">
            <v>パルプ・紙・木製品</v>
          </cell>
        </row>
        <row r="7">
          <cell r="A7" t="str">
            <v>006</v>
          </cell>
          <cell r="B7" t="str">
            <v>金属鉱物</v>
          </cell>
          <cell r="D7" t="str">
            <v>06</v>
          </cell>
          <cell r="E7" t="str">
            <v>化学製品</v>
          </cell>
        </row>
        <row r="8">
          <cell r="A8" t="str">
            <v>007</v>
          </cell>
          <cell r="B8" t="str">
            <v>非金属鉱物</v>
          </cell>
          <cell r="D8" t="str">
            <v>07</v>
          </cell>
          <cell r="E8" t="str">
            <v>石油・石炭製品</v>
          </cell>
        </row>
        <row r="9">
          <cell r="A9" t="str">
            <v>008</v>
          </cell>
          <cell r="B9" t="str">
            <v>石炭・亜炭</v>
          </cell>
          <cell r="D9" t="str">
            <v>08</v>
          </cell>
          <cell r="E9" t="str">
            <v>窯業・土石製品</v>
          </cell>
        </row>
        <row r="10">
          <cell r="A10" t="str">
            <v>009</v>
          </cell>
          <cell r="B10" t="str">
            <v>原油･天然ガス</v>
          </cell>
          <cell r="D10" t="str">
            <v>09</v>
          </cell>
          <cell r="E10" t="str">
            <v>鉄鋼</v>
          </cell>
        </row>
        <row r="11">
          <cell r="A11" t="str">
            <v>010</v>
          </cell>
          <cell r="B11" t="str">
            <v>食料品</v>
          </cell>
          <cell r="D11" t="str">
            <v>10</v>
          </cell>
          <cell r="E11" t="str">
            <v>非鉄金属</v>
          </cell>
        </row>
        <row r="12">
          <cell r="A12" t="str">
            <v>011</v>
          </cell>
          <cell r="B12" t="str">
            <v>飲料</v>
          </cell>
          <cell r="D12" t="str">
            <v>11</v>
          </cell>
          <cell r="E12" t="str">
            <v>金属製品</v>
          </cell>
        </row>
        <row r="13">
          <cell r="A13" t="str">
            <v>012</v>
          </cell>
          <cell r="B13" t="str">
            <v>資料・有機肥料</v>
          </cell>
          <cell r="D13" t="str">
            <v>12</v>
          </cell>
          <cell r="E13" t="str">
            <v>一般機械</v>
          </cell>
        </row>
        <row r="14">
          <cell r="A14" t="str">
            <v>013</v>
          </cell>
          <cell r="B14" t="str">
            <v>たばこ</v>
          </cell>
          <cell r="D14" t="str">
            <v>13</v>
          </cell>
          <cell r="E14" t="str">
            <v>電気機械</v>
          </cell>
        </row>
        <row r="15">
          <cell r="A15" t="str">
            <v>014</v>
          </cell>
          <cell r="B15" t="str">
            <v>繊維工業製品</v>
          </cell>
          <cell r="D15" t="str">
            <v>14</v>
          </cell>
          <cell r="E15" t="str">
            <v>輸送機械</v>
          </cell>
        </row>
        <row r="16">
          <cell r="A16" t="str">
            <v>015</v>
          </cell>
          <cell r="B16" t="str">
            <v>衣服・その他の繊維製品</v>
          </cell>
          <cell r="D16" t="str">
            <v>15</v>
          </cell>
          <cell r="E16" t="str">
            <v>精密機械</v>
          </cell>
        </row>
        <row r="17">
          <cell r="A17" t="str">
            <v>016</v>
          </cell>
          <cell r="B17" t="str">
            <v>製材・木製品</v>
          </cell>
          <cell r="D17" t="str">
            <v>16</v>
          </cell>
          <cell r="E17" t="str">
            <v>その他の製造工業製品</v>
          </cell>
        </row>
        <row r="18">
          <cell r="A18" t="str">
            <v>017</v>
          </cell>
          <cell r="B18" t="str">
            <v>家具・装備品</v>
          </cell>
          <cell r="D18" t="str">
            <v>17</v>
          </cell>
          <cell r="E18" t="str">
            <v>建設</v>
          </cell>
        </row>
        <row r="19">
          <cell r="A19" t="str">
            <v>018</v>
          </cell>
          <cell r="B19" t="str">
            <v>パルプ・紙</v>
          </cell>
          <cell r="D19" t="str">
            <v>18</v>
          </cell>
          <cell r="E19" t="str">
            <v>電力・ガス・熱供給</v>
          </cell>
        </row>
        <row r="20">
          <cell r="A20" t="str">
            <v>019</v>
          </cell>
          <cell r="B20" t="str">
            <v>紙加工品</v>
          </cell>
          <cell r="D20" t="str">
            <v>19</v>
          </cell>
          <cell r="E20" t="str">
            <v>水道・廃棄物処理</v>
          </cell>
        </row>
        <row r="21">
          <cell r="A21" t="str">
            <v>020</v>
          </cell>
          <cell r="B21" t="str">
            <v>出版・印刷</v>
          </cell>
          <cell r="D21" t="str">
            <v>20</v>
          </cell>
          <cell r="E21" t="str">
            <v>商業</v>
          </cell>
        </row>
        <row r="22">
          <cell r="A22" t="str">
            <v>021</v>
          </cell>
          <cell r="B22" t="str">
            <v>化学肥料</v>
          </cell>
          <cell r="D22" t="str">
            <v>21</v>
          </cell>
          <cell r="E22" t="str">
            <v>金融・保険</v>
          </cell>
        </row>
        <row r="23">
          <cell r="A23" t="str">
            <v>022</v>
          </cell>
          <cell r="B23" t="str">
            <v>無機化学基礎製品</v>
          </cell>
          <cell r="D23" t="str">
            <v>22</v>
          </cell>
          <cell r="E23" t="str">
            <v>不動産</v>
          </cell>
        </row>
        <row r="24">
          <cell r="A24" t="str">
            <v>023</v>
          </cell>
          <cell r="B24" t="str">
            <v>有機化学基礎・中間製品</v>
          </cell>
          <cell r="D24" t="str">
            <v>23</v>
          </cell>
          <cell r="E24" t="str">
            <v>運輸</v>
          </cell>
        </row>
        <row r="25">
          <cell r="A25" t="str">
            <v>024</v>
          </cell>
          <cell r="B25" t="str">
            <v>合成樹脂</v>
          </cell>
          <cell r="D25" t="str">
            <v>24</v>
          </cell>
          <cell r="E25" t="str">
            <v>通信・放送</v>
          </cell>
        </row>
        <row r="26">
          <cell r="A26" t="str">
            <v>025</v>
          </cell>
          <cell r="B26" t="str">
            <v>化学繊維</v>
          </cell>
          <cell r="D26" t="str">
            <v>25</v>
          </cell>
          <cell r="E26" t="str">
            <v>公務</v>
          </cell>
        </row>
        <row r="27">
          <cell r="A27" t="str">
            <v>026</v>
          </cell>
          <cell r="B27" t="str">
            <v>医薬品</v>
          </cell>
          <cell r="D27" t="str">
            <v>26</v>
          </cell>
          <cell r="E27" t="str">
            <v>教育・研究</v>
          </cell>
        </row>
        <row r="28">
          <cell r="A28" t="str">
            <v>027</v>
          </cell>
          <cell r="B28" t="str">
            <v>化学最終製品</v>
          </cell>
          <cell r="D28" t="str">
            <v>27</v>
          </cell>
          <cell r="E28" t="str">
            <v>医療・保健・社会保障</v>
          </cell>
        </row>
        <row r="29">
          <cell r="A29" t="str">
            <v>028</v>
          </cell>
          <cell r="B29" t="str">
            <v>石油製品</v>
          </cell>
          <cell r="D29" t="str">
            <v>28</v>
          </cell>
          <cell r="E29" t="str">
            <v>その他の公共サービス</v>
          </cell>
        </row>
        <row r="30">
          <cell r="A30" t="str">
            <v>029</v>
          </cell>
          <cell r="B30" t="str">
            <v>石炭製品</v>
          </cell>
          <cell r="D30" t="str">
            <v>29</v>
          </cell>
          <cell r="E30" t="str">
            <v>対事業所サービス</v>
          </cell>
        </row>
        <row r="31">
          <cell r="A31" t="str">
            <v>030</v>
          </cell>
          <cell r="B31" t="str">
            <v>プラスチック製品</v>
          </cell>
          <cell r="D31" t="str">
            <v>30</v>
          </cell>
          <cell r="E31" t="str">
            <v>対個人サービス</v>
          </cell>
        </row>
        <row r="32">
          <cell r="A32" t="str">
            <v>031</v>
          </cell>
          <cell r="B32" t="str">
            <v>ゴム製品</v>
          </cell>
          <cell r="D32" t="str">
            <v>31</v>
          </cell>
          <cell r="E32" t="str">
            <v>事務用品</v>
          </cell>
        </row>
        <row r="33">
          <cell r="A33" t="str">
            <v>032</v>
          </cell>
          <cell r="B33" t="str">
            <v>なめし革・毛皮・同製品</v>
          </cell>
          <cell r="D33" t="str">
            <v>32</v>
          </cell>
          <cell r="E33" t="str">
            <v>分類不明</v>
          </cell>
        </row>
        <row r="34">
          <cell r="A34" t="str">
            <v>033</v>
          </cell>
          <cell r="B34" t="str">
            <v>ガラス・ガラス製品</v>
          </cell>
          <cell r="D34">
            <v>33</v>
          </cell>
          <cell r="E34" t="str">
            <v>内生部門計</v>
          </cell>
        </row>
        <row r="35">
          <cell r="A35" t="str">
            <v>034</v>
          </cell>
          <cell r="B35" t="str">
            <v>セメント・セメント製品</v>
          </cell>
          <cell r="D35">
            <v>34</v>
          </cell>
          <cell r="E35" t="str">
            <v>家計外消費支出</v>
          </cell>
        </row>
        <row r="36">
          <cell r="A36" t="str">
            <v>035</v>
          </cell>
          <cell r="B36" t="str">
            <v>陶磁器</v>
          </cell>
          <cell r="D36">
            <v>35</v>
          </cell>
          <cell r="E36" t="str">
            <v>雇用者所得</v>
          </cell>
        </row>
        <row r="37">
          <cell r="A37" t="str">
            <v>036</v>
          </cell>
          <cell r="B37" t="str">
            <v>その他の窯業・土石製品</v>
          </cell>
          <cell r="D37">
            <v>36</v>
          </cell>
          <cell r="E37" t="str">
            <v>営業余剰</v>
          </cell>
        </row>
        <row r="38">
          <cell r="A38" t="str">
            <v>037</v>
          </cell>
          <cell r="B38" t="str">
            <v>銑鉄・粗鋼</v>
          </cell>
          <cell r="D38">
            <v>37</v>
          </cell>
          <cell r="E38" t="str">
            <v>資本減耗引当</v>
          </cell>
        </row>
        <row r="39">
          <cell r="A39" t="str">
            <v>038</v>
          </cell>
          <cell r="B39" t="str">
            <v>鋼材</v>
          </cell>
          <cell r="D39">
            <v>38</v>
          </cell>
          <cell r="E39" t="str">
            <v>間接税（除間接税）</v>
          </cell>
        </row>
        <row r="40">
          <cell r="A40" t="str">
            <v>039</v>
          </cell>
          <cell r="B40" t="str">
            <v>鋳鍛造品・その他の鉄鋼製品</v>
          </cell>
          <cell r="D40">
            <v>39</v>
          </cell>
          <cell r="E40" t="str">
            <v>（控除）補助金</v>
          </cell>
        </row>
        <row r="41">
          <cell r="A41" t="str">
            <v>040</v>
          </cell>
          <cell r="B41" t="str">
            <v>非鉄金属精錬・精製</v>
          </cell>
          <cell r="D41">
            <v>40</v>
          </cell>
          <cell r="E41" t="str">
            <v>租付加価値部門計</v>
          </cell>
        </row>
        <row r="42">
          <cell r="A42" t="str">
            <v>041</v>
          </cell>
          <cell r="B42" t="str">
            <v>非鉄金属加工製品</v>
          </cell>
          <cell r="D42" t="str">
            <v>５４</v>
          </cell>
          <cell r="E42" t="str">
            <v>府内生産額</v>
          </cell>
        </row>
        <row r="43">
          <cell r="A43" t="str">
            <v>042</v>
          </cell>
          <cell r="B43" t="str">
            <v>建設・建築用金属製品</v>
          </cell>
        </row>
        <row r="44">
          <cell r="A44" t="str">
            <v>043</v>
          </cell>
          <cell r="B44" t="str">
            <v>その他の金属製品</v>
          </cell>
        </row>
        <row r="45">
          <cell r="A45" t="str">
            <v>044</v>
          </cell>
          <cell r="B45" t="str">
            <v>一般産業機械</v>
          </cell>
        </row>
        <row r="46">
          <cell r="A46" t="str">
            <v>045</v>
          </cell>
          <cell r="B46" t="str">
            <v>特殊産業機械</v>
          </cell>
        </row>
        <row r="47">
          <cell r="A47" t="str">
            <v>046</v>
          </cell>
          <cell r="B47" t="str">
            <v>その他の一般機器</v>
          </cell>
        </row>
        <row r="48">
          <cell r="A48" t="str">
            <v>047</v>
          </cell>
          <cell r="B48" t="str">
            <v>事務用サービス用機器</v>
          </cell>
        </row>
        <row r="49">
          <cell r="A49" t="str">
            <v>048</v>
          </cell>
          <cell r="B49" t="str">
            <v>民生用電気機械</v>
          </cell>
        </row>
        <row r="50">
          <cell r="A50" t="str">
            <v>049</v>
          </cell>
          <cell r="B50" t="str">
            <v>電子・通信機器</v>
          </cell>
        </row>
        <row r="51">
          <cell r="A51" t="str">
            <v>050</v>
          </cell>
          <cell r="B51" t="str">
            <v>重電機器</v>
          </cell>
        </row>
        <row r="52">
          <cell r="A52" t="str">
            <v>051</v>
          </cell>
          <cell r="B52" t="str">
            <v>その他の電気機器</v>
          </cell>
        </row>
        <row r="53">
          <cell r="A53" t="str">
            <v>052</v>
          </cell>
          <cell r="B53" t="str">
            <v>自動車</v>
          </cell>
        </row>
        <row r="54">
          <cell r="A54" t="str">
            <v>053</v>
          </cell>
          <cell r="B54" t="str">
            <v>船舶・同修理</v>
          </cell>
        </row>
        <row r="55">
          <cell r="A55" t="str">
            <v>054</v>
          </cell>
          <cell r="B55" t="str">
            <v>その他の輸送機械・同修理</v>
          </cell>
        </row>
        <row r="56">
          <cell r="A56" t="str">
            <v>055</v>
          </cell>
          <cell r="B56" t="str">
            <v>精密機械</v>
          </cell>
        </row>
        <row r="57">
          <cell r="A57" t="str">
            <v>056</v>
          </cell>
          <cell r="B57" t="str">
            <v>その他の製造工業製品</v>
          </cell>
        </row>
        <row r="58">
          <cell r="A58" t="str">
            <v>057</v>
          </cell>
          <cell r="B58" t="str">
            <v>建築</v>
          </cell>
        </row>
        <row r="59">
          <cell r="A59" t="str">
            <v>058</v>
          </cell>
          <cell r="B59" t="str">
            <v>建設補修</v>
          </cell>
        </row>
        <row r="60">
          <cell r="A60" t="str">
            <v>059</v>
          </cell>
          <cell r="B60" t="str">
            <v>土木</v>
          </cell>
        </row>
        <row r="61">
          <cell r="A61" t="str">
            <v>060</v>
          </cell>
          <cell r="B61" t="str">
            <v>電力</v>
          </cell>
        </row>
        <row r="62">
          <cell r="A62" t="str">
            <v>061</v>
          </cell>
          <cell r="B62" t="str">
            <v>ガス・熱供給</v>
          </cell>
        </row>
        <row r="63">
          <cell r="A63" t="str">
            <v>062</v>
          </cell>
          <cell r="B63" t="str">
            <v>水道</v>
          </cell>
        </row>
        <row r="64">
          <cell r="A64" t="str">
            <v>063</v>
          </cell>
          <cell r="B64" t="str">
            <v>廃棄物処理</v>
          </cell>
        </row>
        <row r="65">
          <cell r="A65" t="str">
            <v>064</v>
          </cell>
          <cell r="B65" t="str">
            <v>商業</v>
          </cell>
        </row>
        <row r="66">
          <cell r="A66" t="str">
            <v>065</v>
          </cell>
          <cell r="B66" t="str">
            <v>金融・保険</v>
          </cell>
        </row>
        <row r="67">
          <cell r="A67" t="str">
            <v>066</v>
          </cell>
          <cell r="B67" t="str">
            <v>不動産仲介及び賃貸</v>
          </cell>
        </row>
        <row r="68">
          <cell r="A68" t="str">
            <v>067</v>
          </cell>
          <cell r="B68" t="str">
            <v>住宅賃貸</v>
          </cell>
        </row>
        <row r="69">
          <cell r="A69" t="str">
            <v>068</v>
          </cell>
          <cell r="B69" t="str">
            <v>鉄道輸送</v>
          </cell>
        </row>
        <row r="70">
          <cell r="A70" t="str">
            <v>069</v>
          </cell>
          <cell r="B70" t="str">
            <v>道路輸送（除自家輸送）</v>
          </cell>
        </row>
        <row r="71">
          <cell r="A71" t="str">
            <v>070</v>
          </cell>
          <cell r="B71" t="str">
            <v>自家用自動車輸送</v>
          </cell>
        </row>
        <row r="72">
          <cell r="A72" t="str">
            <v>071</v>
          </cell>
          <cell r="B72" t="str">
            <v>水運</v>
          </cell>
        </row>
        <row r="73">
          <cell r="A73" t="str">
            <v>072</v>
          </cell>
          <cell r="B73" t="str">
            <v>航空輸送</v>
          </cell>
        </row>
        <row r="74">
          <cell r="A74" t="str">
            <v>073</v>
          </cell>
          <cell r="B74" t="str">
            <v>貨物運送取扱</v>
          </cell>
        </row>
        <row r="75">
          <cell r="A75" t="str">
            <v>074</v>
          </cell>
          <cell r="B75" t="str">
            <v>倉庫</v>
          </cell>
        </row>
        <row r="76">
          <cell r="A76" t="str">
            <v>075</v>
          </cell>
          <cell r="B76" t="str">
            <v>運輸付帯サービス</v>
          </cell>
        </row>
        <row r="77">
          <cell r="A77" t="str">
            <v>076</v>
          </cell>
          <cell r="B77" t="str">
            <v>通信</v>
          </cell>
        </row>
        <row r="78">
          <cell r="A78" t="str">
            <v>077</v>
          </cell>
          <cell r="B78" t="str">
            <v>放送</v>
          </cell>
        </row>
        <row r="79">
          <cell r="A79" t="str">
            <v>078</v>
          </cell>
          <cell r="B79" t="str">
            <v>公務</v>
          </cell>
        </row>
        <row r="80">
          <cell r="A80" t="str">
            <v>079</v>
          </cell>
          <cell r="B80" t="str">
            <v>教育</v>
          </cell>
        </row>
        <row r="81">
          <cell r="A81" t="str">
            <v>080</v>
          </cell>
          <cell r="B81" t="str">
            <v>研究</v>
          </cell>
        </row>
        <row r="82">
          <cell r="A82" t="str">
            <v>081</v>
          </cell>
          <cell r="B82" t="str">
            <v>医療・保険</v>
          </cell>
        </row>
        <row r="83">
          <cell r="A83" t="str">
            <v>082</v>
          </cell>
          <cell r="B83" t="str">
            <v>社会保険</v>
          </cell>
        </row>
        <row r="84">
          <cell r="A84" t="str">
            <v>083</v>
          </cell>
          <cell r="B84" t="str">
            <v>その他の公共サービス</v>
          </cell>
        </row>
        <row r="85">
          <cell r="A85" t="str">
            <v>084</v>
          </cell>
          <cell r="B85" t="str">
            <v>広告・調査・情報サービス</v>
          </cell>
        </row>
        <row r="86">
          <cell r="A86" t="str">
            <v>085</v>
          </cell>
          <cell r="B86" t="str">
            <v>物品賃貸サービス</v>
          </cell>
        </row>
        <row r="87">
          <cell r="A87" t="str">
            <v>086</v>
          </cell>
          <cell r="B87" t="str">
            <v>自動車・機械修理</v>
          </cell>
        </row>
        <row r="88">
          <cell r="A88" t="str">
            <v>087</v>
          </cell>
          <cell r="B88" t="str">
            <v>その他の対事業所サービス</v>
          </cell>
        </row>
        <row r="89">
          <cell r="A89" t="str">
            <v>088</v>
          </cell>
          <cell r="B89" t="str">
            <v>娯楽サービス</v>
          </cell>
        </row>
        <row r="90">
          <cell r="A90" t="str">
            <v>089</v>
          </cell>
          <cell r="B90" t="str">
            <v>飲食店</v>
          </cell>
        </row>
        <row r="91">
          <cell r="A91" t="str">
            <v>090</v>
          </cell>
          <cell r="B91" t="str">
            <v>旅館・その他の宿泊所</v>
          </cell>
        </row>
        <row r="92">
          <cell r="A92" t="str">
            <v>091</v>
          </cell>
          <cell r="B92" t="str">
            <v>その他の対個人サービス</v>
          </cell>
        </row>
        <row r="93">
          <cell r="A93" t="str">
            <v>092</v>
          </cell>
          <cell r="B93" t="str">
            <v>事務用品</v>
          </cell>
        </row>
        <row r="94">
          <cell r="A94" t="str">
            <v>093</v>
          </cell>
          <cell r="B94" t="str">
            <v>分類不明</v>
          </cell>
        </row>
        <row r="95">
          <cell r="A95" t="str">
            <v>094</v>
          </cell>
          <cell r="B95" t="str">
            <v>内生部門計</v>
          </cell>
        </row>
        <row r="96">
          <cell r="A96" t="str">
            <v>096</v>
          </cell>
          <cell r="B96" t="str">
            <v>家計外消費支出</v>
          </cell>
        </row>
        <row r="97">
          <cell r="A97" t="str">
            <v>097</v>
          </cell>
          <cell r="B97" t="str">
            <v>雇用者所得</v>
          </cell>
        </row>
        <row r="98">
          <cell r="A98" t="str">
            <v>098</v>
          </cell>
          <cell r="B98" t="str">
            <v>営業余剰</v>
          </cell>
        </row>
        <row r="99">
          <cell r="A99" t="str">
            <v>099</v>
          </cell>
          <cell r="B99" t="str">
            <v>資本減耗引当</v>
          </cell>
        </row>
        <row r="100">
          <cell r="A100" t="str">
            <v>100</v>
          </cell>
          <cell r="B100" t="str">
            <v>間接税（除間接税）</v>
          </cell>
        </row>
        <row r="101">
          <cell r="A101" t="str">
            <v>101</v>
          </cell>
          <cell r="B101" t="str">
            <v>（控除）補助金</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 図9"/>
      <sheetName val="表5 図10,11"/>
      <sheetName val="表6"/>
      <sheetName val="図12"/>
      <sheetName val="表7"/>
      <sheetName val="表8,9改"/>
      <sheetName val="表10 図13"/>
      <sheetName val="図13"/>
      <sheetName val="表11"/>
      <sheetName val="図14"/>
      <sheetName val="図15（案２）"/>
      <sheetName val="表12 図16"/>
      <sheetName val="表13 図17"/>
      <sheetName val="【20160531】p_b04_kihon_seisan_13"/>
      <sheetName val="【20160531】p_b03_kihon_seisan_37"/>
      <sheetName val="【20160531】_b02_kihon_seisan_108"/>
      <sheetName val="【20160526】（コンバート値）生産額推計一覧表"/>
      <sheetName val="【20160531】p_b03_tonyu_keisu_37"/>
      <sheetName val="H23全国13部門表"/>
      <sheetName val="H23全国37部門表"/>
      <sheetName val="H12（全国）生産者価格評価表(108)"/>
      <sheetName val="H12（全国）生産者価格評価表(32)"/>
      <sheetName val="H23（全国）投入係数表(37)"/>
      <sheetName val="H17（大阪）取引基本表（34）"/>
      <sheetName val="H17（大阪府）取引基本表(108）"/>
      <sheetName val="H17（全国）取引基本表（生産者）（13）"/>
      <sheetName val="H17（全国）取引基本表（生産者）（34）"/>
      <sheetName val="H17（全国）取引基本表（生産者）（108部門）"/>
      <sheetName val="【利用せず】表8,9"/>
      <sheetName val="【利用せず】図15"/>
      <sheetName val="【20160519】p_b04_kihon_seisa (2"/>
      <sheetName val="【20160526】p_b03_tonyu_keisu (2"/>
      <sheetName val="【20160526】_b02_kihon_seisan (2"/>
      <sheetName val="【20160519】p_b03_kihon_seisa (2"/>
      <sheetName val="表6(トピックス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100"/>
  <sheetViews>
    <sheetView tabSelected="1" zoomScaleNormal="100" zoomScaleSheetLayoutView="100" workbookViewId="0"/>
  </sheetViews>
  <sheetFormatPr defaultColWidth="9" defaultRowHeight="18.75" x14ac:dyDescent="0.15"/>
  <cols>
    <col min="1" max="52" width="3.5" style="69" customWidth="1"/>
    <col min="53" max="16384" width="9" style="69"/>
  </cols>
  <sheetData>
    <row r="1" spans="1:40" ht="30" x14ac:dyDescent="0.15">
      <c r="A1" s="1" t="s">
        <v>169</v>
      </c>
    </row>
    <row r="2" spans="1:40" ht="18.75" customHeight="1" x14ac:dyDescent="0.15">
      <c r="A2" s="1"/>
    </row>
    <row r="3" spans="1:40" ht="18.75" customHeight="1" x14ac:dyDescent="0.15">
      <c r="A3" s="1"/>
      <c r="B3" s="226" t="s">
        <v>140</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row>
    <row r="4" spans="1:40" ht="18.75" customHeight="1" x14ac:dyDescent="0.15">
      <c r="A4" s="1"/>
      <c r="C4" s="69" t="s">
        <v>168</v>
      </c>
    </row>
    <row r="5" spans="1:40" ht="18.75" customHeight="1" x14ac:dyDescent="0.15">
      <c r="A5" s="1"/>
      <c r="C5" s="69" t="s">
        <v>167</v>
      </c>
    </row>
    <row r="6" spans="1:40" ht="18.75" customHeight="1" x14ac:dyDescent="0.15">
      <c r="A6" s="1"/>
      <c r="C6" s="69" t="s">
        <v>170</v>
      </c>
    </row>
    <row r="7" spans="1:40" ht="18.75" customHeight="1" x14ac:dyDescent="0.15">
      <c r="A7" s="1"/>
    </row>
    <row r="8" spans="1:40" ht="18.75" customHeight="1" x14ac:dyDescent="0.15">
      <c r="A8" s="1"/>
      <c r="B8" s="226" t="s">
        <v>141</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row>
    <row r="9" spans="1:40" ht="18.75" customHeight="1" x14ac:dyDescent="0.15">
      <c r="A9" s="1"/>
      <c r="C9" s="69" t="s">
        <v>142</v>
      </c>
    </row>
    <row r="10" spans="1:40" ht="18.75" customHeight="1" x14ac:dyDescent="0.15">
      <c r="A10" s="1"/>
      <c r="D10" s="69" t="s">
        <v>111</v>
      </c>
    </row>
    <row r="11" spans="1:40" ht="18.75" customHeight="1" x14ac:dyDescent="0.15">
      <c r="A11" s="1"/>
      <c r="D11" s="69" t="s">
        <v>143</v>
      </c>
    </row>
    <row r="12" spans="1:40" ht="18.75" customHeight="1" x14ac:dyDescent="0.15">
      <c r="A12" s="1"/>
    </row>
    <row r="13" spans="1:40" ht="18.75" customHeight="1" x14ac:dyDescent="0.15">
      <c r="A13" s="1"/>
      <c r="B13" s="226" t="s">
        <v>150</v>
      </c>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row>
    <row r="14" spans="1:40" ht="18.75" customHeight="1" x14ac:dyDescent="0.15">
      <c r="C14" s="69" t="s">
        <v>149</v>
      </c>
    </row>
    <row r="15" spans="1:40" ht="18" customHeight="1" x14ac:dyDescent="0.15"/>
    <row r="16" spans="1:40" ht="18.75" customHeight="1" x14ac:dyDescent="0.15">
      <c r="C16" s="69" t="s">
        <v>112</v>
      </c>
    </row>
    <row r="17" spans="3:4" ht="18.75" customHeight="1" x14ac:dyDescent="0.15">
      <c r="D17" s="69" t="s">
        <v>171</v>
      </c>
    </row>
    <row r="18" spans="3:4" ht="18.75" customHeight="1" x14ac:dyDescent="0.15">
      <c r="C18" s="69" t="s">
        <v>113</v>
      </c>
    </row>
    <row r="19" spans="3:4" ht="18.75" customHeight="1" x14ac:dyDescent="0.15">
      <c r="D19" s="69" t="s">
        <v>172</v>
      </c>
    </row>
    <row r="20" spans="3:4" ht="18.75" customHeight="1" x14ac:dyDescent="0.15">
      <c r="D20" s="69" t="s">
        <v>162</v>
      </c>
    </row>
    <row r="21" spans="3:4" ht="18.75" customHeight="1" x14ac:dyDescent="0.15">
      <c r="C21" s="69" t="s">
        <v>114</v>
      </c>
    </row>
    <row r="22" spans="3:4" ht="18.75" customHeight="1" x14ac:dyDescent="0.15">
      <c r="D22" s="69" t="s">
        <v>115</v>
      </c>
    </row>
    <row r="23" spans="3:4" ht="18.75" customHeight="1" x14ac:dyDescent="0.15">
      <c r="D23" s="69" t="s">
        <v>151</v>
      </c>
    </row>
    <row r="24" spans="3:4" ht="18.75" customHeight="1" x14ac:dyDescent="0.15">
      <c r="C24" s="69" t="s">
        <v>118</v>
      </c>
    </row>
    <row r="25" spans="3:4" ht="18.75" customHeight="1" x14ac:dyDescent="0.15">
      <c r="D25" s="69" t="s">
        <v>152</v>
      </c>
    </row>
    <row r="26" spans="3:4" ht="18.75" customHeight="1" x14ac:dyDescent="0.15">
      <c r="C26" s="69" t="s">
        <v>119</v>
      </c>
    </row>
    <row r="27" spans="3:4" ht="18.75" customHeight="1" x14ac:dyDescent="0.15">
      <c r="D27" s="69" t="s">
        <v>163</v>
      </c>
    </row>
    <row r="28" spans="3:4" ht="18.75" customHeight="1" x14ac:dyDescent="0.15">
      <c r="D28" s="69" t="s">
        <v>153</v>
      </c>
    </row>
    <row r="29" spans="3:4" ht="18.75" customHeight="1" x14ac:dyDescent="0.15">
      <c r="C29" s="69" t="s">
        <v>154</v>
      </c>
    </row>
    <row r="30" spans="3:4" ht="18.75" customHeight="1" x14ac:dyDescent="0.15">
      <c r="D30" s="69" t="s">
        <v>155</v>
      </c>
    </row>
    <row r="31" spans="3:4" ht="18.75" customHeight="1" x14ac:dyDescent="0.15">
      <c r="C31" s="69" t="s">
        <v>121</v>
      </c>
    </row>
    <row r="32" spans="3:4" ht="18.75" customHeight="1" x14ac:dyDescent="0.15">
      <c r="D32" s="69" t="s">
        <v>156</v>
      </c>
    </row>
    <row r="33" spans="2:40" ht="18.75" customHeight="1" x14ac:dyDescent="0.15">
      <c r="D33" s="69" t="s">
        <v>157</v>
      </c>
    </row>
    <row r="34" spans="2:40" ht="18.75" customHeight="1" x14ac:dyDescent="0.15"/>
    <row r="35" spans="2:40" ht="18.75" customHeight="1" x14ac:dyDescent="0.15">
      <c r="B35" s="226" t="s">
        <v>144</v>
      </c>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row>
    <row r="36" spans="2:40" ht="18.75" customHeight="1" x14ac:dyDescent="0.15">
      <c r="C36" s="69" t="s">
        <v>116</v>
      </c>
    </row>
    <row r="37" spans="2:40" ht="18.75" customHeight="1" x14ac:dyDescent="0.15">
      <c r="D37" s="69" t="s">
        <v>117</v>
      </c>
    </row>
    <row r="38" spans="2:40" ht="18.75" customHeight="1" x14ac:dyDescent="0.15">
      <c r="C38" s="69" t="s">
        <v>120</v>
      </c>
    </row>
    <row r="39" spans="2:40" ht="18.75" customHeight="1" x14ac:dyDescent="0.15">
      <c r="D39" s="69" t="s">
        <v>158</v>
      </c>
    </row>
    <row r="40" spans="2:40" ht="18.75" customHeight="1" x14ac:dyDescent="0.15">
      <c r="C40" s="69" t="s">
        <v>159</v>
      </c>
    </row>
    <row r="41" spans="2:40" ht="18.75" customHeight="1" x14ac:dyDescent="0.15">
      <c r="D41" s="69" t="s">
        <v>160</v>
      </c>
    </row>
    <row r="42" spans="2:40" ht="18.75" customHeight="1" x14ac:dyDescent="0.15">
      <c r="D42" s="69" t="s">
        <v>161</v>
      </c>
    </row>
    <row r="43" spans="2:40" ht="18.75" customHeight="1" x14ac:dyDescent="0.15">
      <c r="D43" s="69" t="s">
        <v>166</v>
      </c>
    </row>
    <row r="44" spans="2:40" ht="18.75" customHeight="1" x14ac:dyDescent="0.15">
      <c r="B44" s="226" t="s">
        <v>122</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row>
    <row r="45" spans="2:40" ht="18.75" customHeight="1" x14ac:dyDescent="0.15">
      <c r="C45" s="69" t="s">
        <v>145</v>
      </c>
    </row>
    <row r="46" spans="2:40" ht="18.75" customHeight="1" x14ac:dyDescent="0.15">
      <c r="C46" s="69" t="s">
        <v>146</v>
      </c>
    </row>
    <row r="47" spans="2:40" ht="18.75" customHeight="1" x14ac:dyDescent="0.15"/>
    <row r="48" spans="2:40" ht="18.75" customHeight="1" x14ac:dyDescent="0.15">
      <c r="B48" s="226" t="s">
        <v>123</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row>
    <row r="49" spans="2:38" s="94" customFormat="1" ht="18.75" customHeight="1" x14ac:dyDescent="0.15">
      <c r="C49" s="94" t="s">
        <v>147</v>
      </c>
    </row>
    <row r="50" spans="2:38" ht="18.75" customHeight="1" x14ac:dyDescent="0.15"/>
    <row r="51" spans="2:38" s="94" customFormat="1" ht="18.75" customHeight="1" x14ac:dyDescent="0.15">
      <c r="B51" s="94" t="s">
        <v>124</v>
      </c>
    </row>
    <row r="52" spans="2:38" s="94" customFormat="1" ht="18.75" customHeight="1" x14ac:dyDescent="0.15">
      <c r="B52" s="227" t="s">
        <v>173</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9"/>
    </row>
    <row r="53" spans="2:38" s="94" customFormat="1" ht="18.75" customHeight="1" x14ac:dyDescent="0.15">
      <c r="B53" s="230"/>
      <c r="C53" s="108" t="s">
        <v>148</v>
      </c>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231"/>
    </row>
    <row r="54" spans="2:38" s="94" customFormat="1" ht="18.75" customHeight="1" x14ac:dyDescent="0.15">
      <c r="B54" s="230"/>
      <c r="C54" s="108" t="s">
        <v>125</v>
      </c>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231"/>
    </row>
    <row r="55" spans="2:38" s="94" customFormat="1" ht="18.75" customHeight="1" x14ac:dyDescent="0.15">
      <c r="B55" s="230"/>
      <c r="C55" s="108" t="s">
        <v>126</v>
      </c>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231"/>
    </row>
    <row r="56" spans="2:38" ht="18.75" customHeight="1" x14ac:dyDescent="0.15">
      <c r="B56" s="232"/>
      <c r="C56" s="233" t="s">
        <v>127</v>
      </c>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5"/>
    </row>
    <row r="57" spans="2:38" ht="18.75" customHeight="1" x14ac:dyDescent="0.15">
      <c r="C57" s="236"/>
    </row>
    <row r="58" spans="2:38" ht="18.75" customHeight="1" x14ac:dyDescent="0.15"/>
    <row r="59" spans="2:38" ht="18.75" customHeight="1" x14ac:dyDescent="0.15"/>
    <row r="60" spans="2:38" ht="18.75" customHeight="1" x14ac:dyDescent="0.15"/>
    <row r="61" spans="2:38" ht="18.75" customHeight="1" x14ac:dyDescent="0.15"/>
    <row r="62" spans="2:38" ht="18.75" customHeight="1" x14ac:dyDescent="0.15"/>
    <row r="63" spans="2:38" ht="18.75" customHeight="1" x14ac:dyDescent="0.15"/>
    <row r="64" spans="2:38"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sheetData>
  <phoneticPr fontId="6"/>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pageSetUpPr fitToPage="1"/>
  </sheetPr>
  <dimension ref="A1:F11"/>
  <sheetViews>
    <sheetView zoomScaleNormal="100" workbookViewId="0"/>
  </sheetViews>
  <sheetFormatPr defaultColWidth="9" defaultRowHeight="18.75" x14ac:dyDescent="0.15"/>
  <cols>
    <col min="1" max="1" width="26.5" style="69" customWidth="1"/>
    <col min="2" max="2" width="24.25" style="69" customWidth="1"/>
    <col min="3" max="3" width="4.875" style="69" customWidth="1"/>
    <col min="4" max="4" width="21.625" style="69" customWidth="1"/>
    <col min="5" max="5" width="37.25" style="69" customWidth="1"/>
    <col min="6" max="6" width="69.75" style="69" customWidth="1"/>
    <col min="7" max="16384" width="9" style="69"/>
  </cols>
  <sheetData>
    <row r="1" spans="1:6" ht="29.25" customHeight="1" thickBot="1" x14ac:dyDescent="0.2">
      <c r="A1" s="187" t="s">
        <v>103</v>
      </c>
      <c r="B1" s="186" t="s">
        <v>137</v>
      </c>
      <c r="D1" s="241" t="s">
        <v>138</v>
      </c>
      <c r="E1" s="241"/>
      <c r="F1" s="241"/>
    </row>
    <row r="2" spans="1:6" ht="48" customHeight="1" x14ac:dyDescent="0.15">
      <c r="A2" s="183" t="s">
        <v>102</v>
      </c>
      <c r="B2" s="180">
        <v>0</v>
      </c>
      <c r="D2" s="238" t="s">
        <v>128</v>
      </c>
      <c r="E2" s="239" t="s">
        <v>164</v>
      </c>
      <c r="F2" s="239"/>
    </row>
    <row r="3" spans="1:6" ht="48" customHeight="1" x14ac:dyDescent="0.15">
      <c r="A3" s="184" t="s">
        <v>73</v>
      </c>
      <c r="B3" s="181">
        <v>0</v>
      </c>
      <c r="D3" s="238" t="s">
        <v>129</v>
      </c>
      <c r="E3" s="239" t="s">
        <v>165</v>
      </c>
      <c r="F3" s="239"/>
    </row>
    <row r="4" spans="1:6" ht="48" customHeight="1" x14ac:dyDescent="0.15">
      <c r="A4" s="184" t="s">
        <v>74</v>
      </c>
      <c r="B4" s="181">
        <v>0</v>
      </c>
      <c r="D4" s="238" t="s">
        <v>130</v>
      </c>
      <c r="E4" s="239" t="s">
        <v>131</v>
      </c>
      <c r="F4" s="239"/>
    </row>
    <row r="5" spans="1:6" ht="48" customHeight="1" x14ac:dyDescent="0.15">
      <c r="A5" s="184" t="s">
        <v>108</v>
      </c>
      <c r="B5" s="181">
        <v>0</v>
      </c>
      <c r="D5" s="242" t="s">
        <v>132</v>
      </c>
      <c r="E5" s="239" t="s">
        <v>133</v>
      </c>
      <c r="F5" s="239"/>
    </row>
    <row r="6" spans="1:6" ht="48" customHeight="1" x14ac:dyDescent="0.15">
      <c r="A6" s="223" t="s">
        <v>76</v>
      </c>
      <c r="B6" s="224">
        <v>0</v>
      </c>
      <c r="D6" s="242"/>
      <c r="E6" s="239"/>
      <c r="F6" s="239"/>
    </row>
    <row r="7" spans="1:6" ht="48" customHeight="1" x14ac:dyDescent="0.15">
      <c r="A7" s="223" t="s">
        <v>109</v>
      </c>
      <c r="B7" s="224">
        <v>0</v>
      </c>
      <c r="D7" s="238" t="s">
        <v>134</v>
      </c>
      <c r="E7" s="239" t="s">
        <v>135</v>
      </c>
      <c r="F7" s="239"/>
    </row>
    <row r="8" spans="1:6" ht="48" customHeight="1" thickBot="1" x14ac:dyDescent="0.2">
      <c r="A8" s="185" t="s">
        <v>82</v>
      </c>
      <c r="B8" s="182">
        <v>0</v>
      </c>
      <c r="D8" s="238" t="s">
        <v>139</v>
      </c>
      <c r="E8" s="239" t="s">
        <v>136</v>
      </c>
      <c r="F8" s="239"/>
    </row>
    <row r="9" spans="1:6" ht="19.5" thickBot="1" x14ac:dyDescent="0.2"/>
    <row r="10" spans="1:6" ht="19.5" customHeight="1" thickBot="1" x14ac:dyDescent="0.2">
      <c r="B10" s="159" t="s">
        <v>104</v>
      </c>
    </row>
    <row r="11" spans="1:6" ht="95.25" customHeight="1" thickBot="1" x14ac:dyDescent="0.2">
      <c r="B11" s="161">
        <f>ROUND(284890/411614,4)</f>
        <v>0.69210000000000005</v>
      </c>
      <c r="C11" s="237"/>
      <c r="D11" s="240" t="s">
        <v>177</v>
      </c>
      <c r="E11" s="240"/>
      <c r="F11" s="240"/>
    </row>
  </sheetData>
  <mergeCells count="9">
    <mergeCell ref="E7:F7"/>
    <mergeCell ref="E8:F8"/>
    <mergeCell ref="D11:F11"/>
    <mergeCell ref="D1:F1"/>
    <mergeCell ref="E2:F2"/>
    <mergeCell ref="E3:F3"/>
    <mergeCell ref="E4:F4"/>
    <mergeCell ref="D5:D6"/>
    <mergeCell ref="E5:F6"/>
  </mergeCells>
  <phoneticPr fontId="6"/>
  <pageMargins left="0.7" right="0.7" top="0.75" bottom="0.75"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W60"/>
  <sheetViews>
    <sheetView showGridLines="0" zoomScaleNormal="100" workbookViewId="0">
      <pane xSplit="3" ySplit="6" topLeftCell="D7" activePane="bottomRight" state="frozen"/>
      <selection activeCell="B1" sqref="B1"/>
      <selection pane="topRight" activeCell="B1" sqref="B1"/>
      <selection pane="bottomLeft" activeCell="B1" sqref="B1"/>
      <selection pane="bottomRight"/>
    </sheetView>
  </sheetViews>
  <sheetFormatPr defaultColWidth="9" defaultRowHeight="15.75" x14ac:dyDescent="0.15"/>
  <cols>
    <col min="1" max="1" width="1.375" style="2" customWidth="1"/>
    <col min="2" max="2" width="3.625" style="2" customWidth="1"/>
    <col min="3" max="3" width="22.25" style="2" bestFit="1" customWidth="1"/>
    <col min="4" max="4" width="15" style="2" customWidth="1"/>
    <col min="5" max="5" width="12.125" style="2" customWidth="1"/>
    <col min="6" max="6" width="15" style="2" customWidth="1"/>
    <col min="7" max="7" width="12.125" style="2" customWidth="1"/>
    <col min="8" max="8" width="15" style="2" customWidth="1"/>
    <col min="9" max="9" width="12.125" style="2" customWidth="1"/>
    <col min="10" max="10" width="15" style="2" customWidth="1"/>
    <col min="11" max="11" width="12.125" style="2" customWidth="1"/>
    <col min="12" max="12" width="15" style="2" customWidth="1"/>
    <col min="13" max="13" width="12.125" style="2" customWidth="1"/>
    <col min="14" max="14" width="15" style="2" customWidth="1"/>
    <col min="15" max="15" width="12.125" style="2" customWidth="1"/>
    <col min="16" max="16" width="15" style="2" customWidth="1"/>
    <col min="17" max="17" width="12.125" style="2" customWidth="1"/>
    <col min="18" max="18" width="15" style="2" customWidth="1"/>
    <col min="19" max="19" width="12.125" style="2" customWidth="1"/>
    <col min="20" max="20" width="15" style="2" customWidth="1"/>
    <col min="21" max="21" width="12.125" style="2" customWidth="1"/>
    <col min="22" max="22" width="15" style="2" customWidth="1"/>
    <col min="23" max="23" width="8.625" style="2" customWidth="1"/>
    <col min="24" max="16384" width="9" style="2"/>
  </cols>
  <sheetData>
    <row r="1" spans="2:23" ht="30" x14ac:dyDescent="0.15">
      <c r="B1" s="1" t="s">
        <v>169</v>
      </c>
      <c r="O1" s="263" t="s">
        <v>104</v>
      </c>
      <c r="P1" s="253">
        <f>【入力シート】!B11</f>
        <v>0.69210000000000005</v>
      </c>
    </row>
    <row r="2" spans="2:23" ht="18" customHeight="1" thickBot="1" x14ac:dyDescent="0.2">
      <c r="B2" s="1"/>
      <c r="O2" s="263"/>
      <c r="P2" s="254"/>
    </row>
    <row r="3" spans="2:23" ht="48.75" customHeight="1" x14ac:dyDescent="0.15">
      <c r="B3" s="3"/>
      <c r="C3" s="3"/>
      <c r="D3" s="4" t="s">
        <v>40</v>
      </c>
      <c r="F3" s="4" t="s">
        <v>41</v>
      </c>
      <c r="H3" s="160" t="s">
        <v>64</v>
      </c>
      <c r="J3" s="4" t="s">
        <v>8</v>
      </c>
      <c r="L3" s="4" t="s">
        <v>10</v>
      </c>
      <c r="N3" s="160" t="s">
        <v>65</v>
      </c>
      <c r="P3" s="160" t="s">
        <v>36</v>
      </c>
      <c r="R3" s="4" t="s">
        <v>8</v>
      </c>
      <c r="T3" s="4" t="s">
        <v>10</v>
      </c>
      <c r="V3" s="160" t="s">
        <v>66</v>
      </c>
      <c r="W3" s="5"/>
    </row>
    <row r="4" spans="2:23" ht="30.75" thickBot="1" x14ac:dyDescent="0.2">
      <c r="B4" s="1"/>
      <c r="C4" s="6"/>
      <c r="D4" s="7">
        <f>SUM(D7:D43)</f>
        <v>0</v>
      </c>
      <c r="E4" s="8" t="s">
        <v>7</v>
      </c>
      <c r="F4" s="7">
        <f>SUM(F7:F43)</f>
        <v>0</v>
      </c>
      <c r="G4" s="8" t="s">
        <v>7</v>
      </c>
      <c r="H4" s="7">
        <f>SUM(H7:H43)</f>
        <v>0</v>
      </c>
      <c r="I4" s="8" t="s">
        <v>7</v>
      </c>
      <c r="J4" s="7">
        <f>SUM(J7:J43)</f>
        <v>0</v>
      </c>
      <c r="K4" s="8" t="s">
        <v>7</v>
      </c>
      <c r="L4" s="7">
        <f>SUM(L7:L43)</f>
        <v>0</v>
      </c>
      <c r="M4" s="8" t="s">
        <v>12</v>
      </c>
      <c r="N4" s="7">
        <f>SUM(N7:N43)</f>
        <v>0</v>
      </c>
      <c r="O4" s="8" t="s">
        <v>7</v>
      </c>
      <c r="P4" s="7">
        <f>SUM(P7:P43)</f>
        <v>0</v>
      </c>
      <c r="Q4" s="8" t="s">
        <v>7</v>
      </c>
      <c r="R4" s="7">
        <f>SUM(R7:R43)</f>
        <v>0</v>
      </c>
      <c r="S4" s="8" t="s">
        <v>7</v>
      </c>
      <c r="T4" s="7">
        <f>SUM(T7:T43)</f>
        <v>0</v>
      </c>
      <c r="U4" s="8" t="s">
        <v>12</v>
      </c>
      <c r="V4" s="7">
        <f>SUM(V7:V43)</f>
        <v>0</v>
      </c>
      <c r="W4" s="8" t="s">
        <v>7</v>
      </c>
    </row>
    <row r="5" spans="2:23" ht="6" customHeight="1" thickTop="1" thickBot="1" x14ac:dyDescent="0.2"/>
    <row r="6" spans="2:23" ht="12" customHeight="1" thickBot="1" x14ac:dyDescent="0.2">
      <c r="B6" s="9"/>
      <c r="C6" s="10" t="s">
        <v>6</v>
      </c>
      <c r="D6" s="11" t="s">
        <v>45</v>
      </c>
      <c r="F6" s="12" t="s">
        <v>42</v>
      </c>
      <c r="H6" s="13" t="s">
        <v>35</v>
      </c>
      <c r="J6" s="14" t="s">
        <v>9</v>
      </c>
      <c r="L6" s="15" t="s">
        <v>11</v>
      </c>
      <c r="N6" s="16" t="s">
        <v>13</v>
      </c>
      <c r="P6" s="17" t="s">
        <v>35</v>
      </c>
      <c r="R6" s="18" t="s">
        <v>8</v>
      </c>
      <c r="T6" s="19" t="s">
        <v>10</v>
      </c>
      <c r="V6" s="20" t="s">
        <v>13</v>
      </c>
    </row>
    <row r="7" spans="2:23" ht="12" customHeight="1" x14ac:dyDescent="0.15">
      <c r="B7" s="21">
        <v>1</v>
      </c>
      <c r="C7" s="22" t="s">
        <v>60</v>
      </c>
      <c r="D7" s="23">
        <f>'新規需要額（計算シート）'!J3</f>
        <v>0</v>
      </c>
      <c r="F7" s="24">
        <f>'新規需要額（計算シート）'!K3</f>
        <v>0</v>
      </c>
      <c r="H7" s="25">
        <f t="array" ref="H7:H43">MMULT(各係数!C5:AM41,【経済波及効果推計シート】!F7:F43)</f>
        <v>0</v>
      </c>
      <c r="J7" s="26">
        <f>H7*各係数!AO5</f>
        <v>0</v>
      </c>
      <c r="L7" s="27">
        <f>H7*各係数!AP5*100</f>
        <v>0</v>
      </c>
      <c r="N7" s="28">
        <f>H7*各係数!AQ5</f>
        <v>0</v>
      </c>
      <c r="P7" s="29">
        <f>$N$4*$P$1*各係数!AR5</f>
        <v>0</v>
      </c>
      <c r="R7" s="30">
        <f>P7*各係数!AO5</f>
        <v>0</v>
      </c>
      <c r="T7" s="31">
        <f>P7*各係数!AP5*100</f>
        <v>0</v>
      </c>
      <c r="V7" s="32">
        <f>P7*各係数!AQ5</f>
        <v>0</v>
      </c>
    </row>
    <row r="8" spans="2:23" ht="12" customHeight="1" x14ac:dyDescent="0.15">
      <c r="B8" s="33">
        <v>6</v>
      </c>
      <c r="C8" s="34" t="s">
        <v>17</v>
      </c>
      <c r="D8" s="35">
        <f>'新規需要額（計算シート）'!J4</f>
        <v>0</v>
      </c>
      <c r="F8" s="36">
        <f>'新規需要額（計算シート）'!K4</f>
        <v>0</v>
      </c>
      <c r="H8" s="37">
        <v>0</v>
      </c>
      <c r="J8" s="38">
        <f>H8*各係数!AO6</f>
        <v>0</v>
      </c>
      <c r="L8" s="39">
        <f>H8*各係数!AP6*100</f>
        <v>0</v>
      </c>
      <c r="N8" s="40">
        <f>H8*各係数!AQ6</f>
        <v>0</v>
      </c>
      <c r="P8" s="41">
        <f>$N$4*$P$1*各係数!AR6</f>
        <v>0</v>
      </c>
      <c r="R8" s="42">
        <f>P8*各係数!AO6</f>
        <v>0</v>
      </c>
      <c r="T8" s="43">
        <f>P8*各係数!AP6*100</f>
        <v>0</v>
      </c>
      <c r="V8" s="44">
        <f>P8*各係数!AQ6</f>
        <v>0</v>
      </c>
    </row>
    <row r="9" spans="2:23" ht="12" customHeight="1" x14ac:dyDescent="0.15">
      <c r="B9" s="33">
        <v>11</v>
      </c>
      <c r="C9" s="34" t="s">
        <v>47</v>
      </c>
      <c r="D9" s="35">
        <f>'新規需要額（計算シート）'!J5</f>
        <v>0</v>
      </c>
      <c r="F9" s="36">
        <f>'新規需要額（計算シート）'!K5</f>
        <v>0</v>
      </c>
      <c r="H9" s="37">
        <v>0</v>
      </c>
      <c r="J9" s="38">
        <f>H9*各係数!AO7</f>
        <v>0</v>
      </c>
      <c r="L9" s="39">
        <f>H9*各係数!AP7*100</f>
        <v>0</v>
      </c>
      <c r="N9" s="40">
        <f>H9*各係数!AQ7</f>
        <v>0</v>
      </c>
      <c r="P9" s="41">
        <f>$N$4*$P$1*各係数!AR7</f>
        <v>0</v>
      </c>
      <c r="R9" s="42">
        <f>P9*各係数!AO7</f>
        <v>0</v>
      </c>
      <c r="T9" s="43">
        <f>P9*各係数!AP7*100</f>
        <v>0</v>
      </c>
      <c r="V9" s="44">
        <f>P9*各係数!AQ7</f>
        <v>0</v>
      </c>
    </row>
    <row r="10" spans="2:23" ht="12" customHeight="1" x14ac:dyDescent="0.15">
      <c r="B10" s="33">
        <v>15</v>
      </c>
      <c r="C10" s="34" t="s">
        <v>18</v>
      </c>
      <c r="D10" s="35">
        <f>'新規需要額（計算シート）'!J6</f>
        <v>0</v>
      </c>
      <c r="F10" s="36">
        <f>'新規需要額（計算シート）'!K6</f>
        <v>0</v>
      </c>
      <c r="H10" s="37">
        <v>0</v>
      </c>
      <c r="J10" s="38">
        <f>H10*各係数!AO8</f>
        <v>0</v>
      </c>
      <c r="L10" s="39">
        <f>H10*各係数!AP8*100</f>
        <v>0</v>
      </c>
      <c r="N10" s="40">
        <f>H10*各係数!AQ8</f>
        <v>0</v>
      </c>
      <c r="P10" s="41">
        <f>$N$4*$P$1*各係数!AR8</f>
        <v>0</v>
      </c>
      <c r="R10" s="42">
        <f>P10*各係数!AO8</f>
        <v>0</v>
      </c>
      <c r="T10" s="43">
        <f>P10*各係数!AP8*100</f>
        <v>0</v>
      </c>
      <c r="V10" s="44">
        <f>P10*各係数!AQ8</f>
        <v>0</v>
      </c>
    </row>
    <row r="11" spans="2:23" ht="12" customHeight="1" x14ac:dyDescent="0.15">
      <c r="B11" s="45">
        <v>16</v>
      </c>
      <c r="C11" s="46" t="s">
        <v>19</v>
      </c>
      <c r="D11" s="47">
        <f>'新規需要額（計算シート）'!J7</f>
        <v>0</v>
      </c>
      <c r="F11" s="48">
        <f>'新規需要額（計算シート）'!K7</f>
        <v>0</v>
      </c>
      <c r="H11" s="49">
        <v>0</v>
      </c>
      <c r="J11" s="50">
        <f>H11*各係数!AO9</f>
        <v>0</v>
      </c>
      <c r="L11" s="51">
        <f>H11*各係数!AP9*100</f>
        <v>0</v>
      </c>
      <c r="N11" s="52">
        <f>H11*各係数!AQ9</f>
        <v>0</v>
      </c>
      <c r="P11" s="53">
        <f>$N$4*$P$1*各係数!AR9</f>
        <v>0</v>
      </c>
      <c r="R11" s="54">
        <f>P11*各係数!AO9</f>
        <v>0</v>
      </c>
      <c r="T11" s="55">
        <f>P11*各係数!AP9*100</f>
        <v>0</v>
      </c>
      <c r="V11" s="56">
        <f>P11*各係数!AQ9</f>
        <v>0</v>
      </c>
    </row>
    <row r="12" spans="2:23" ht="12" customHeight="1" x14ac:dyDescent="0.15">
      <c r="B12" s="57">
        <v>20</v>
      </c>
      <c r="C12" s="58" t="s">
        <v>20</v>
      </c>
      <c r="D12" s="59">
        <f>'新規需要額（計算シート）'!J8</f>
        <v>0</v>
      </c>
      <c r="F12" s="60">
        <f>'新規需要額（計算シート）'!K8</f>
        <v>0</v>
      </c>
      <c r="H12" s="61">
        <v>0</v>
      </c>
      <c r="J12" s="62">
        <f>H12*各係数!AO10</f>
        <v>0</v>
      </c>
      <c r="L12" s="63">
        <f>H12*各係数!AP10*100</f>
        <v>0</v>
      </c>
      <c r="N12" s="64">
        <f>H12*各係数!AQ10</f>
        <v>0</v>
      </c>
      <c r="P12" s="65">
        <f>$N$4*$P$1*各係数!AR10</f>
        <v>0</v>
      </c>
      <c r="R12" s="66">
        <f>P12*各係数!AO10</f>
        <v>0</v>
      </c>
      <c r="T12" s="67">
        <f>P12*各係数!AP10*100</f>
        <v>0</v>
      </c>
      <c r="V12" s="68">
        <f>P12*各係数!AQ10</f>
        <v>0</v>
      </c>
    </row>
    <row r="13" spans="2:23" ht="12" customHeight="1" x14ac:dyDescent="0.15">
      <c r="B13" s="33">
        <v>21</v>
      </c>
      <c r="C13" s="34" t="s">
        <v>21</v>
      </c>
      <c r="D13" s="35">
        <f>'新規需要額（計算シート）'!J9</f>
        <v>0</v>
      </c>
      <c r="F13" s="36">
        <f>'新規需要額（計算シート）'!K9</f>
        <v>0</v>
      </c>
      <c r="H13" s="37">
        <v>0</v>
      </c>
      <c r="J13" s="38">
        <f>H13*各係数!AO11</f>
        <v>0</v>
      </c>
      <c r="L13" s="39">
        <f>H13*各係数!AP11*100</f>
        <v>0</v>
      </c>
      <c r="N13" s="40">
        <f>H13*各係数!AQ11</f>
        <v>0</v>
      </c>
      <c r="P13" s="41">
        <f>$N$4*$P$1*各係数!AR11</f>
        <v>0</v>
      </c>
      <c r="R13" s="42">
        <f>P13*各係数!AO11</f>
        <v>0</v>
      </c>
      <c r="T13" s="43">
        <f>P13*各係数!AP11*100</f>
        <v>0</v>
      </c>
      <c r="V13" s="44">
        <f>P13*各係数!AQ11</f>
        <v>0</v>
      </c>
    </row>
    <row r="14" spans="2:23" ht="12" customHeight="1" x14ac:dyDescent="0.15">
      <c r="B14" s="33">
        <v>22</v>
      </c>
      <c r="C14" s="34" t="s">
        <v>61</v>
      </c>
      <c r="D14" s="35">
        <f>'新規需要額（計算シート）'!J10</f>
        <v>0</v>
      </c>
      <c r="F14" s="36">
        <f>'新規需要額（計算シート）'!K10</f>
        <v>0</v>
      </c>
      <c r="H14" s="37">
        <v>0</v>
      </c>
      <c r="J14" s="38">
        <f>H14*各係数!AO12</f>
        <v>0</v>
      </c>
      <c r="L14" s="39">
        <f>H14*各係数!AP12*100</f>
        <v>0</v>
      </c>
      <c r="N14" s="40">
        <f>H14*各係数!AQ12</f>
        <v>0</v>
      </c>
      <c r="P14" s="41">
        <f>$N$4*$P$1*各係数!AR12</f>
        <v>0</v>
      </c>
      <c r="R14" s="42">
        <f>P14*各係数!AO12</f>
        <v>0</v>
      </c>
      <c r="T14" s="43">
        <f>P14*各係数!AP12*100</f>
        <v>0</v>
      </c>
      <c r="V14" s="44">
        <f>P14*各係数!AQ12</f>
        <v>0</v>
      </c>
    </row>
    <row r="15" spans="2:23" ht="12" customHeight="1" x14ac:dyDescent="0.15">
      <c r="B15" s="33">
        <v>25</v>
      </c>
      <c r="C15" s="34" t="s">
        <v>22</v>
      </c>
      <c r="D15" s="35">
        <f>'新規需要額（計算シート）'!J11</f>
        <v>0</v>
      </c>
      <c r="F15" s="36">
        <f>'新規需要額（計算シート）'!K11</f>
        <v>0</v>
      </c>
      <c r="H15" s="37">
        <v>0</v>
      </c>
      <c r="J15" s="38">
        <f>H15*各係数!AO13</f>
        <v>0</v>
      </c>
      <c r="L15" s="39">
        <f>H15*各係数!AP13*100</f>
        <v>0</v>
      </c>
      <c r="N15" s="40">
        <f>H15*各係数!AQ13</f>
        <v>0</v>
      </c>
      <c r="P15" s="41">
        <f>$N$4*$P$1*各係数!AR13</f>
        <v>0</v>
      </c>
      <c r="R15" s="42">
        <f>P15*各係数!AO13</f>
        <v>0</v>
      </c>
      <c r="T15" s="43">
        <f>P15*各係数!AP13*100</f>
        <v>0</v>
      </c>
      <c r="V15" s="44">
        <f>P15*各係数!AQ13</f>
        <v>0</v>
      </c>
    </row>
    <row r="16" spans="2:23" ht="12" customHeight="1" x14ac:dyDescent="0.15">
      <c r="B16" s="45">
        <v>26</v>
      </c>
      <c r="C16" s="46" t="s">
        <v>23</v>
      </c>
      <c r="D16" s="47">
        <f>'新規需要額（計算シート）'!J12</f>
        <v>0</v>
      </c>
      <c r="F16" s="48">
        <f>'新規需要額（計算シート）'!K12</f>
        <v>0</v>
      </c>
      <c r="H16" s="49">
        <v>0</v>
      </c>
      <c r="J16" s="50">
        <f>H16*各係数!AO14</f>
        <v>0</v>
      </c>
      <c r="L16" s="51">
        <f>H16*各係数!AP14*100</f>
        <v>0</v>
      </c>
      <c r="N16" s="52">
        <f>H16*各係数!AQ14</f>
        <v>0</v>
      </c>
      <c r="P16" s="53">
        <f>$N$4*$P$1*各係数!AR14</f>
        <v>0</v>
      </c>
      <c r="R16" s="54">
        <f>P16*各係数!AO14</f>
        <v>0</v>
      </c>
      <c r="T16" s="55">
        <f>P16*各係数!AP14*100</f>
        <v>0</v>
      </c>
      <c r="V16" s="56">
        <f>P16*各係数!AQ14</f>
        <v>0</v>
      </c>
    </row>
    <row r="17" spans="2:23" ht="12" customHeight="1" x14ac:dyDescent="0.15">
      <c r="B17" s="57">
        <v>27</v>
      </c>
      <c r="C17" s="58" t="s">
        <v>24</v>
      </c>
      <c r="D17" s="59">
        <f>'新規需要額（計算シート）'!J13</f>
        <v>0</v>
      </c>
      <c r="F17" s="60">
        <f>'新規需要額（計算シート）'!K13</f>
        <v>0</v>
      </c>
      <c r="H17" s="61">
        <v>0</v>
      </c>
      <c r="J17" s="62">
        <f>H17*各係数!AO15</f>
        <v>0</v>
      </c>
      <c r="L17" s="63">
        <f>H17*各係数!AP15*100</f>
        <v>0</v>
      </c>
      <c r="N17" s="64">
        <f>H17*各係数!AQ15</f>
        <v>0</v>
      </c>
      <c r="P17" s="65">
        <f>$N$4*$P$1*各係数!AR15</f>
        <v>0</v>
      </c>
      <c r="R17" s="66">
        <f>P17*各係数!AO15</f>
        <v>0</v>
      </c>
      <c r="T17" s="67">
        <f>P17*各係数!AP15*100</f>
        <v>0</v>
      </c>
      <c r="V17" s="68">
        <f>P17*各係数!AQ15</f>
        <v>0</v>
      </c>
      <c r="W17" s="69"/>
    </row>
    <row r="18" spans="2:23" ht="12" customHeight="1" x14ac:dyDescent="0.15">
      <c r="B18" s="33">
        <v>28</v>
      </c>
      <c r="C18" s="34" t="s">
        <v>25</v>
      </c>
      <c r="D18" s="35">
        <f>'新規需要額（計算シート）'!J14</f>
        <v>0</v>
      </c>
      <c r="F18" s="36">
        <f>'新規需要額（計算シート）'!K14</f>
        <v>0</v>
      </c>
      <c r="H18" s="37">
        <v>0</v>
      </c>
      <c r="J18" s="38">
        <f>H18*各係数!AO16</f>
        <v>0</v>
      </c>
      <c r="L18" s="39">
        <f>H18*各係数!AP16*100</f>
        <v>0</v>
      </c>
      <c r="N18" s="40">
        <f>H18*各係数!AQ16</f>
        <v>0</v>
      </c>
      <c r="P18" s="41">
        <f>$N$4*$P$1*各係数!AR16</f>
        <v>0</v>
      </c>
      <c r="R18" s="42">
        <f>P18*各係数!AO16</f>
        <v>0</v>
      </c>
      <c r="T18" s="43">
        <f>P18*各係数!AP16*100</f>
        <v>0</v>
      </c>
      <c r="V18" s="44">
        <f>P18*各係数!AQ16</f>
        <v>0</v>
      </c>
      <c r="W18" s="69"/>
    </row>
    <row r="19" spans="2:23" ht="12" customHeight="1" x14ac:dyDescent="0.15">
      <c r="B19" s="33">
        <v>29</v>
      </c>
      <c r="C19" s="34" t="s">
        <v>48</v>
      </c>
      <c r="D19" s="35">
        <f>'新規需要額（計算シート）'!J15</f>
        <v>0</v>
      </c>
      <c r="F19" s="36">
        <f>'新規需要額（計算シート）'!K15</f>
        <v>0</v>
      </c>
      <c r="H19" s="37">
        <v>0</v>
      </c>
      <c r="J19" s="38">
        <f>H19*各係数!AO17</f>
        <v>0</v>
      </c>
      <c r="L19" s="39">
        <f>H19*各係数!AP17*100</f>
        <v>0</v>
      </c>
      <c r="N19" s="40">
        <f>H19*各係数!AQ17</f>
        <v>0</v>
      </c>
      <c r="P19" s="41">
        <f>$N$4*$P$1*各係数!AR17</f>
        <v>0</v>
      </c>
      <c r="R19" s="42">
        <f>P19*各係数!AO17</f>
        <v>0</v>
      </c>
      <c r="T19" s="43">
        <f>P19*各係数!AP17*100</f>
        <v>0</v>
      </c>
      <c r="V19" s="44">
        <f>P19*各係数!AQ17</f>
        <v>0</v>
      </c>
      <c r="W19" s="69"/>
    </row>
    <row r="20" spans="2:23" ht="12" customHeight="1" x14ac:dyDescent="0.15">
      <c r="B20" s="33">
        <v>30</v>
      </c>
      <c r="C20" s="34" t="s">
        <v>49</v>
      </c>
      <c r="D20" s="35">
        <f>'新規需要額（計算シート）'!J16</f>
        <v>0</v>
      </c>
      <c r="F20" s="36">
        <f>'新規需要額（計算シート）'!K16</f>
        <v>0</v>
      </c>
      <c r="H20" s="37">
        <v>0</v>
      </c>
      <c r="J20" s="38">
        <f>H20*各係数!AO18</f>
        <v>0</v>
      </c>
      <c r="L20" s="39">
        <f>H20*各係数!AP18*100</f>
        <v>0</v>
      </c>
      <c r="N20" s="40">
        <f>H20*各係数!AQ18</f>
        <v>0</v>
      </c>
      <c r="P20" s="41">
        <f>$N$4*$P$1*各係数!AR18</f>
        <v>0</v>
      </c>
      <c r="R20" s="42">
        <f>P20*各係数!AO18</f>
        <v>0</v>
      </c>
      <c r="T20" s="43">
        <f>P20*各係数!AP18*100</f>
        <v>0</v>
      </c>
      <c r="V20" s="44">
        <f>P20*各係数!AQ18</f>
        <v>0</v>
      </c>
      <c r="W20" s="69"/>
    </row>
    <row r="21" spans="2:23" ht="12" customHeight="1" x14ac:dyDescent="0.15">
      <c r="B21" s="45">
        <v>31</v>
      </c>
      <c r="C21" s="46" t="s">
        <v>50</v>
      </c>
      <c r="D21" s="47">
        <f>'新規需要額（計算シート）'!J17</f>
        <v>0</v>
      </c>
      <c r="F21" s="48">
        <f>'新規需要額（計算シート）'!K17</f>
        <v>0</v>
      </c>
      <c r="H21" s="49">
        <v>0</v>
      </c>
      <c r="J21" s="50">
        <f>H21*各係数!AO19</f>
        <v>0</v>
      </c>
      <c r="L21" s="51">
        <f>H21*各係数!AP19*100</f>
        <v>0</v>
      </c>
      <c r="N21" s="52">
        <f>H21*各係数!AQ19</f>
        <v>0</v>
      </c>
      <c r="P21" s="53">
        <f>$N$4*$P$1*各係数!AR19</f>
        <v>0</v>
      </c>
      <c r="R21" s="54">
        <f>P21*各係数!AO19</f>
        <v>0</v>
      </c>
      <c r="T21" s="55">
        <f>P21*各係数!AP19*100</f>
        <v>0</v>
      </c>
      <c r="V21" s="56">
        <f>P21*各係数!AQ19</f>
        <v>0</v>
      </c>
      <c r="W21" s="69"/>
    </row>
    <row r="22" spans="2:23" ht="12" customHeight="1" x14ac:dyDescent="0.15">
      <c r="B22" s="57">
        <v>32</v>
      </c>
      <c r="C22" s="58" t="s">
        <v>51</v>
      </c>
      <c r="D22" s="59">
        <f>'新規需要額（計算シート）'!J18</f>
        <v>0</v>
      </c>
      <c r="F22" s="60">
        <f>'新規需要額（計算シート）'!K18</f>
        <v>0</v>
      </c>
      <c r="H22" s="61">
        <v>0</v>
      </c>
      <c r="J22" s="62">
        <f>H22*各係数!AO20</f>
        <v>0</v>
      </c>
      <c r="L22" s="63">
        <f>H22*各係数!AP20*100</f>
        <v>0</v>
      </c>
      <c r="N22" s="64">
        <f>H22*各係数!AQ20</f>
        <v>0</v>
      </c>
      <c r="P22" s="65">
        <f>$N$4*$P$1*各係数!AR20</f>
        <v>0</v>
      </c>
      <c r="R22" s="66">
        <f>P22*各係数!AO20</f>
        <v>0</v>
      </c>
      <c r="T22" s="67">
        <f>P22*各係数!AP20*100</f>
        <v>0</v>
      </c>
      <c r="V22" s="68">
        <f>P22*各係数!AQ20</f>
        <v>0</v>
      </c>
      <c r="W22" s="69"/>
    </row>
    <row r="23" spans="2:23" ht="12" customHeight="1" x14ac:dyDescent="0.15">
      <c r="B23" s="33">
        <v>33</v>
      </c>
      <c r="C23" s="34" t="s">
        <v>26</v>
      </c>
      <c r="D23" s="35">
        <f>'新規需要額（計算シート）'!J19</f>
        <v>0</v>
      </c>
      <c r="F23" s="36">
        <f>'新規需要額（計算シート）'!K19</f>
        <v>0</v>
      </c>
      <c r="H23" s="37">
        <v>0</v>
      </c>
      <c r="J23" s="38">
        <f>H23*各係数!AO21</f>
        <v>0</v>
      </c>
      <c r="L23" s="39">
        <f>H23*各係数!AP21*100</f>
        <v>0</v>
      </c>
      <c r="N23" s="40">
        <f>H23*各係数!AQ21</f>
        <v>0</v>
      </c>
      <c r="P23" s="41">
        <f>$N$4*$P$1*各係数!AR21</f>
        <v>0</v>
      </c>
      <c r="R23" s="42">
        <f>P23*各係数!AO21</f>
        <v>0</v>
      </c>
      <c r="T23" s="43">
        <f>P23*各係数!AP21*100</f>
        <v>0</v>
      </c>
      <c r="V23" s="44">
        <f>P23*各係数!AQ21</f>
        <v>0</v>
      </c>
      <c r="W23" s="69"/>
    </row>
    <row r="24" spans="2:23" ht="12" customHeight="1" x14ac:dyDescent="0.15">
      <c r="B24" s="33">
        <v>34</v>
      </c>
      <c r="C24" s="34" t="s">
        <v>62</v>
      </c>
      <c r="D24" s="35">
        <f>'新規需要額（計算シート）'!J20</f>
        <v>0</v>
      </c>
      <c r="F24" s="36">
        <f>'新規需要額（計算シート）'!K20</f>
        <v>0</v>
      </c>
      <c r="H24" s="37">
        <v>0</v>
      </c>
      <c r="J24" s="38">
        <f>H24*各係数!AO22</f>
        <v>0</v>
      </c>
      <c r="L24" s="39">
        <f>H24*各係数!AP22*100</f>
        <v>0</v>
      </c>
      <c r="N24" s="40">
        <f>H24*各係数!AQ22</f>
        <v>0</v>
      </c>
      <c r="P24" s="41">
        <f>$N$4*$P$1*各係数!AR22</f>
        <v>0</v>
      </c>
      <c r="R24" s="42">
        <f>P24*各係数!AO22</f>
        <v>0</v>
      </c>
      <c r="T24" s="43">
        <f>P24*各係数!AP22*100</f>
        <v>0</v>
      </c>
      <c r="V24" s="44">
        <f>P24*各係数!AQ22</f>
        <v>0</v>
      </c>
      <c r="W24" s="69"/>
    </row>
    <row r="25" spans="2:23" ht="12" customHeight="1" x14ac:dyDescent="0.15">
      <c r="B25" s="33">
        <v>35</v>
      </c>
      <c r="C25" s="34" t="s">
        <v>27</v>
      </c>
      <c r="D25" s="35">
        <f>'新規需要額（計算シート）'!J21</f>
        <v>0</v>
      </c>
      <c r="F25" s="36">
        <f>'新規需要額（計算シート）'!K21</f>
        <v>0</v>
      </c>
      <c r="H25" s="37">
        <v>0</v>
      </c>
      <c r="J25" s="38">
        <f>H25*各係数!AO23</f>
        <v>0</v>
      </c>
      <c r="L25" s="39">
        <f>H25*各係数!AP23*100</f>
        <v>0</v>
      </c>
      <c r="N25" s="40">
        <f>H25*各係数!AQ23</f>
        <v>0</v>
      </c>
      <c r="P25" s="41">
        <f>$N$4*$P$1*各係数!AR23</f>
        <v>0</v>
      </c>
      <c r="R25" s="42">
        <f>P25*各係数!AO23</f>
        <v>0</v>
      </c>
      <c r="T25" s="43">
        <f>P25*各係数!AP23*100</f>
        <v>0</v>
      </c>
      <c r="V25" s="44">
        <f>P25*各係数!AQ23</f>
        <v>0</v>
      </c>
      <c r="W25" s="69"/>
    </row>
    <row r="26" spans="2:23" ht="12" customHeight="1" x14ac:dyDescent="0.15">
      <c r="B26" s="45">
        <v>39</v>
      </c>
      <c r="C26" s="46" t="s">
        <v>0</v>
      </c>
      <c r="D26" s="47">
        <f>'新規需要額（計算シート）'!J22</f>
        <v>0</v>
      </c>
      <c r="F26" s="48">
        <f>'新規需要額（計算シート）'!K22</f>
        <v>0</v>
      </c>
      <c r="H26" s="49">
        <v>0</v>
      </c>
      <c r="J26" s="50">
        <f>H26*各係数!AO24</f>
        <v>0</v>
      </c>
      <c r="L26" s="51">
        <f>H26*各係数!AP24*100</f>
        <v>0</v>
      </c>
      <c r="N26" s="52">
        <f>H26*各係数!AQ24</f>
        <v>0</v>
      </c>
      <c r="P26" s="53">
        <f>$N$4*$P$1*各係数!AR24</f>
        <v>0</v>
      </c>
      <c r="R26" s="54">
        <f>P26*各係数!AO24</f>
        <v>0</v>
      </c>
      <c r="T26" s="55">
        <f>P26*各係数!AP24*100</f>
        <v>0</v>
      </c>
      <c r="V26" s="56">
        <f>P26*各係数!AQ24</f>
        <v>0</v>
      </c>
      <c r="W26" s="69"/>
    </row>
    <row r="27" spans="2:23" ht="12" customHeight="1" x14ac:dyDescent="0.15">
      <c r="B27" s="57">
        <v>41</v>
      </c>
      <c r="C27" s="58" t="s">
        <v>28</v>
      </c>
      <c r="D27" s="59">
        <f>'新規需要額（計算シート）'!J23</f>
        <v>0</v>
      </c>
      <c r="F27" s="60">
        <f>'新規需要額（計算シート）'!K23</f>
        <v>0</v>
      </c>
      <c r="H27" s="61">
        <v>0</v>
      </c>
      <c r="J27" s="62">
        <f>H27*各係数!AO25</f>
        <v>0</v>
      </c>
      <c r="L27" s="63">
        <f>H27*各係数!AP25*100</f>
        <v>0</v>
      </c>
      <c r="N27" s="64">
        <f>H27*各係数!AQ25</f>
        <v>0</v>
      </c>
      <c r="P27" s="65">
        <f>$N$4*$P$1*各係数!AR25</f>
        <v>0</v>
      </c>
      <c r="R27" s="66">
        <f>P27*各係数!AO25</f>
        <v>0</v>
      </c>
      <c r="T27" s="67">
        <f>P27*各係数!AP25*100</f>
        <v>0</v>
      </c>
      <c r="V27" s="68">
        <f>P27*各係数!AQ25</f>
        <v>0</v>
      </c>
      <c r="W27" s="69"/>
    </row>
    <row r="28" spans="2:23" ht="12" customHeight="1" x14ac:dyDescent="0.15">
      <c r="B28" s="33">
        <v>46</v>
      </c>
      <c r="C28" s="34" t="s">
        <v>29</v>
      </c>
      <c r="D28" s="35">
        <f>'新規需要額（計算シート）'!J24</f>
        <v>0</v>
      </c>
      <c r="F28" s="36">
        <f>'新規需要額（計算シート）'!K24</f>
        <v>0</v>
      </c>
      <c r="H28" s="37">
        <v>0</v>
      </c>
      <c r="J28" s="38">
        <f>H28*各係数!AO26</f>
        <v>0</v>
      </c>
      <c r="L28" s="39">
        <f>H28*各係数!AP26*100</f>
        <v>0</v>
      </c>
      <c r="N28" s="40">
        <f>H28*各係数!AQ26</f>
        <v>0</v>
      </c>
      <c r="P28" s="41">
        <f>$N$4*$P$1*各係数!AR26</f>
        <v>0</v>
      </c>
      <c r="R28" s="42">
        <f>P28*各係数!AO26</f>
        <v>0</v>
      </c>
      <c r="T28" s="43">
        <f>P28*各係数!AP26*100</f>
        <v>0</v>
      </c>
      <c r="V28" s="44">
        <f>P28*各係数!AQ26</f>
        <v>0</v>
      </c>
      <c r="W28" s="69"/>
    </row>
    <row r="29" spans="2:23" ht="12" customHeight="1" x14ac:dyDescent="0.15">
      <c r="B29" s="33">
        <v>47</v>
      </c>
      <c r="C29" s="34" t="s">
        <v>52</v>
      </c>
      <c r="D29" s="35">
        <f>'新規需要額（計算シート）'!J25</f>
        <v>0</v>
      </c>
      <c r="F29" s="36">
        <f>'新規需要額（計算シート）'!K25</f>
        <v>0</v>
      </c>
      <c r="H29" s="37">
        <v>0</v>
      </c>
      <c r="J29" s="38">
        <f>H29*各係数!AO27</f>
        <v>0</v>
      </c>
      <c r="L29" s="39">
        <f>H29*各係数!AP27*100</f>
        <v>0</v>
      </c>
      <c r="N29" s="40">
        <f>H29*各係数!AQ27</f>
        <v>0</v>
      </c>
      <c r="P29" s="41">
        <f>$N$4*$P$1*各係数!AR27</f>
        <v>0</v>
      </c>
      <c r="R29" s="42">
        <f>P29*各係数!AO27</f>
        <v>0</v>
      </c>
      <c r="T29" s="43">
        <f>P29*各係数!AP27*100</f>
        <v>0</v>
      </c>
      <c r="V29" s="44">
        <f>P29*各係数!AQ27</f>
        <v>0</v>
      </c>
      <c r="W29" s="69"/>
    </row>
    <row r="30" spans="2:23" ht="12" customHeight="1" x14ac:dyDescent="0.15">
      <c r="B30" s="33">
        <v>48</v>
      </c>
      <c r="C30" s="34" t="s">
        <v>53</v>
      </c>
      <c r="D30" s="35">
        <f>'新規需要額（計算シート）'!J26</f>
        <v>0</v>
      </c>
      <c r="F30" s="36">
        <f>'新規需要額（計算シート）'!K26</f>
        <v>0</v>
      </c>
      <c r="H30" s="37">
        <v>0</v>
      </c>
      <c r="J30" s="38">
        <f>H30*各係数!AO28</f>
        <v>0</v>
      </c>
      <c r="L30" s="39">
        <f>H30*各係数!AP28*100</f>
        <v>0</v>
      </c>
      <c r="N30" s="40">
        <f>H30*各係数!AQ28</f>
        <v>0</v>
      </c>
      <c r="P30" s="41">
        <f>$N$4*$P$1*各係数!AR28</f>
        <v>0</v>
      </c>
      <c r="R30" s="42">
        <f>P30*各係数!AO28</f>
        <v>0</v>
      </c>
      <c r="T30" s="43">
        <f>P30*各係数!AP28*100</f>
        <v>0</v>
      </c>
      <c r="V30" s="44">
        <f>P30*各係数!AQ28</f>
        <v>0</v>
      </c>
      <c r="W30" s="69"/>
    </row>
    <row r="31" spans="2:23" ht="12" customHeight="1" x14ac:dyDescent="0.15">
      <c r="B31" s="45">
        <v>51</v>
      </c>
      <c r="C31" s="46" t="s">
        <v>1</v>
      </c>
      <c r="D31" s="47">
        <f>'新規需要額（計算シート）'!J27</f>
        <v>0</v>
      </c>
      <c r="F31" s="48">
        <f>'新規需要額（計算シート）'!K27</f>
        <v>0</v>
      </c>
      <c r="H31" s="49">
        <v>0</v>
      </c>
      <c r="J31" s="50">
        <f>H31*各係数!AO29</f>
        <v>0</v>
      </c>
      <c r="L31" s="51">
        <f>H31*各係数!AP29*100</f>
        <v>0</v>
      </c>
      <c r="N31" s="52">
        <f>H31*各係数!AQ29</f>
        <v>0</v>
      </c>
      <c r="P31" s="53">
        <f>$N$4*$P$1*各係数!AR29</f>
        <v>0</v>
      </c>
      <c r="R31" s="54">
        <f>P31*各係数!AO29</f>
        <v>0</v>
      </c>
      <c r="T31" s="55">
        <f>P31*各係数!AP29*100</f>
        <v>0</v>
      </c>
      <c r="V31" s="56">
        <f>P31*各係数!AQ29</f>
        <v>0</v>
      </c>
      <c r="W31" s="69"/>
    </row>
    <row r="32" spans="2:23" ht="12" customHeight="1" x14ac:dyDescent="0.15">
      <c r="B32" s="57">
        <v>53</v>
      </c>
      <c r="C32" s="58" t="s">
        <v>2</v>
      </c>
      <c r="D32" s="59">
        <f>'新規需要額（計算シート）'!J28</f>
        <v>0</v>
      </c>
      <c r="F32" s="60">
        <f>'新規需要額（計算シート）'!K28</f>
        <v>0</v>
      </c>
      <c r="H32" s="61">
        <v>0</v>
      </c>
      <c r="J32" s="62">
        <f>H32*各係数!AO30</f>
        <v>0</v>
      </c>
      <c r="L32" s="63">
        <f>H32*各係数!AP30*100</f>
        <v>0</v>
      </c>
      <c r="N32" s="64">
        <f>H32*各係数!AQ30</f>
        <v>0</v>
      </c>
      <c r="P32" s="65">
        <f>$N$4*$P$1*各係数!AR30</f>
        <v>0</v>
      </c>
      <c r="R32" s="66">
        <f>P32*各係数!AO30</f>
        <v>0</v>
      </c>
      <c r="T32" s="67">
        <f>P32*各係数!AP30*100</f>
        <v>0</v>
      </c>
      <c r="V32" s="68">
        <f>P32*各係数!AQ30</f>
        <v>0</v>
      </c>
      <c r="W32" s="69"/>
    </row>
    <row r="33" spans="2:23" ht="12" customHeight="1" x14ac:dyDescent="0.15">
      <c r="B33" s="33">
        <v>55</v>
      </c>
      <c r="C33" s="34" t="s">
        <v>30</v>
      </c>
      <c r="D33" s="35">
        <f>'新規需要額（計算シート）'!J29</f>
        <v>0</v>
      </c>
      <c r="F33" s="36">
        <f>'新規需要額（計算シート）'!K29</f>
        <v>0</v>
      </c>
      <c r="H33" s="37">
        <v>0</v>
      </c>
      <c r="J33" s="38">
        <f>H33*各係数!AO31</f>
        <v>0</v>
      </c>
      <c r="L33" s="39">
        <f>H33*各係数!AP31*100</f>
        <v>0</v>
      </c>
      <c r="N33" s="40">
        <f>H33*各係数!AQ31</f>
        <v>0</v>
      </c>
      <c r="P33" s="41">
        <f>$N$4*$P$1*各係数!AR31</f>
        <v>0</v>
      </c>
      <c r="R33" s="42">
        <f>P33*各係数!AO31</f>
        <v>0</v>
      </c>
      <c r="T33" s="43">
        <f>P33*各係数!AP31*100</f>
        <v>0</v>
      </c>
      <c r="V33" s="44">
        <f>P33*各係数!AQ31</f>
        <v>0</v>
      </c>
      <c r="W33" s="69"/>
    </row>
    <row r="34" spans="2:23" ht="12" customHeight="1" x14ac:dyDescent="0.15">
      <c r="B34" s="33">
        <v>57</v>
      </c>
      <c r="C34" s="34" t="s">
        <v>54</v>
      </c>
      <c r="D34" s="35">
        <f>'新規需要額（計算シート）'!J30</f>
        <v>0</v>
      </c>
      <c r="F34" s="36">
        <f>'新規需要額（計算シート）'!K30</f>
        <v>0</v>
      </c>
      <c r="H34" s="37">
        <v>0</v>
      </c>
      <c r="J34" s="38">
        <f>H34*各係数!AO32</f>
        <v>0</v>
      </c>
      <c r="L34" s="39">
        <f>H34*各係数!AP32*100</f>
        <v>0</v>
      </c>
      <c r="N34" s="40">
        <f>H34*各係数!AQ32</f>
        <v>0</v>
      </c>
      <c r="P34" s="41">
        <f>$N$4*$P$1*各係数!AR32</f>
        <v>0</v>
      </c>
      <c r="R34" s="42">
        <f>P34*各係数!AO32</f>
        <v>0</v>
      </c>
      <c r="T34" s="43">
        <f>P34*各係数!AP32*100</f>
        <v>0</v>
      </c>
      <c r="V34" s="44">
        <f>P34*各係数!AQ32</f>
        <v>0</v>
      </c>
      <c r="W34" s="69"/>
    </row>
    <row r="35" spans="2:23" ht="12" customHeight="1" x14ac:dyDescent="0.15">
      <c r="B35" s="33">
        <v>59</v>
      </c>
      <c r="C35" s="34" t="s">
        <v>55</v>
      </c>
      <c r="D35" s="35">
        <f>'新規需要額（計算シート）'!J31</f>
        <v>0</v>
      </c>
      <c r="F35" s="36">
        <f>'新規需要額（計算シート）'!K31</f>
        <v>0</v>
      </c>
      <c r="H35" s="37">
        <v>0</v>
      </c>
      <c r="J35" s="38">
        <f>H35*各係数!AO33</f>
        <v>0</v>
      </c>
      <c r="L35" s="39">
        <f>H35*各係数!AP33*100</f>
        <v>0</v>
      </c>
      <c r="N35" s="40">
        <f>H35*各係数!AQ33</f>
        <v>0</v>
      </c>
      <c r="P35" s="41">
        <f>$N$4*$P$1*各係数!AR33</f>
        <v>0</v>
      </c>
      <c r="R35" s="42">
        <f>P35*各係数!AO33</f>
        <v>0</v>
      </c>
      <c r="T35" s="43">
        <f>P35*各係数!AP33*100</f>
        <v>0</v>
      </c>
      <c r="V35" s="44">
        <f>P35*各係数!AQ33</f>
        <v>0</v>
      </c>
      <c r="W35" s="69"/>
    </row>
    <row r="36" spans="2:23" ht="12" customHeight="1" x14ac:dyDescent="0.15">
      <c r="B36" s="45">
        <v>61</v>
      </c>
      <c r="C36" s="46" t="s">
        <v>3</v>
      </c>
      <c r="D36" s="47">
        <f>'新規需要額（計算シート）'!J32</f>
        <v>0</v>
      </c>
      <c r="F36" s="48">
        <f>'新規需要額（計算シート）'!K32</f>
        <v>0</v>
      </c>
      <c r="H36" s="49">
        <v>0</v>
      </c>
      <c r="J36" s="50">
        <f>H36*各係数!AO34</f>
        <v>0</v>
      </c>
      <c r="L36" s="51">
        <f>H36*各係数!AP34*100</f>
        <v>0</v>
      </c>
      <c r="N36" s="52">
        <f>H36*各係数!AQ34</f>
        <v>0</v>
      </c>
      <c r="P36" s="53">
        <f>$N$4*$P$1*各係数!AR34</f>
        <v>0</v>
      </c>
      <c r="R36" s="54">
        <f>P36*各係数!AO34</f>
        <v>0</v>
      </c>
      <c r="T36" s="55">
        <f>P36*各係数!AP34*100</f>
        <v>0</v>
      </c>
      <c r="V36" s="56">
        <f>P36*各係数!AQ34</f>
        <v>0</v>
      </c>
      <c r="W36" s="69"/>
    </row>
    <row r="37" spans="2:23" ht="12" customHeight="1" x14ac:dyDescent="0.15">
      <c r="B37" s="57">
        <v>63</v>
      </c>
      <c r="C37" s="58" t="s">
        <v>31</v>
      </c>
      <c r="D37" s="59">
        <f>'新規需要額（計算シート）'!J33</f>
        <v>0</v>
      </c>
      <c r="F37" s="60">
        <f>'新規需要額（計算シート）'!K33</f>
        <v>0</v>
      </c>
      <c r="H37" s="61">
        <v>0</v>
      </c>
      <c r="J37" s="62">
        <f>H37*各係数!AO35</f>
        <v>0</v>
      </c>
      <c r="L37" s="63">
        <f>H37*各係数!AP35*100</f>
        <v>0</v>
      </c>
      <c r="N37" s="64">
        <f>H37*各係数!AQ35</f>
        <v>0</v>
      </c>
      <c r="P37" s="65">
        <f>$N$4*$P$1*各係数!AR35</f>
        <v>0</v>
      </c>
      <c r="R37" s="66">
        <f>P37*各係数!AO35</f>
        <v>0</v>
      </c>
      <c r="T37" s="67">
        <f>P37*各係数!AP35*100</f>
        <v>0</v>
      </c>
      <c r="V37" s="68">
        <f>P37*各係数!AQ35</f>
        <v>0</v>
      </c>
      <c r="W37" s="69"/>
    </row>
    <row r="38" spans="2:23" ht="12" customHeight="1" x14ac:dyDescent="0.15">
      <c r="B38" s="70">
        <v>64</v>
      </c>
      <c r="C38" s="71" t="s">
        <v>56</v>
      </c>
      <c r="D38" s="72">
        <f>'新規需要額（計算シート）'!J34</f>
        <v>0</v>
      </c>
      <c r="F38" s="73">
        <f>'新規需要額（計算シート）'!K34</f>
        <v>0</v>
      </c>
      <c r="H38" s="74">
        <v>0</v>
      </c>
      <c r="J38" s="75">
        <f>H38*各係数!AO36</f>
        <v>0</v>
      </c>
      <c r="L38" s="76">
        <f>H38*各係数!AP36*100</f>
        <v>0</v>
      </c>
      <c r="N38" s="77">
        <f>H38*各係数!AQ36</f>
        <v>0</v>
      </c>
      <c r="P38" s="78">
        <f>$N$4*$P$1*各係数!AR36</f>
        <v>0</v>
      </c>
      <c r="R38" s="79">
        <f>P38*各係数!AO36</f>
        <v>0</v>
      </c>
      <c r="T38" s="80">
        <f>P38*各係数!AP36*100</f>
        <v>0</v>
      </c>
      <c r="V38" s="81">
        <f>P38*各係数!AQ36</f>
        <v>0</v>
      </c>
      <c r="W38" s="69"/>
    </row>
    <row r="39" spans="2:23" ht="12" customHeight="1" x14ac:dyDescent="0.15">
      <c r="B39" s="70">
        <v>65</v>
      </c>
      <c r="C39" s="71" t="s">
        <v>63</v>
      </c>
      <c r="D39" s="72">
        <f>'新規需要額（計算シート）'!J35</f>
        <v>0</v>
      </c>
      <c r="F39" s="73">
        <f>'新規需要額（計算シート）'!K35</f>
        <v>0</v>
      </c>
      <c r="H39" s="74">
        <v>0</v>
      </c>
      <c r="J39" s="75">
        <f>H39*各係数!AO37</f>
        <v>0</v>
      </c>
      <c r="L39" s="76">
        <f>H39*各係数!AP37*100</f>
        <v>0</v>
      </c>
      <c r="N39" s="77">
        <f>H39*各係数!AQ37</f>
        <v>0</v>
      </c>
      <c r="P39" s="78">
        <f>$N$4*$P$1*各係数!AR37</f>
        <v>0</v>
      </c>
      <c r="R39" s="79">
        <f>P39*各係数!AO37</f>
        <v>0</v>
      </c>
      <c r="T39" s="80">
        <f>P39*各係数!AP37*100</f>
        <v>0</v>
      </c>
      <c r="V39" s="81">
        <f>P39*各係数!AQ37</f>
        <v>0</v>
      </c>
      <c r="W39" s="69"/>
    </row>
    <row r="40" spans="2:23" ht="12" customHeight="1" x14ac:dyDescent="0.15">
      <c r="B40" s="33">
        <v>66</v>
      </c>
      <c r="C40" s="34" t="s">
        <v>32</v>
      </c>
      <c r="D40" s="35">
        <f>'新規需要額（計算シート）'!J36</f>
        <v>0</v>
      </c>
      <c r="F40" s="73">
        <f>'新規需要額（計算シート）'!K36</f>
        <v>0</v>
      </c>
      <c r="H40" s="74">
        <v>0</v>
      </c>
      <c r="J40" s="75">
        <f>H40*各係数!AO38</f>
        <v>0</v>
      </c>
      <c r="L40" s="76">
        <f>H40*各係数!AP38*100</f>
        <v>0</v>
      </c>
      <c r="N40" s="77">
        <f>H40*各係数!AQ38</f>
        <v>0</v>
      </c>
      <c r="P40" s="78">
        <f>$N$4*$P$1*各係数!AR38</f>
        <v>0</v>
      </c>
      <c r="R40" s="79">
        <f>P40*各係数!AO38</f>
        <v>0</v>
      </c>
      <c r="T40" s="80">
        <f>P40*各係数!AP38*100</f>
        <v>0</v>
      </c>
      <c r="V40" s="81">
        <f>P40*各係数!AQ38</f>
        <v>0</v>
      </c>
      <c r="W40" s="69"/>
    </row>
    <row r="41" spans="2:23" ht="12" customHeight="1" x14ac:dyDescent="0.15">
      <c r="B41" s="45">
        <v>67</v>
      </c>
      <c r="C41" s="46" t="s">
        <v>33</v>
      </c>
      <c r="D41" s="47">
        <f>'新規需要額（計算シート）'!J37</f>
        <v>0</v>
      </c>
      <c r="F41" s="48">
        <f>'新規需要額（計算シート）'!K37</f>
        <v>0</v>
      </c>
      <c r="H41" s="49">
        <v>0</v>
      </c>
      <c r="J41" s="50">
        <f>H41*各係数!AO39</f>
        <v>0</v>
      </c>
      <c r="L41" s="51">
        <f>H41*各係数!AP39*100</f>
        <v>0</v>
      </c>
      <c r="N41" s="52">
        <f>H41*各係数!AQ39</f>
        <v>0</v>
      </c>
      <c r="P41" s="53">
        <f>$N$4*$P$1*各係数!AR39</f>
        <v>0</v>
      </c>
      <c r="R41" s="54">
        <f>P41*各係数!AO39</f>
        <v>0</v>
      </c>
      <c r="T41" s="55">
        <f>P41*各係数!AP39*100</f>
        <v>0</v>
      </c>
      <c r="V41" s="56">
        <f>P41*各係数!AQ39</f>
        <v>0</v>
      </c>
      <c r="W41" s="69"/>
    </row>
    <row r="42" spans="2:23" ht="12" customHeight="1" x14ac:dyDescent="0.15">
      <c r="B42" s="70">
        <v>68</v>
      </c>
      <c r="C42" s="71" t="s">
        <v>4</v>
      </c>
      <c r="D42" s="72">
        <f>'新規需要額（計算シート）'!J38</f>
        <v>0</v>
      </c>
      <c r="F42" s="73">
        <f>'新規需要額（計算シート）'!K38</f>
        <v>0</v>
      </c>
      <c r="H42" s="74">
        <v>0</v>
      </c>
      <c r="J42" s="75">
        <f>H42*各係数!AO40</f>
        <v>0</v>
      </c>
      <c r="L42" s="76">
        <f>H42*各係数!AP40*100</f>
        <v>0</v>
      </c>
      <c r="N42" s="77">
        <f>H42*各係数!AQ40</f>
        <v>0</v>
      </c>
      <c r="P42" s="78">
        <f>$N$4*$P$1*各係数!AR40</f>
        <v>0</v>
      </c>
      <c r="R42" s="79">
        <f>P42*各係数!AO40</f>
        <v>0</v>
      </c>
      <c r="T42" s="80">
        <f>P42*各係数!AP40*100</f>
        <v>0</v>
      </c>
      <c r="V42" s="81">
        <f>P42*各係数!AQ40</f>
        <v>0</v>
      </c>
      <c r="W42" s="69"/>
    </row>
    <row r="43" spans="2:23" ht="12" customHeight="1" thickBot="1" x14ac:dyDescent="0.2">
      <c r="B43" s="82">
        <v>69</v>
      </c>
      <c r="C43" s="83" t="s">
        <v>5</v>
      </c>
      <c r="D43" s="84">
        <f>'新規需要額（計算シート）'!J39</f>
        <v>0</v>
      </c>
      <c r="F43" s="85">
        <f>'新規需要額（計算シート）'!K39</f>
        <v>0</v>
      </c>
      <c r="H43" s="86">
        <v>0</v>
      </c>
      <c r="J43" s="87">
        <f>H43*各係数!AO41</f>
        <v>0</v>
      </c>
      <c r="L43" s="88">
        <f>H43*各係数!AP41*100</f>
        <v>0</v>
      </c>
      <c r="N43" s="89">
        <f>H43*各係数!AQ41</f>
        <v>0</v>
      </c>
      <c r="P43" s="90">
        <f>$N$4*$P$1*各係数!AR41</f>
        <v>0</v>
      </c>
      <c r="R43" s="91">
        <f>P43*各係数!AO41</f>
        <v>0</v>
      </c>
      <c r="T43" s="92">
        <f>P43*各係数!AP41*100</f>
        <v>0</v>
      </c>
      <c r="V43" s="93">
        <f>P43*各係数!AQ41</f>
        <v>0</v>
      </c>
      <c r="W43" s="69"/>
    </row>
    <row r="46" spans="2:23" ht="30" x14ac:dyDescent="0.15">
      <c r="D46" s="1" t="s">
        <v>174</v>
      </c>
      <c r="P46" s="69"/>
    </row>
    <row r="47" spans="2:23" ht="8.1" customHeight="1" x14ac:dyDescent="0.15">
      <c r="D47" s="5"/>
      <c r="E47" s="69"/>
      <c r="F47" s="69"/>
      <c r="G47" s="69"/>
      <c r="H47" s="69"/>
      <c r="I47" s="69"/>
      <c r="J47" s="69"/>
      <c r="K47" s="69"/>
      <c r="L47" s="69"/>
      <c r="M47" s="69"/>
      <c r="N47" s="69"/>
      <c r="O47" s="69"/>
      <c r="P47" s="69"/>
    </row>
    <row r="48" spans="2:23" ht="13.5" customHeight="1" x14ac:dyDescent="0.15">
      <c r="D48" s="3" t="s">
        <v>39</v>
      </c>
      <c r="E48" s="3"/>
      <c r="F48" s="3"/>
      <c r="G48" s="3"/>
      <c r="H48" s="3"/>
      <c r="I48" s="3"/>
      <c r="K48" s="94"/>
      <c r="L48" s="69"/>
      <c r="M48" s="69"/>
      <c r="N48" s="69"/>
      <c r="O48" s="69"/>
      <c r="P48" s="69"/>
    </row>
    <row r="49" spans="4:16" ht="8.1" customHeight="1" thickBot="1" x14ac:dyDescent="0.2">
      <c r="D49" s="95"/>
      <c r="E49" s="95"/>
      <c r="F49" s="95"/>
      <c r="G49" s="95"/>
      <c r="H49" s="95"/>
      <c r="I49" s="95"/>
      <c r="K49" s="94"/>
      <c r="L49" s="69"/>
      <c r="M49" s="69"/>
      <c r="N49" s="69"/>
      <c r="O49" s="69"/>
      <c r="P49" s="69"/>
    </row>
    <row r="50" spans="4:16" ht="30" customHeight="1" x14ac:dyDescent="0.15">
      <c r="D50" s="96" t="s">
        <v>58</v>
      </c>
      <c r="E50" s="97"/>
      <c r="F50" s="97"/>
      <c r="G50" s="249">
        <f>$D$4</f>
        <v>0</v>
      </c>
      <c r="H50" s="250"/>
      <c r="I50" s="98" t="s">
        <v>7</v>
      </c>
      <c r="M50" s="99"/>
      <c r="N50" s="69"/>
      <c r="O50" s="94"/>
      <c r="P50" s="69"/>
    </row>
    <row r="51" spans="4:16" ht="30" customHeight="1" thickBot="1" x14ac:dyDescent="0.2">
      <c r="D51" s="100" t="s">
        <v>42</v>
      </c>
      <c r="E51" s="101"/>
      <c r="F51" s="101"/>
      <c r="G51" s="251">
        <f>$F$4</f>
        <v>0</v>
      </c>
      <c r="H51" s="252"/>
      <c r="I51" s="102" t="s">
        <v>7</v>
      </c>
      <c r="M51" s="99"/>
      <c r="N51" s="69"/>
      <c r="O51" s="94"/>
      <c r="P51" s="69"/>
    </row>
    <row r="52" spans="4:16" ht="8.1" customHeight="1" thickBot="1" x14ac:dyDescent="0.2">
      <c r="E52" s="69"/>
      <c r="F52" s="69"/>
      <c r="G52" s="69"/>
      <c r="H52" s="69"/>
      <c r="I52" s="69"/>
      <c r="J52" s="69"/>
      <c r="K52" s="69"/>
      <c r="L52" s="69"/>
      <c r="M52" s="69"/>
      <c r="N52" s="69"/>
      <c r="O52" s="69"/>
      <c r="P52" s="69"/>
    </row>
    <row r="53" spans="4:16" ht="18.75" x14ac:dyDescent="0.15">
      <c r="D53" s="103"/>
      <c r="E53" s="104"/>
      <c r="F53" s="243" t="s">
        <v>35</v>
      </c>
      <c r="G53" s="244"/>
      <c r="H53" s="105"/>
      <c r="I53" s="105"/>
      <c r="J53" s="105"/>
      <c r="K53" s="106"/>
      <c r="L53" s="243" t="s">
        <v>10</v>
      </c>
      <c r="M53" s="258"/>
    </row>
    <row r="54" spans="4:16" ht="18.75" x14ac:dyDescent="0.15">
      <c r="D54" s="107"/>
      <c r="E54" s="108"/>
      <c r="F54" s="245"/>
      <c r="G54" s="246"/>
      <c r="H54" s="255" t="s">
        <v>38</v>
      </c>
      <c r="I54" s="256"/>
      <c r="J54" s="109"/>
      <c r="K54" s="109"/>
      <c r="L54" s="245"/>
      <c r="M54" s="259"/>
    </row>
    <row r="55" spans="4:16" ht="19.5" thickBot="1" x14ac:dyDescent="0.2">
      <c r="D55" s="110"/>
      <c r="E55" s="111"/>
      <c r="F55" s="247"/>
      <c r="G55" s="248"/>
      <c r="H55" s="257"/>
      <c r="I55" s="248"/>
      <c r="J55" s="261" t="s">
        <v>13</v>
      </c>
      <c r="K55" s="262"/>
      <c r="L55" s="247"/>
      <c r="M55" s="260"/>
    </row>
    <row r="56" spans="4:16" ht="30" customHeight="1" x14ac:dyDescent="0.15">
      <c r="D56" s="112" t="s">
        <v>37</v>
      </c>
      <c r="E56" s="113"/>
      <c r="F56" s="114">
        <f>F57+F58</f>
        <v>0</v>
      </c>
      <c r="G56" s="115" t="s">
        <v>7</v>
      </c>
      <c r="H56" s="116">
        <f>H57+H58</f>
        <v>0</v>
      </c>
      <c r="I56" s="115" t="s">
        <v>7</v>
      </c>
      <c r="J56" s="116">
        <f>J57+J58</f>
        <v>0</v>
      </c>
      <c r="K56" s="117" t="s">
        <v>7</v>
      </c>
      <c r="L56" s="114">
        <f>L57+L58</f>
        <v>0</v>
      </c>
      <c r="M56" s="118" t="s">
        <v>12</v>
      </c>
    </row>
    <row r="57" spans="4:16" ht="30" customHeight="1" x14ac:dyDescent="0.15">
      <c r="D57" s="110"/>
      <c r="E57" s="119" t="s">
        <v>43</v>
      </c>
      <c r="F57" s="120">
        <f>$H$4</f>
        <v>0</v>
      </c>
      <c r="G57" s="121" t="s">
        <v>7</v>
      </c>
      <c r="H57" s="122">
        <f>$J$4</f>
        <v>0</v>
      </c>
      <c r="I57" s="121" t="s">
        <v>7</v>
      </c>
      <c r="J57" s="122">
        <f>$N$4</f>
        <v>0</v>
      </c>
      <c r="K57" s="123" t="s">
        <v>7</v>
      </c>
      <c r="L57" s="124">
        <f>$L$4</f>
        <v>0</v>
      </c>
      <c r="M57" s="125" t="s">
        <v>12</v>
      </c>
    </row>
    <row r="58" spans="4:16" ht="30" customHeight="1" thickBot="1" x14ac:dyDescent="0.2">
      <c r="D58" s="126"/>
      <c r="E58" s="127" t="s">
        <v>44</v>
      </c>
      <c r="F58" s="128">
        <f>$P$4</f>
        <v>0</v>
      </c>
      <c r="G58" s="129" t="s">
        <v>7</v>
      </c>
      <c r="H58" s="130">
        <f>$R$4</f>
        <v>0</v>
      </c>
      <c r="I58" s="129" t="s">
        <v>7</v>
      </c>
      <c r="J58" s="130">
        <f>$V$4</f>
        <v>0</v>
      </c>
      <c r="K58" s="131" t="s">
        <v>7</v>
      </c>
      <c r="L58" s="128">
        <f>$T$4</f>
        <v>0</v>
      </c>
      <c r="M58" s="132" t="s">
        <v>12</v>
      </c>
    </row>
    <row r="59" spans="4:16" ht="8.1" customHeight="1" x14ac:dyDescent="0.15">
      <c r="D59" s="69"/>
    </row>
    <row r="60" spans="4:16" ht="18.75" x14ac:dyDescent="0.15">
      <c r="D60" s="69" t="s">
        <v>59</v>
      </c>
    </row>
  </sheetData>
  <mergeCells count="8">
    <mergeCell ref="F53:G55"/>
    <mergeCell ref="G50:H50"/>
    <mergeCell ref="G51:H51"/>
    <mergeCell ref="P1:P2"/>
    <mergeCell ref="H54:I55"/>
    <mergeCell ref="L53:M55"/>
    <mergeCell ref="J55:K55"/>
    <mergeCell ref="O1:O2"/>
  </mergeCells>
  <phoneticPr fontId="6"/>
  <dataValidations count="2">
    <dataValidation type="decimal" imeMode="off" allowBlank="1" showInputMessage="1" showErrorMessage="1" sqref="P1:P2" xr:uid="{00000000-0002-0000-0200-000000000000}">
      <formula1>0</formula1>
      <formula2>1</formula2>
    </dataValidation>
    <dataValidation imeMode="off" allowBlank="1" showInputMessage="1" showErrorMessage="1" sqref="D7:D43 F7:F43" xr:uid="{00000000-0002-0000-0200-000001000000}"/>
  </dataValidations>
  <pageMargins left="0.31496062992125984" right="0.19685039370078741" top="0.74803149606299213" bottom="0.55118110236220474" header="0.31496062992125984" footer="0.31496062992125984"/>
  <pageSetup paperSize="9"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0"/>
  <sheetViews>
    <sheetView zoomScaleNormal="100" workbookViewId="0"/>
  </sheetViews>
  <sheetFormatPr defaultColWidth="9" defaultRowHeight="18.75" x14ac:dyDescent="0.15"/>
  <cols>
    <col min="1" max="1" width="7" style="69" customWidth="1"/>
    <col min="2" max="2" width="26.875" style="69" customWidth="1"/>
    <col min="3" max="5" width="20.625" style="69" customWidth="1"/>
    <col min="6" max="7" width="25.5" style="69" customWidth="1"/>
    <col min="8" max="10" width="20.625" style="69" customWidth="1"/>
    <col min="11" max="11" width="20.625" style="158" customWidth="1"/>
    <col min="12" max="12" width="9" style="158"/>
    <col min="13" max="16384" width="9" style="69"/>
  </cols>
  <sheetData>
    <row r="1" spans="1:12" ht="19.5" thickBot="1" x14ac:dyDescent="0.2"/>
    <row r="2" spans="1:12" ht="19.5" thickBot="1" x14ac:dyDescent="0.2">
      <c r="A2" s="188"/>
      <c r="B2" s="189" t="s">
        <v>6</v>
      </c>
      <c r="C2" s="189" t="s">
        <v>102</v>
      </c>
      <c r="D2" s="189" t="s">
        <v>106</v>
      </c>
      <c r="E2" s="189" t="s">
        <v>107</v>
      </c>
      <c r="F2" s="189" t="s">
        <v>75</v>
      </c>
      <c r="G2" s="189" t="s">
        <v>76</v>
      </c>
      <c r="H2" s="189" t="s">
        <v>109</v>
      </c>
      <c r="I2" s="189" t="s">
        <v>110</v>
      </c>
      <c r="J2" s="190" t="s">
        <v>45</v>
      </c>
      <c r="K2" s="209" t="s">
        <v>42</v>
      </c>
      <c r="L2" s="158" t="s">
        <v>105</v>
      </c>
    </row>
    <row r="3" spans="1:12" x14ac:dyDescent="0.15">
      <c r="A3" s="191">
        <v>1</v>
      </c>
      <c r="B3" s="192" t="s">
        <v>60</v>
      </c>
      <c r="C3" s="216">
        <f>【入力シート】!$B$2*取引基本表!AO5/取引基本表!AO$42</f>
        <v>0</v>
      </c>
      <c r="D3" s="216">
        <f>【入力シート】!$B$3*取引基本表!AP5/取引基本表!AP$42</f>
        <v>0</v>
      </c>
      <c r="E3" s="216">
        <f>【入力シート】!$B$4*取引基本表!AQ5/取引基本表!AQ$42</f>
        <v>0</v>
      </c>
      <c r="F3" s="216">
        <f>【入力シート】!$B$5*取引基本表!AR5/取引基本表!AR$42</f>
        <v>0</v>
      </c>
      <c r="G3" s="216">
        <f>【入力シート】!$B$6*取引基本表!AS5/取引基本表!AS$42</f>
        <v>0</v>
      </c>
      <c r="H3" s="216">
        <f>【入力シート】!$B$7*取引基本表!AX5/取引基本表!AX$42</f>
        <v>0</v>
      </c>
      <c r="I3" s="216">
        <f>【入力シート】!$B$8*取引基本表!AY5/取引基本表!AY$42</f>
        <v>0</v>
      </c>
      <c r="J3" s="193">
        <f>SUM(C3:I3)</f>
        <v>0</v>
      </c>
      <c r="K3" s="210">
        <f>SUM(C3:G3)*各係数!AS5+H3+I3</f>
        <v>0</v>
      </c>
    </row>
    <row r="4" spans="1:12" x14ac:dyDescent="0.15">
      <c r="A4" s="194">
        <v>6</v>
      </c>
      <c r="B4" s="195" t="s">
        <v>17</v>
      </c>
      <c r="C4" s="217">
        <f>【入力シート】!$B$2*取引基本表!AO6/取引基本表!AO$42</f>
        <v>0</v>
      </c>
      <c r="D4" s="217">
        <f>【入力シート】!$B$3*取引基本表!AP6/取引基本表!AP$42</f>
        <v>0</v>
      </c>
      <c r="E4" s="217">
        <f>【入力シート】!$B$4*取引基本表!AQ6/取引基本表!AQ$42</f>
        <v>0</v>
      </c>
      <c r="F4" s="217">
        <f>【入力シート】!$B$5*取引基本表!AR6/取引基本表!AR$42</f>
        <v>0</v>
      </c>
      <c r="G4" s="217">
        <f>【入力シート】!$B$6*取引基本表!AS6/取引基本表!AS$42</f>
        <v>0</v>
      </c>
      <c r="H4" s="217">
        <f>【入力シート】!$B$7*取引基本表!AX6/取引基本表!AX$42</f>
        <v>0</v>
      </c>
      <c r="I4" s="217">
        <f>【入力シート】!$B$8*取引基本表!AY6/取引基本表!AY$42</f>
        <v>0</v>
      </c>
      <c r="J4" s="196">
        <f t="shared" ref="J4:J39" si="0">SUM(C4:I4)</f>
        <v>0</v>
      </c>
      <c r="K4" s="211">
        <f>SUM(C4:G4)*各係数!AS6+H4+I4</f>
        <v>0</v>
      </c>
    </row>
    <row r="5" spans="1:12" x14ac:dyDescent="0.15">
      <c r="A5" s="194">
        <v>11</v>
      </c>
      <c r="B5" s="195" t="s">
        <v>47</v>
      </c>
      <c r="C5" s="217">
        <f>【入力シート】!$B$2*取引基本表!AO7/取引基本表!AO$42</f>
        <v>0</v>
      </c>
      <c r="D5" s="217">
        <f>【入力シート】!$B$3*取引基本表!AP7/取引基本表!AP$42</f>
        <v>0</v>
      </c>
      <c r="E5" s="217">
        <f>【入力シート】!$B$4*取引基本表!AQ7/取引基本表!AQ$42</f>
        <v>0</v>
      </c>
      <c r="F5" s="217">
        <f>【入力シート】!$B$5*取引基本表!AR7/取引基本表!AR$42</f>
        <v>0</v>
      </c>
      <c r="G5" s="217">
        <f>【入力シート】!$B$6*取引基本表!AS7/取引基本表!AS$42</f>
        <v>0</v>
      </c>
      <c r="H5" s="217">
        <f>【入力シート】!$B$7*取引基本表!AX7/取引基本表!AX$42</f>
        <v>0</v>
      </c>
      <c r="I5" s="217">
        <f>【入力シート】!$B$8*取引基本表!AY7/取引基本表!AY$42</f>
        <v>0</v>
      </c>
      <c r="J5" s="196">
        <f t="shared" si="0"/>
        <v>0</v>
      </c>
      <c r="K5" s="211">
        <f>SUM(C5:G5)*各係数!AS7+H5+I5</f>
        <v>0</v>
      </c>
    </row>
    <row r="6" spans="1:12" x14ac:dyDescent="0.15">
      <c r="A6" s="194">
        <v>15</v>
      </c>
      <c r="B6" s="195" t="s">
        <v>18</v>
      </c>
      <c r="C6" s="217">
        <f>【入力シート】!$B$2*取引基本表!AO8/取引基本表!AO$42</f>
        <v>0</v>
      </c>
      <c r="D6" s="217">
        <f>【入力シート】!$B$3*取引基本表!AP8/取引基本表!AP$42</f>
        <v>0</v>
      </c>
      <c r="E6" s="217">
        <f>【入力シート】!$B$4*取引基本表!AQ8/取引基本表!AQ$42</f>
        <v>0</v>
      </c>
      <c r="F6" s="217">
        <f>【入力シート】!$B$5*取引基本表!AR8/取引基本表!AR$42</f>
        <v>0</v>
      </c>
      <c r="G6" s="217">
        <f>【入力シート】!$B$6*取引基本表!AS8/取引基本表!AS$42</f>
        <v>0</v>
      </c>
      <c r="H6" s="217">
        <f>【入力シート】!$B$7*取引基本表!AX8/取引基本表!AX$42</f>
        <v>0</v>
      </c>
      <c r="I6" s="217">
        <f>【入力シート】!$B$8*取引基本表!AY8/取引基本表!AY$42</f>
        <v>0</v>
      </c>
      <c r="J6" s="196">
        <f t="shared" si="0"/>
        <v>0</v>
      </c>
      <c r="K6" s="211">
        <f>SUM(C6:G6)*各係数!AS8+H6+I6</f>
        <v>0</v>
      </c>
    </row>
    <row r="7" spans="1:12" x14ac:dyDescent="0.15">
      <c r="A7" s="197">
        <v>16</v>
      </c>
      <c r="B7" s="198" t="s">
        <v>19</v>
      </c>
      <c r="C7" s="218">
        <f>【入力シート】!$B$2*取引基本表!AO9/取引基本表!AO$42</f>
        <v>0</v>
      </c>
      <c r="D7" s="218">
        <f>【入力シート】!$B$3*取引基本表!AP9/取引基本表!AP$42</f>
        <v>0</v>
      </c>
      <c r="E7" s="218">
        <f>【入力シート】!$B$4*取引基本表!AQ9/取引基本表!AQ$42</f>
        <v>0</v>
      </c>
      <c r="F7" s="218">
        <f>【入力シート】!$B$5*取引基本表!AR9/取引基本表!AR$42</f>
        <v>0</v>
      </c>
      <c r="G7" s="218">
        <f>【入力シート】!$B$6*取引基本表!AS9/取引基本表!AS$42</f>
        <v>0</v>
      </c>
      <c r="H7" s="218">
        <f>【入力シート】!$B$7*取引基本表!AX9/取引基本表!AX$42</f>
        <v>0</v>
      </c>
      <c r="I7" s="220">
        <f>【入力シート】!$B$8*取引基本表!AY9/取引基本表!AY$42</f>
        <v>0</v>
      </c>
      <c r="J7" s="199">
        <f t="shared" si="0"/>
        <v>0</v>
      </c>
      <c r="K7" s="212">
        <f>SUM(C7:G7)*各係数!AS9+H7+I7</f>
        <v>0</v>
      </c>
    </row>
    <row r="8" spans="1:12" x14ac:dyDescent="0.15">
      <c r="A8" s="200">
        <v>20</v>
      </c>
      <c r="B8" s="201" t="s">
        <v>20</v>
      </c>
      <c r="C8" s="219">
        <f>【入力シート】!$B$2*取引基本表!AO10/取引基本表!AO$42</f>
        <v>0</v>
      </c>
      <c r="D8" s="219">
        <f>【入力シート】!$B$3*取引基本表!AP10/取引基本表!AP$42</f>
        <v>0</v>
      </c>
      <c r="E8" s="219">
        <f>【入力シート】!$B$4*取引基本表!AQ10/取引基本表!AQ$42</f>
        <v>0</v>
      </c>
      <c r="F8" s="219">
        <f>【入力シート】!$B$5*取引基本表!AR10/取引基本表!AR$42</f>
        <v>0</v>
      </c>
      <c r="G8" s="219">
        <f>【入力シート】!$B$6*取引基本表!AS10/取引基本表!AS$42</f>
        <v>0</v>
      </c>
      <c r="H8" s="219">
        <f>【入力シート】!$B$7*取引基本表!AX10/取引基本表!AX$42</f>
        <v>0</v>
      </c>
      <c r="I8" s="219">
        <f>【入力シート】!$B$8*取引基本表!AY10/取引基本表!AY$42</f>
        <v>0</v>
      </c>
      <c r="J8" s="202">
        <f t="shared" si="0"/>
        <v>0</v>
      </c>
      <c r="K8" s="213">
        <f>SUM(C8:G8)*各係数!AS10+H8+I8</f>
        <v>0</v>
      </c>
    </row>
    <row r="9" spans="1:12" x14ac:dyDescent="0.15">
      <c r="A9" s="194">
        <v>21</v>
      </c>
      <c r="B9" s="195" t="s">
        <v>21</v>
      </c>
      <c r="C9" s="217">
        <f>【入力シート】!$B$2*取引基本表!AO11/取引基本表!AO$42</f>
        <v>0</v>
      </c>
      <c r="D9" s="217">
        <f>【入力シート】!$B$3*取引基本表!AP11/取引基本表!AP$42</f>
        <v>0</v>
      </c>
      <c r="E9" s="217">
        <f>【入力シート】!$B$4*取引基本表!AQ11/取引基本表!AQ$42</f>
        <v>0</v>
      </c>
      <c r="F9" s="217">
        <f>【入力シート】!$B$5*取引基本表!AR11/取引基本表!AR$42</f>
        <v>0</v>
      </c>
      <c r="G9" s="217">
        <f>【入力シート】!$B$6*取引基本表!AS11/取引基本表!AS$42</f>
        <v>0</v>
      </c>
      <c r="H9" s="217">
        <f>【入力シート】!$B$7*取引基本表!AX11/取引基本表!AX$42</f>
        <v>0</v>
      </c>
      <c r="I9" s="217">
        <f>【入力シート】!$B$8*取引基本表!AY11/取引基本表!AY$42</f>
        <v>0</v>
      </c>
      <c r="J9" s="196">
        <f t="shared" si="0"/>
        <v>0</v>
      </c>
      <c r="K9" s="211">
        <f>SUM(C9:G9)*各係数!AS11+H9+I9</f>
        <v>0</v>
      </c>
    </row>
    <row r="10" spans="1:12" x14ac:dyDescent="0.15">
      <c r="A10" s="194">
        <v>22</v>
      </c>
      <c r="B10" s="195" t="s">
        <v>61</v>
      </c>
      <c r="C10" s="217">
        <f>【入力シート】!$B$2*取引基本表!AO12/取引基本表!AO$42</f>
        <v>0</v>
      </c>
      <c r="D10" s="217">
        <f>【入力シート】!$B$3*取引基本表!AP12/取引基本表!AP$42</f>
        <v>0</v>
      </c>
      <c r="E10" s="217">
        <f>【入力シート】!$B$4*取引基本表!AQ12/取引基本表!AQ$42</f>
        <v>0</v>
      </c>
      <c r="F10" s="217">
        <f>【入力シート】!$B$5*取引基本表!AR12/取引基本表!AR$42</f>
        <v>0</v>
      </c>
      <c r="G10" s="217">
        <f>【入力シート】!$B$6*取引基本表!AS12/取引基本表!AS$42</f>
        <v>0</v>
      </c>
      <c r="H10" s="217">
        <f>【入力シート】!$B$7*取引基本表!AX12/取引基本表!AX$42</f>
        <v>0</v>
      </c>
      <c r="I10" s="217">
        <f>【入力シート】!$B$8*取引基本表!AY12/取引基本表!AY$42</f>
        <v>0</v>
      </c>
      <c r="J10" s="196">
        <f t="shared" si="0"/>
        <v>0</v>
      </c>
      <c r="K10" s="211">
        <f>SUM(C10:G10)*各係数!AS12+H10+I10</f>
        <v>0</v>
      </c>
    </row>
    <row r="11" spans="1:12" x14ac:dyDescent="0.15">
      <c r="A11" s="194">
        <v>25</v>
      </c>
      <c r="B11" s="195" t="s">
        <v>22</v>
      </c>
      <c r="C11" s="217">
        <f>【入力シート】!$B$2*取引基本表!AO13/取引基本表!AO$42</f>
        <v>0</v>
      </c>
      <c r="D11" s="217">
        <f>【入力シート】!$B$3*取引基本表!AP13/取引基本表!AP$42</f>
        <v>0</v>
      </c>
      <c r="E11" s="217">
        <f>【入力シート】!$B$4*取引基本表!AQ13/取引基本表!AQ$42</f>
        <v>0</v>
      </c>
      <c r="F11" s="217">
        <f>【入力シート】!$B$5*取引基本表!AR13/取引基本表!AR$42</f>
        <v>0</v>
      </c>
      <c r="G11" s="217">
        <f>【入力シート】!$B$6*取引基本表!AS13/取引基本表!AS$42</f>
        <v>0</v>
      </c>
      <c r="H11" s="217">
        <f>【入力シート】!$B$7*取引基本表!AX13/取引基本表!AX$42</f>
        <v>0</v>
      </c>
      <c r="I11" s="217">
        <f>【入力シート】!$B$8*取引基本表!AY13/取引基本表!AY$42</f>
        <v>0</v>
      </c>
      <c r="J11" s="196">
        <f t="shared" si="0"/>
        <v>0</v>
      </c>
      <c r="K11" s="211">
        <f>SUM(C11:G11)*各係数!AS13+H11+I11</f>
        <v>0</v>
      </c>
    </row>
    <row r="12" spans="1:12" x14ac:dyDescent="0.15">
      <c r="A12" s="197">
        <v>26</v>
      </c>
      <c r="B12" s="198" t="s">
        <v>23</v>
      </c>
      <c r="C12" s="218">
        <f>【入力シート】!$B$2*取引基本表!AO14/取引基本表!AO$42</f>
        <v>0</v>
      </c>
      <c r="D12" s="218">
        <f>【入力シート】!$B$3*取引基本表!AP14/取引基本表!AP$42</f>
        <v>0</v>
      </c>
      <c r="E12" s="218">
        <f>【入力シート】!$B$4*取引基本表!AQ14/取引基本表!AQ$42</f>
        <v>0</v>
      </c>
      <c r="F12" s="218">
        <f>【入力シート】!$B$5*取引基本表!AR14/取引基本表!AR$42</f>
        <v>0</v>
      </c>
      <c r="G12" s="218">
        <f>【入力シート】!$B$6*取引基本表!AS14/取引基本表!AS$42</f>
        <v>0</v>
      </c>
      <c r="H12" s="218">
        <f>【入力シート】!$B$7*取引基本表!AX14/取引基本表!AX$42</f>
        <v>0</v>
      </c>
      <c r="I12" s="220">
        <f>【入力シート】!$B$8*取引基本表!AY14/取引基本表!AY$42</f>
        <v>0</v>
      </c>
      <c r="J12" s="199">
        <f t="shared" si="0"/>
        <v>0</v>
      </c>
      <c r="K12" s="212">
        <f>SUM(C12:G12)*各係数!AS14+H12+I12</f>
        <v>0</v>
      </c>
    </row>
    <row r="13" spans="1:12" x14ac:dyDescent="0.15">
      <c r="A13" s="200">
        <v>27</v>
      </c>
      <c r="B13" s="201" t="s">
        <v>24</v>
      </c>
      <c r="C13" s="219">
        <f>【入力シート】!$B$2*取引基本表!AO15/取引基本表!AO$42</f>
        <v>0</v>
      </c>
      <c r="D13" s="219">
        <f>【入力シート】!$B$3*取引基本表!AP15/取引基本表!AP$42</f>
        <v>0</v>
      </c>
      <c r="E13" s="219">
        <f>【入力シート】!$B$4*取引基本表!AQ15/取引基本表!AQ$42</f>
        <v>0</v>
      </c>
      <c r="F13" s="219">
        <f>【入力シート】!$B$5*取引基本表!AR15/取引基本表!AR$42</f>
        <v>0</v>
      </c>
      <c r="G13" s="219">
        <f>【入力シート】!$B$6*取引基本表!AS15/取引基本表!AS$42</f>
        <v>0</v>
      </c>
      <c r="H13" s="219">
        <f>【入力シート】!$B$7*取引基本表!AX15/取引基本表!AX$42</f>
        <v>0</v>
      </c>
      <c r="I13" s="219">
        <f>【入力シート】!$B$8*取引基本表!AY15/取引基本表!AY$42</f>
        <v>0</v>
      </c>
      <c r="J13" s="202">
        <f t="shared" si="0"/>
        <v>0</v>
      </c>
      <c r="K13" s="213">
        <f>SUM(C13:G13)*各係数!AS15+H13+I13</f>
        <v>0</v>
      </c>
    </row>
    <row r="14" spans="1:12" x14ac:dyDescent="0.15">
      <c r="A14" s="194">
        <v>28</v>
      </c>
      <c r="B14" s="195" t="s">
        <v>25</v>
      </c>
      <c r="C14" s="217">
        <f>【入力シート】!$B$2*取引基本表!AO16/取引基本表!AO$42</f>
        <v>0</v>
      </c>
      <c r="D14" s="217">
        <f>【入力シート】!$B$3*取引基本表!AP16/取引基本表!AP$42</f>
        <v>0</v>
      </c>
      <c r="E14" s="217">
        <f>【入力シート】!$B$4*取引基本表!AQ16/取引基本表!AQ$42</f>
        <v>0</v>
      </c>
      <c r="F14" s="217">
        <f>【入力シート】!$B$5*取引基本表!AR16/取引基本表!AR$42</f>
        <v>0</v>
      </c>
      <c r="G14" s="217">
        <f>【入力シート】!$B$6*取引基本表!AS16/取引基本表!AS$42</f>
        <v>0</v>
      </c>
      <c r="H14" s="217">
        <f>【入力シート】!$B$7*取引基本表!AX16/取引基本表!AX$42</f>
        <v>0</v>
      </c>
      <c r="I14" s="217">
        <f>【入力シート】!$B$8*取引基本表!AY16/取引基本表!AY$42</f>
        <v>0</v>
      </c>
      <c r="J14" s="196">
        <f t="shared" si="0"/>
        <v>0</v>
      </c>
      <c r="K14" s="211">
        <f>SUM(C14:G14)*各係数!AS16+H14+I14</f>
        <v>0</v>
      </c>
    </row>
    <row r="15" spans="1:12" x14ac:dyDescent="0.15">
      <c r="A15" s="194">
        <v>29</v>
      </c>
      <c r="B15" s="195" t="s">
        <v>48</v>
      </c>
      <c r="C15" s="217">
        <f>【入力シート】!$B$2*取引基本表!AO17/取引基本表!AO$42</f>
        <v>0</v>
      </c>
      <c r="D15" s="217">
        <f>【入力シート】!$B$3*取引基本表!AP17/取引基本表!AP$42</f>
        <v>0</v>
      </c>
      <c r="E15" s="217">
        <f>【入力シート】!$B$4*取引基本表!AQ17/取引基本表!AQ$42</f>
        <v>0</v>
      </c>
      <c r="F15" s="217">
        <f>【入力シート】!$B$5*取引基本表!AR17/取引基本表!AR$42</f>
        <v>0</v>
      </c>
      <c r="G15" s="217">
        <f>【入力シート】!$B$6*取引基本表!AS17/取引基本表!AS$42</f>
        <v>0</v>
      </c>
      <c r="H15" s="217">
        <f>【入力シート】!$B$7*取引基本表!AX17/取引基本表!AX$42</f>
        <v>0</v>
      </c>
      <c r="I15" s="217">
        <f>【入力シート】!$B$8*取引基本表!AY17/取引基本表!AY$42</f>
        <v>0</v>
      </c>
      <c r="J15" s="196">
        <f t="shared" si="0"/>
        <v>0</v>
      </c>
      <c r="K15" s="211">
        <f>SUM(C15:G15)*各係数!AS17+H15+I15</f>
        <v>0</v>
      </c>
    </row>
    <row r="16" spans="1:12" x14ac:dyDescent="0.15">
      <c r="A16" s="194">
        <v>30</v>
      </c>
      <c r="B16" s="195" t="s">
        <v>49</v>
      </c>
      <c r="C16" s="217">
        <f>【入力シート】!$B$2*取引基本表!AO18/取引基本表!AO$42</f>
        <v>0</v>
      </c>
      <c r="D16" s="217">
        <f>【入力シート】!$B$3*取引基本表!AP18/取引基本表!AP$42</f>
        <v>0</v>
      </c>
      <c r="E16" s="217">
        <f>【入力シート】!$B$4*取引基本表!AQ18/取引基本表!AQ$42</f>
        <v>0</v>
      </c>
      <c r="F16" s="217">
        <f>【入力シート】!$B$5*取引基本表!AR18/取引基本表!AR$42</f>
        <v>0</v>
      </c>
      <c r="G16" s="217">
        <f>【入力シート】!$B$6*取引基本表!AS18/取引基本表!AS$42</f>
        <v>0</v>
      </c>
      <c r="H16" s="217">
        <f>【入力シート】!$B$7*取引基本表!AX18/取引基本表!AX$42</f>
        <v>0</v>
      </c>
      <c r="I16" s="217">
        <f>【入力シート】!$B$8*取引基本表!AY18/取引基本表!AY$42</f>
        <v>0</v>
      </c>
      <c r="J16" s="196">
        <f t="shared" si="0"/>
        <v>0</v>
      </c>
      <c r="K16" s="211">
        <f>SUM(C16:G16)*各係数!AS18+H16+I16</f>
        <v>0</v>
      </c>
    </row>
    <row r="17" spans="1:11" x14ac:dyDescent="0.15">
      <c r="A17" s="197">
        <v>31</v>
      </c>
      <c r="B17" s="198" t="s">
        <v>50</v>
      </c>
      <c r="C17" s="218">
        <f>【入力シート】!$B$2*取引基本表!AO19/取引基本表!AO$42</f>
        <v>0</v>
      </c>
      <c r="D17" s="218">
        <f>【入力シート】!$B$3*取引基本表!AP19/取引基本表!AP$42</f>
        <v>0</v>
      </c>
      <c r="E17" s="218">
        <f>【入力シート】!$B$4*取引基本表!AQ19/取引基本表!AQ$42</f>
        <v>0</v>
      </c>
      <c r="F17" s="218">
        <f>【入力シート】!$B$5*取引基本表!AR19/取引基本表!AR$42</f>
        <v>0</v>
      </c>
      <c r="G17" s="218">
        <f>【入力シート】!$B$6*取引基本表!AS19/取引基本表!AS$42</f>
        <v>0</v>
      </c>
      <c r="H17" s="218">
        <f>【入力シート】!$B$7*取引基本表!AX19/取引基本表!AX$42</f>
        <v>0</v>
      </c>
      <c r="I17" s="220">
        <f>【入力シート】!$B$8*取引基本表!AY19/取引基本表!AY$42</f>
        <v>0</v>
      </c>
      <c r="J17" s="199">
        <f t="shared" si="0"/>
        <v>0</v>
      </c>
      <c r="K17" s="212">
        <f>SUM(C17:G17)*各係数!AS19+H17+I17</f>
        <v>0</v>
      </c>
    </row>
    <row r="18" spans="1:11" x14ac:dyDescent="0.15">
      <c r="A18" s="200">
        <v>32</v>
      </c>
      <c r="B18" s="201" t="s">
        <v>51</v>
      </c>
      <c r="C18" s="219">
        <f>【入力シート】!$B$2*取引基本表!AO20/取引基本表!AO$42</f>
        <v>0</v>
      </c>
      <c r="D18" s="219">
        <f>【入力シート】!$B$3*取引基本表!AP20/取引基本表!AP$42</f>
        <v>0</v>
      </c>
      <c r="E18" s="219">
        <f>【入力シート】!$B$4*取引基本表!AQ20/取引基本表!AQ$42</f>
        <v>0</v>
      </c>
      <c r="F18" s="219">
        <f>【入力シート】!$B$5*取引基本表!AR20/取引基本表!AR$42</f>
        <v>0</v>
      </c>
      <c r="G18" s="219">
        <f>【入力シート】!$B$6*取引基本表!AS20/取引基本表!AS$42</f>
        <v>0</v>
      </c>
      <c r="H18" s="219">
        <f>【入力シート】!$B$7*取引基本表!AX20/取引基本表!AX$42</f>
        <v>0</v>
      </c>
      <c r="I18" s="219">
        <f>【入力シート】!$B$8*取引基本表!AY20/取引基本表!AY$42</f>
        <v>0</v>
      </c>
      <c r="J18" s="202">
        <f t="shared" si="0"/>
        <v>0</v>
      </c>
      <c r="K18" s="213">
        <f>SUM(C18:G18)*各係数!AS20+H18+I18</f>
        <v>0</v>
      </c>
    </row>
    <row r="19" spans="1:11" x14ac:dyDescent="0.15">
      <c r="A19" s="194">
        <v>33</v>
      </c>
      <c r="B19" s="195" t="s">
        <v>26</v>
      </c>
      <c r="C19" s="217">
        <f>【入力シート】!$B$2*取引基本表!AO21/取引基本表!AO$42</f>
        <v>0</v>
      </c>
      <c r="D19" s="217">
        <f>【入力シート】!$B$3*取引基本表!AP21/取引基本表!AP$42</f>
        <v>0</v>
      </c>
      <c r="E19" s="217">
        <f>【入力シート】!$B$4*取引基本表!AQ21/取引基本表!AQ$42</f>
        <v>0</v>
      </c>
      <c r="F19" s="217">
        <f>【入力シート】!$B$5*取引基本表!AR21/取引基本表!AR$42</f>
        <v>0</v>
      </c>
      <c r="G19" s="217">
        <f>【入力シート】!$B$6*取引基本表!AS21/取引基本表!AS$42</f>
        <v>0</v>
      </c>
      <c r="H19" s="217">
        <f>【入力シート】!$B$7*取引基本表!AX21/取引基本表!AX$42</f>
        <v>0</v>
      </c>
      <c r="I19" s="217">
        <f>【入力シート】!$B$8*取引基本表!AY21/取引基本表!AY$42</f>
        <v>0</v>
      </c>
      <c r="J19" s="196">
        <f t="shared" si="0"/>
        <v>0</v>
      </c>
      <c r="K19" s="211">
        <f>SUM(C19:G19)*各係数!AS21+H19+I19</f>
        <v>0</v>
      </c>
    </row>
    <row r="20" spans="1:11" x14ac:dyDescent="0.15">
      <c r="A20" s="194">
        <v>34</v>
      </c>
      <c r="B20" s="195" t="s">
        <v>62</v>
      </c>
      <c r="C20" s="217">
        <f>【入力シート】!$B$2*取引基本表!AO22/取引基本表!AO$42</f>
        <v>0</v>
      </c>
      <c r="D20" s="217">
        <f>【入力シート】!$B$3*取引基本表!AP22/取引基本表!AP$42</f>
        <v>0</v>
      </c>
      <c r="E20" s="217">
        <f>【入力シート】!$B$4*取引基本表!AQ22/取引基本表!AQ$42</f>
        <v>0</v>
      </c>
      <c r="F20" s="217">
        <f>【入力シート】!$B$5*取引基本表!AR22/取引基本表!AR$42</f>
        <v>0</v>
      </c>
      <c r="G20" s="217">
        <f>【入力シート】!$B$6*取引基本表!AS22/取引基本表!AS$42</f>
        <v>0</v>
      </c>
      <c r="H20" s="217">
        <f>【入力シート】!$B$7*取引基本表!AX22/取引基本表!AX$42</f>
        <v>0</v>
      </c>
      <c r="I20" s="217">
        <f>【入力シート】!$B$8*取引基本表!AY22/取引基本表!AY$42</f>
        <v>0</v>
      </c>
      <c r="J20" s="196">
        <f t="shared" si="0"/>
        <v>0</v>
      </c>
      <c r="K20" s="211">
        <f>SUM(C20:G20)*各係数!AS22+H20+I20</f>
        <v>0</v>
      </c>
    </row>
    <row r="21" spans="1:11" x14ac:dyDescent="0.15">
      <c r="A21" s="194">
        <v>35</v>
      </c>
      <c r="B21" s="195" t="s">
        <v>27</v>
      </c>
      <c r="C21" s="217">
        <f>【入力シート】!$B$2*取引基本表!AO23/取引基本表!AO$42</f>
        <v>0</v>
      </c>
      <c r="D21" s="217">
        <f>【入力シート】!$B$3*取引基本表!AP23/取引基本表!AP$42</f>
        <v>0</v>
      </c>
      <c r="E21" s="217">
        <f>【入力シート】!$B$4*取引基本表!AQ23/取引基本表!AQ$42</f>
        <v>0</v>
      </c>
      <c r="F21" s="217">
        <f>【入力シート】!$B$5*取引基本表!AR23/取引基本表!AR$42</f>
        <v>0</v>
      </c>
      <c r="G21" s="217">
        <f>【入力シート】!$B$6*取引基本表!AS23/取引基本表!AS$42</f>
        <v>0</v>
      </c>
      <c r="H21" s="217">
        <f>【入力シート】!$B$7*取引基本表!AX23/取引基本表!AX$42</f>
        <v>0</v>
      </c>
      <c r="I21" s="217">
        <f>【入力シート】!$B$8*取引基本表!AY23/取引基本表!AY$42</f>
        <v>0</v>
      </c>
      <c r="J21" s="196">
        <f t="shared" si="0"/>
        <v>0</v>
      </c>
      <c r="K21" s="211">
        <f>SUM(C21:G21)*各係数!AS23+H21+I21</f>
        <v>0</v>
      </c>
    </row>
    <row r="22" spans="1:11" x14ac:dyDescent="0.15">
      <c r="A22" s="197">
        <v>39</v>
      </c>
      <c r="B22" s="198" t="s">
        <v>0</v>
      </c>
      <c r="C22" s="218">
        <f>【入力シート】!$B$2*取引基本表!AO24/取引基本表!AO$42</f>
        <v>0</v>
      </c>
      <c r="D22" s="218">
        <f>【入力シート】!$B$3*取引基本表!AP24/取引基本表!AP$42</f>
        <v>0</v>
      </c>
      <c r="E22" s="218">
        <f>【入力シート】!$B$4*取引基本表!AQ24/取引基本表!AQ$42</f>
        <v>0</v>
      </c>
      <c r="F22" s="218">
        <f>【入力シート】!$B$5*取引基本表!AR24/取引基本表!AR$42</f>
        <v>0</v>
      </c>
      <c r="G22" s="218">
        <f>【入力シート】!$B$6*取引基本表!AS24/取引基本表!AS$42</f>
        <v>0</v>
      </c>
      <c r="H22" s="218">
        <f>【入力シート】!$B$7*取引基本表!AX24/取引基本表!AX$42</f>
        <v>0</v>
      </c>
      <c r="I22" s="220">
        <f>【入力シート】!$B$8*取引基本表!AY24/取引基本表!AY$42</f>
        <v>0</v>
      </c>
      <c r="J22" s="199">
        <f t="shared" si="0"/>
        <v>0</v>
      </c>
      <c r="K22" s="212">
        <f>SUM(C22:G22)*各係数!AS24+H22+I22</f>
        <v>0</v>
      </c>
    </row>
    <row r="23" spans="1:11" x14ac:dyDescent="0.15">
      <c r="A23" s="200">
        <v>41</v>
      </c>
      <c r="B23" s="201" t="s">
        <v>28</v>
      </c>
      <c r="C23" s="219">
        <f>【入力シート】!$B$2*取引基本表!AO25/取引基本表!AO$42</f>
        <v>0</v>
      </c>
      <c r="D23" s="219">
        <f>【入力シート】!$B$3*取引基本表!AP25/取引基本表!AP$42</f>
        <v>0</v>
      </c>
      <c r="E23" s="219">
        <f>【入力シート】!$B$4*取引基本表!AQ25/取引基本表!AQ$42</f>
        <v>0</v>
      </c>
      <c r="F23" s="219">
        <f>【入力シート】!$B$5*取引基本表!AR25/取引基本表!AR$42</f>
        <v>0</v>
      </c>
      <c r="G23" s="219">
        <f>【入力シート】!$B$6*取引基本表!AS25/取引基本表!AS$42</f>
        <v>0</v>
      </c>
      <c r="H23" s="219">
        <f>【入力シート】!$B$7*取引基本表!AX25/取引基本表!AX$42</f>
        <v>0</v>
      </c>
      <c r="I23" s="219">
        <f>【入力シート】!$B$8*取引基本表!AY25/取引基本表!AY$42</f>
        <v>0</v>
      </c>
      <c r="J23" s="202">
        <f t="shared" si="0"/>
        <v>0</v>
      </c>
      <c r="K23" s="213">
        <f>SUM(C23:G23)*各係数!AS25+H23+I23</f>
        <v>0</v>
      </c>
    </row>
    <row r="24" spans="1:11" x14ac:dyDescent="0.15">
      <c r="A24" s="194">
        <v>46</v>
      </c>
      <c r="B24" s="195" t="s">
        <v>29</v>
      </c>
      <c r="C24" s="217">
        <f>【入力シート】!$B$2*取引基本表!AO26/取引基本表!AO$42</f>
        <v>0</v>
      </c>
      <c r="D24" s="217">
        <f>【入力シート】!$B$3*取引基本表!AP26/取引基本表!AP$42</f>
        <v>0</v>
      </c>
      <c r="E24" s="217">
        <f>【入力シート】!$B$4*取引基本表!AQ26/取引基本表!AQ$42</f>
        <v>0</v>
      </c>
      <c r="F24" s="217">
        <f>【入力シート】!$B$5*取引基本表!AR26/取引基本表!AR$42</f>
        <v>0</v>
      </c>
      <c r="G24" s="217">
        <f>【入力シート】!$B$6*取引基本表!AS26/取引基本表!AS$42</f>
        <v>0</v>
      </c>
      <c r="H24" s="217">
        <f>【入力シート】!$B$7*取引基本表!AX26/取引基本表!AX$42</f>
        <v>0</v>
      </c>
      <c r="I24" s="217">
        <f>【入力シート】!$B$8*取引基本表!AY26/取引基本表!AY$42</f>
        <v>0</v>
      </c>
      <c r="J24" s="196">
        <f t="shared" si="0"/>
        <v>0</v>
      </c>
      <c r="K24" s="211">
        <f>SUM(C24:G24)*各係数!AS26+H24+I24</f>
        <v>0</v>
      </c>
    </row>
    <row r="25" spans="1:11" x14ac:dyDescent="0.15">
      <c r="A25" s="194">
        <v>47</v>
      </c>
      <c r="B25" s="195" t="s">
        <v>52</v>
      </c>
      <c r="C25" s="217">
        <f>【入力シート】!$B$2*取引基本表!AO27/取引基本表!AO$42</f>
        <v>0</v>
      </c>
      <c r="D25" s="217">
        <f>【入力シート】!$B$3*取引基本表!AP27/取引基本表!AP$42</f>
        <v>0</v>
      </c>
      <c r="E25" s="217">
        <f>【入力シート】!$B$4*取引基本表!AQ27/取引基本表!AQ$42</f>
        <v>0</v>
      </c>
      <c r="F25" s="217">
        <f>【入力シート】!$B$5*取引基本表!AR27/取引基本表!AR$42</f>
        <v>0</v>
      </c>
      <c r="G25" s="217">
        <f>【入力シート】!$B$6*取引基本表!AS27/取引基本表!AS$42</f>
        <v>0</v>
      </c>
      <c r="H25" s="217">
        <f>【入力シート】!$B$7*取引基本表!AX27/取引基本表!AX$42</f>
        <v>0</v>
      </c>
      <c r="I25" s="217">
        <f>【入力シート】!$B$8*取引基本表!AY27/取引基本表!AY$42</f>
        <v>0</v>
      </c>
      <c r="J25" s="196">
        <f t="shared" si="0"/>
        <v>0</v>
      </c>
      <c r="K25" s="211">
        <f>SUM(C25:G25)*各係数!AS27+H25+I25</f>
        <v>0</v>
      </c>
    </row>
    <row r="26" spans="1:11" x14ac:dyDescent="0.15">
      <c r="A26" s="194">
        <v>48</v>
      </c>
      <c r="B26" s="195" t="s">
        <v>53</v>
      </c>
      <c r="C26" s="217">
        <f>【入力シート】!$B$2*取引基本表!AO28/取引基本表!AO$42</f>
        <v>0</v>
      </c>
      <c r="D26" s="217">
        <f>【入力シート】!$B$3*取引基本表!AP28/取引基本表!AP$42</f>
        <v>0</v>
      </c>
      <c r="E26" s="217">
        <f>【入力シート】!$B$4*取引基本表!AQ28/取引基本表!AQ$42</f>
        <v>0</v>
      </c>
      <c r="F26" s="217">
        <f>【入力シート】!$B$5*取引基本表!AR28/取引基本表!AR$42</f>
        <v>0</v>
      </c>
      <c r="G26" s="217">
        <f>【入力シート】!$B$6*取引基本表!AS28/取引基本表!AS$42</f>
        <v>0</v>
      </c>
      <c r="H26" s="217">
        <f>【入力シート】!$B$7*取引基本表!AX28/取引基本表!AX$42</f>
        <v>0</v>
      </c>
      <c r="I26" s="217">
        <f>【入力シート】!$B$8*取引基本表!AY28/取引基本表!AY$42</f>
        <v>0</v>
      </c>
      <c r="J26" s="196">
        <f t="shared" si="0"/>
        <v>0</v>
      </c>
      <c r="K26" s="211">
        <f>SUM(C26:G26)*各係数!AS28+H26+I26</f>
        <v>0</v>
      </c>
    </row>
    <row r="27" spans="1:11" x14ac:dyDescent="0.15">
      <c r="A27" s="197">
        <v>51</v>
      </c>
      <c r="B27" s="198" t="s">
        <v>1</v>
      </c>
      <c r="C27" s="218">
        <f>【入力シート】!$B$2*取引基本表!AO29/取引基本表!AO$42</f>
        <v>0</v>
      </c>
      <c r="D27" s="218">
        <f>【入力シート】!$B$3*取引基本表!AP29/取引基本表!AP$42</f>
        <v>0</v>
      </c>
      <c r="E27" s="218">
        <f>【入力シート】!$B$4*取引基本表!AQ29/取引基本表!AQ$42</f>
        <v>0</v>
      </c>
      <c r="F27" s="218">
        <f>【入力シート】!$B$5*取引基本表!AR29/取引基本表!AR$42</f>
        <v>0</v>
      </c>
      <c r="G27" s="218">
        <f>【入力シート】!$B$6*取引基本表!AS29/取引基本表!AS$42</f>
        <v>0</v>
      </c>
      <c r="H27" s="218">
        <f>【入力シート】!$B$7*取引基本表!AX29/取引基本表!AX$42</f>
        <v>0</v>
      </c>
      <c r="I27" s="220">
        <f>【入力シート】!$B$8*取引基本表!AY29/取引基本表!AY$42</f>
        <v>0</v>
      </c>
      <c r="J27" s="199">
        <f t="shared" si="0"/>
        <v>0</v>
      </c>
      <c r="K27" s="212">
        <f>SUM(C27:G27)*各係数!AS29+H27+I27</f>
        <v>0</v>
      </c>
    </row>
    <row r="28" spans="1:11" x14ac:dyDescent="0.15">
      <c r="A28" s="200">
        <v>53</v>
      </c>
      <c r="B28" s="201" t="s">
        <v>2</v>
      </c>
      <c r="C28" s="219">
        <f>【入力シート】!$B$2*取引基本表!AO30/取引基本表!AO$42</f>
        <v>0</v>
      </c>
      <c r="D28" s="219">
        <f>【入力シート】!$B$3*取引基本表!AP30/取引基本表!AP$42</f>
        <v>0</v>
      </c>
      <c r="E28" s="219">
        <f>【入力シート】!$B$4*取引基本表!AQ30/取引基本表!AQ$42</f>
        <v>0</v>
      </c>
      <c r="F28" s="219">
        <f>【入力シート】!$B$5*取引基本表!AR30/取引基本表!AR$42</f>
        <v>0</v>
      </c>
      <c r="G28" s="219">
        <f>【入力シート】!$B$6*取引基本表!AS30/取引基本表!AS$42</f>
        <v>0</v>
      </c>
      <c r="H28" s="219">
        <f>【入力シート】!$B$7*取引基本表!AX30/取引基本表!AX$42</f>
        <v>0</v>
      </c>
      <c r="I28" s="219">
        <f>【入力シート】!$B$8*取引基本表!AY30/取引基本表!AY$42</f>
        <v>0</v>
      </c>
      <c r="J28" s="202">
        <f t="shared" si="0"/>
        <v>0</v>
      </c>
      <c r="K28" s="213">
        <f>SUM(C28:G28)*各係数!AS30+H28+I28</f>
        <v>0</v>
      </c>
    </row>
    <row r="29" spans="1:11" x14ac:dyDescent="0.15">
      <c r="A29" s="194">
        <v>55</v>
      </c>
      <c r="B29" s="195" t="s">
        <v>30</v>
      </c>
      <c r="C29" s="217">
        <f>【入力シート】!$B$2*取引基本表!AO31/取引基本表!AO$42</f>
        <v>0</v>
      </c>
      <c r="D29" s="217">
        <f>【入力シート】!$B$3*取引基本表!AP31/取引基本表!AP$42</f>
        <v>0</v>
      </c>
      <c r="E29" s="217">
        <f>【入力シート】!$B$4*取引基本表!AQ31/取引基本表!AQ$42</f>
        <v>0</v>
      </c>
      <c r="F29" s="217">
        <f>【入力シート】!$B$5*取引基本表!AR31/取引基本表!AR$42</f>
        <v>0</v>
      </c>
      <c r="G29" s="217">
        <f>【入力シート】!$B$6*取引基本表!AS31/取引基本表!AS$42</f>
        <v>0</v>
      </c>
      <c r="H29" s="217">
        <f>【入力シート】!$B$7*取引基本表!AX31/取引基本表!AX$42</f>
        <v>0</v>
      </c>
      <c r="I29" s="217">
        <f>【入力シート】!$B$8*取引基本表!AY31/取引基本表!AY$42</f>
        <v>0</v>
      </c>
      <c r="J29" s="196">
        <f t="shared" si="0"/>
        <v>0</v>
      </c>
      <c r="K29" s="211">
        <f>SUM(C29:G29)*各係数!AS31+H29+I29</f>
        <v>0</v>
      </c>
    </row>
    <row r="30" spans="1:11" x14ac:dyDescent="0.15">
      <c r="A30" s="194">
        <v>57</v>
      </c>
      <c r="B30" s="195" t="s">
        <v>54</v>
      </c>
      <c r="C30" s="217">
        <f>【入力シート】!$B$2*取引基本表!AO32/取引基本表!AO$42</f>
        <v>0</v>
      </c>
      <c r="D30" s="217">
        <f>【入力シート】!$B$3*取引基本表!AP32/取引基本表!AP$42</f>
        <v>0</v>
      </c>
      <c r="E30" s="217">
        <f>【入力シート】!$B$4*取引基本表!AQ32/取引基本表!AQ$42</f>
        <v>0</v>
      </c>
      <c r="F30" s="217">
        <f>【入力シート】!$B$5*取引基本表!AR32/取引基本表!AR$42</f>
        <v>0</v>
      </c>
      <c r="G30" s="217">
        <f>【入力シート】!$B$6*取引基本表!AS32/取引基本表!AS$42</f>
        <v>0</v>
      </c>
      <c r="H30" s="217">
        <f>【入力シート】!$B$7*取引基本表!AX32/取引基本表!AX$42</f>
        <v>0</v>
      </c>
      <c r="I30" s="217">
        <f>【入力シート】!$B$8*取引基本表!AY32/取引基本表!AY$42</f>
        <v>0</v>
      </c>
      <c r="J30" s="196">
        <f t="shared" si="0"/>
        <v>0</v>
      </c>
      <c r="K30" s="211">
        <f>SUM(C30:G30)*各係数!AS32+H30+I30</f>
        <v>0</v>
      </c>
    </row>
    <row r="31" spans="1:11" x14ac:dyDescent="0.15">
      <c r="A31" s="194">
        <v>59</v>
      </c>
      <c r="B31" s="195" t="s">
        <v>55</v>
      </c>
      <c r="C31" s="217">
        <f>【入力シート】!$B$2*取引基本表!AO33/取引基本表!AO$42</f>
        <v>0</v>
      </c>
      <c r="D31" s="217">
        <f>【入力シート】!$B$3*取引基本表!AP33/取引基本表!AP$42</f>
        <v>0</v>
      </c>
      <c r="E31" s="217">
        <f>【入力シート】!$B$4*取引基本表!AQ33/取引基本表!AQ$42</f>
        <v>0</v>
      </c>
      <c r="F31" s="217">
        <f>【入力シート】!$B$5*取引基本表!AR33/取引基本表!AR$42</f>
        <v>0</v>
      </c>
      <c r="G31" s="217">
        <f>【入力シート】!$B$6*取引基本表!AS33/取引基本表!AS$42</f>
        <v>0</v>
      </c>
      <c r="H31" s="217">
        <f>【入力シート】!$B$7*取引基本表!AX33/取引基本表!AX$42</f>
        <v>0</v>
      </c>
      <c r="I31" s="217">
        <f>【入力シート】!$B$8*取引基本表!AY33/取引基本表!AY$42</f>
        <v>0</v>
      </c>
      <c r="J31" s="196">
        <f t="shared" si="0"/>
        <v>0</v>
      </c>
      <c r="K31" s="211">
        <f>SUM(C31:G31)*各係数!AS33+H31+I31</f>
        <v>0</v>
      </c>
    </row>
    <row r="32" spans="1:11" x14ac:dyDescent="0.15">
      <c r="A32" s="197">
        <v>61</v>
      </c>
      <c r="B32" s="198" t="s">
        <v>3</v>
      </c>
      <c r="C32" s="218">
        <f>【入力シート】!$B$2*取引基本表!AO34/取引基本表!AO$42</f>
        <v>0</v>
      </c>
      <c r="D32" s="218">
        <f>【入力シート】!$B$3*取引基本表!AP34/取引基本表!AP$42</f>
        <v>0</v>
      </c>
      <c r="E32" s="218">
        <f>【入力シート】!$B$4*取引基本表!AQ34/取引基本表!AQ$42</f>
        <v>0</v>
      </c>
      <c r="F32" s="218">
        <f>【入力シート】!$B$5*取引基本表!AR34/取引基本表!AR$42</f>
        <v>0</v>
      </c>
      <c r="G32" s="218">
        <f>【入力シート】!$B$6*取引基本表!AS34/取引基本表!AS$42</f>
        <v>0</v>
      </c>
      <c r="H32" s="218">
        <f>【入力シート】!$B$7*取引基本表!AX34/取引基本表!AX$42</f>
        <v>0</v>
      </c>
      <c r="I32" s="220">
        <f>【入力シート】!$B$8*取引基本表!AY34/取引基本表!AY$42</f>
        <v>0</v>
      </c>
      <c r="J32" s="199">
        <f t="shared" si="0"/>
        <v>0</v>
      </c>
      <c r="K32" s="212">
        <f>SUM(C32:G32)*各係数!AS34+H32+I32</f>
        <v>0</v>
      </c>
    </row>
    <row r="33" spans="1:11" x14ac:dyDescent="0.15">
      <c r="A33" s="200">
        <v>63</v>
      </c>
      <c r="B33" s="201" t="s">
        <v>31</v>
      </c>
      <c r="C33" s="219">
        <f>【入力シート】!$B$2*取引基本表!AO35/取引基本表!AO$42</f>
        <v>0</v>
      </c>
      <c r="D33" s="219">
        <f>【入力シート】!$B$3*取引基本表!AP35/取引基本表!AP$42</f>
        <v>0</v>
      </c>
      <c r="E33" s="219">
        <f>【入力シート】!$B$4*取引基本表!AQ35/取引基本表!AQ$42</f>
        <v>0</v>
      </c>
      <c r="F33" s="219">
        <f>【入力シート】!$B$5*取引基本表!AR35/取引基本表!AR$42</f>
        <v>0</v>
      </c>
      <c r="G33" s="219">
        <f>【入力シート】!$B$6*取引基本表!AS35/取引基本表!AS$42</f>
        <v>0</v>
      </c>
      <c r="H33" s="219">
        <f>【入力シート】!$B$7*取引基本表!AX35/取引基本表!AX$42</f>
        <v>0</v>
      </c>
      <c r="I33" s="219">
        <f>【入力シート】!$B$8*取引基本表!AY35/取引基本表!AY$42</f>
        <v>0</v>
      </c>
      <c r="J33" s="202">
        <f t="shared" si="0"/>
        <v>0</v>
      </c>
      <c r="K33" s="213">
        <f>SUM(C33:G33)*各係数!AS35+H33+I33</f>
        <v>0</v>
      </c>
    </row>
    <row r="34" spans="1:11" x14ac:dyDescent="0.15">
      <c r="A34" s="203">
        <v>64</v>
      </c>
      <c r="B34" s="204" t="s">
        <v>56</v>
      </c>
      <c r="C34" s="217">
        <f>【入力シート】!$B$2*取引基本表!AO36/取引基本表!AO$42</f>
        <v>0</v>
      </c>
      <c r="D34" s="217">
        <f>【入力シート】!$B$3*取引基本表!AP36/取引基本表!AP$42</f>
        <v>0</v>
      </c>
      <c r="E34" s="217">
        <f>【入力シート】!$B$4*取引基本表!AQ36/取引基本表!AQ$42</f>
        <v>0</v>
      </c>
      <c r="F34" s="217">
        <f>【入力シート】!$B$5*取引基本表!AR36/取引基本表!AR$42</f>
        <v>0</v>
      </c>
      <c r="G34" s="217">
        <f>【入力シート】!$B$6*取引基本表!AS36/取引基本表!AS$42</f>
        <v>0</v>
      </c>
      <c r="H34" s="217">
        <f>【入力シート】!$B$7*取引基本表!AX36/取引基本表!AX$42</f>
        <v>0</v>
      </c>
      <c r="I34" s="217">
        <f>【入力シート】!$B$8*取引基本表!AY36/取引基本表!AY$42</f>
        <v>0</v>
      </c>
      <c r="J34" s="205">
        <f t="shared" si="0"/>
        <v>0</v>
      </c>
      <c r="K34" s="214">
        <f>SUM(C34:G34)*各係数!AS36+H34+I34</f>
        <v>0</v>
      </c>
    </row>
    <row r="35" spans="1:11" x14ac:dyDescent="0.15">
      <c r="A35" s="203">
        <v>65</v>
      </c>
      <c r="B35" s="204" t="s">
        <v>63</v>
      </c>
      <c r="C35" s="217">
        <f>【入力シート】!$B$2*取引基本表!AO37/取引基本表!AO$42</f>
        <v>0</v>
      </c>
      <c r="D35" s="217">
        <f>【入力シート】!$B$3*取引基本表!AP37/取引基本表!AP$42</f>
        <v>0</v>
      </c>
      <c r="E35" s="217">
        <f>【入力シート】!$B$4*取引基本表!AQ37/取引基本表!AQ$42</f>
        <v>0</v>
      </c>
      <c r="F35" s="217">
        <f>【入力シート】!$B$5*取引基本表!AR37/取引基本表!AR$42</f>
        <v>0</v>
      </c>
      <c r="G35" s="217">
        <f>【入力シート】!$B$6*取引基本表!AS37/取引基本表!AS$42</f>
        <v>0</v>
      </c>
      <c r="H35" s="217">
        <f>【入力シート】!$B$7*取引基本表!AX37/取引基本表!AX$42</f>
        <v>0</v>
      </c>
      <c r="I35" s="217">
        <f>【入力シート】!$B$8*取引基本表!AY37/取引基本表!AY$42</f>
        <v>0</v>
      </c>
      <c r="J35" s="205">
        <f t="shared" si="0"/>
        <v>0</v>
      </c>
      <c r="K35" s="214">
        <f>SUM(C35:G35)*各係数!AS37+H35+I35</f>
        <v>0</v>
      </c>
    </row>
    <row r="36" spans="1:11" x14ac:dyDescent="0.15">
      <c r="A36" s="194">
        <v>66</v>
      </c>
      <c r="B36" s="195" t="s">
        <v>32</v>
      </c>
      <c r="C36" s="217">
        <f>【入力シート】!$B$2*取引基本表!AO38/取引基本表!AO$42</f>
        <v>0</v>
      </c>
      <c r="D36" s="217">
        <f>【入力シート】!$B$3*取引基本表!AP38/取引基本表!AP$42</f>
        <v>0</v>
      </c>
      <c r="E36" s="217">
        <f>【入力シート】!$B$4*取引基本表!AQ38/取引基本表!AQ$42</f>
        <v>0</v>
      </c>
      <c r="F36" s="217">
        <f>【入力シート】!$B$5*取引基本表!AR38/取引基本表!AR$42</f>
        <v>0</v>
      </c>
      <c r="G36" s="217">
        <f>【入力シート】!$B$6*取引基本表!AS38/取引基本表!AS$42</f>
        <v>0</v>
      </c>
      <c r="H36" s="217">
        <f>【入力シート】!$B$7*取引基本表!AX38/取引基本表!AX$42</f>
        <v>0</v>
      </c>
      <c r="I36" s="217">
        <f>【入力シート】!$B$8*取引基本表!AY38/取引基本表!AY$42</f>
        <v>0</v>
      </c>
      <c r="J36" s="196">
        <f t="shared" si="0"/>
        <v>0</v>
      </c>
      <c r="K36" s="214">
        <f>SUM(C36:G36)*各係数!AS38+H36+I36</f>
        <v>0</v>
      </c>
    </row>
    <row r="37" spans="1:11" x14ac:dyDescent="0.15">
      <c r="A37" s="197">
        <v>67</v>
      </c>
      <c r="B37" s="198" t="s">
        <v>33</v>
      </c>
      <c r="C37" s="218">
        <f>【入力シート】!$B$2*取引基本表!AO39/取引基本表!AO$42</f>
        <v>0</v>
      </c>
      <c r="D37" s="218">
        <f>【入力シート】!$B$3*取引基本表!AP39/取引基本表!AP$42</f>
        <v>0</v>
      </c>
      <c r="E37" s="218">
        <f>【入力シート】!$B$4*取引基本表!AQ39/取引基本表!AQ$42</f>
        <v>0</v>
      </c>
      <c r="F37" s="218">
        <f>【入力シート】!$B$5*取引基本表!AR39/取引基本表!AR$42</f>
        <v>0</v>
      </c>
      <c r="G37" s="218">
        <f>【入力シート】!$B$6*取引基本表!AS39/取引基本表!AS$42</f>
        <v>0</v>
      </c>
      <c r="H37" s="218">
        <f>【入力シート】!$B$7*取引基本表!AX39/取引基本表!AX$42</f>
        <v>0</v>
      </c>
      <c r="I37" s="220">
        <f>【入力シート】!$B$8*取引基本表!AY39/取引基本表!AY$42</f>
        <v>0</v>
      </c>
      <c r="J37" s="199">
        <f t="shared" si="0"/>
        <v>0</v>
      </c>
      <c r="K37" s="212">
        <f>SUM(C37:G37)*各係数!AS39+H37+I37</f>
        <v>0</v>
      </c>
    </row>
    <row r="38" spans="1:11" x14ac:dyDescent="0.15">
      <c r="A38" s="203">
        <v>68</v>
      </c>
      <c r="B38" s="204" t="s">
        <v>4</v>
      </c>
      <c r="C38" s="219">
        <f>【入力シート】!$B$2*取引基本表!AO40/取引基本表!AO$42</f>
        <v>0</v>
      </c>
      <c r="D38" s="219">
        <f>【入力シート】!$B$3*取引基本表!AP40/取引基本表!AP$42</f>
        <v>0</v>
      </c>
      <c r="E38" s="219">
        <f>【入力シート】!$B$4*取引基本表!AQ40/取引基本表!AQ$42</f>
        <v>0</v>
      </c>
      <c r="F38" s="219">
        <f>【入力シート】!$B$5*取引基本表!AR40/取引基本表!AR$42</f>
        <v>0</v>
      </c>
      <c r="G38" s="219">
        <f>【入力シート】!$B$6*取引基本表!AS40/取引基本表!AS$42</f>
        <v>0</v>
      </c>
      <c r="H38" s="219">
        <f>【入力シート】!$B$7*取引基本表!AX40/取引基本表!AX$42</f>
        <v>0</v>
      </c>
      <c r="I38" s="219">
        <f>【入力シート】!$B$8*取引基本表!AY40/取引基本表!AY$42</f>
        <v>0</v>
      </c>
      <c r="J38" s="205">
        <f t="shared" si="0"/>
        <v>0</v>
      </c>
      <c r="K38" s="214">
        <f>SUM(C38:G38)*各係数!AS40+H38+I38</f>
        <v>0</v>
      </c>
    </row>
    <row r="39" spans="1:11" ht="19.5" thickBot="1" x14ac:dyDescent="0.2">
      <c r="A39" s="206">
        <v>69</v>
      </c>
      <c r="B39" s="207" t="s">
        <v>5</v>
      </c>
      <c r="C39" s="221">
        <f>【入力シート】!$B$2*取引基本表!AO41/取引基本表!AO$42</f>
        <v>0</v>
      </c>
      <c r="D39" s="221">
        <f>【入力シート】!$B$3*取引基本表!AP41/取引基本表!AP$42</f>
        <v>0</v>
      </c>
      <c r="E39" s="221">
        <f>【入力シート】!$B$4*取引基本表!AQ41/取引基本表!AQ$42</f>
        <v>0</v>
      </c>
      <c r="F39" s="221">
        <f>【入力シート】!$B$5*取引基本表!AR41/取引基本表!AR$42</f>
        <v>0</v>
      </c>
      <c r="G39" s="225">
        <f>【入力シート】!$B$6*取引基本表!AS41/取引基本表!AS$42</f>
        <v>0</v>
      </c>
      <c r="H39" s="225">
        <f>【入力シート】!$B$7*取引基本表!AX41/取引基本表!AX$42</f>
        <v>0</v>
      </c>
      <c r="I39" s="222">
        <f>【入力シート】!$B$8*取引基本表!AY41/取引基本表!AY$42</f>
        <v>0</v>
      </c>
      <c r="J39" s="208">
        <f t="shared" si="0"/>
        <v>0</v>
      </c>
      <c r="K39" s="215">
        <f>SUM(C39:G39)*各係数!AS41+H39+I39</f>
        <v>0</v>
      </c>
    </row>
    <row r="40" spans="1:11" x14ac:dyDescent="0.15">
      <c r="C40" s="106"/>
      <c r="D40" s="106"/>
      <c r="E40" s="106"/>
      <c r="F40" s="106"/>
      <c r="G40" s="111"/>
      <c r="H40" s="111"/>
    </row>
  </sheetData>
  <sheetProtection sheet="1" objects="1" scenarios="1" selectLockedCells="1" selectUnlockedCells="1"/>
  <phoneticPr fontId="6"/>
  <dataValidations count="1">
    <dataValidation imeMode="off" allowBlank="1" showInputMessage="1" showErrorMessage="1" sqref="J3:K39" xr:uid="{00000000-0002-0000-03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345"/>
  <sheetViews>
    <sheetView zoomScaleNormal="10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6.5" x14ac:dyDescent="0.15"/>
  <cols>
    <col min="1" max="1" width="3.75" style="135" bestFit="1" customWidth="1"/>
    <col min="2" max="2" width="27.75" style="135" bestFit="1" customWidth="1"/>
    <col min="3" max="39" width="13.875" style="135" customWidth="1"/>
    <col min="40" max="40" width="9" style="135"/>
    <col min="41" max="41" width="12.25" style="135" bestFit="1" customWidth="1"/>
    <col min="42" max="42" width="9.375" style="135" bestFit="1" customWidth="1"/>
    <col min="43" max="43" width="12.25" style="135" bestFit="1" customWidth="1"/>
    <col min="44" max="44" width="14.625" style="135" customWidth="1"/>
    <col min="45" max="45" width="9.375" style="135" bestFit="1" customWidth="1"/>
    <col min="46" max="16384" width="9" style="135"/>
  </cols>
  <sheetData>
    <row r="1" spans="1:48" ht="30" customHeight="1" x14ac:dyDescent="0.15">
      <c r="A1" s="133" t="s">
        <v>175</v>
      </c>
      <c r="B1" s="134"/>
      <c r="C1" s="134"/>
      <c r="D1" s="134"/>
      <c r="E1" s="134"/>
      <c r="F1" s="134"/>
      <c r="G1" s="134"/>
      <c r="H1" s="134"/>
      <c r="I1" s="134"/>
      <c r="J1" s="134"/>
      <c r="K1" s="134"/>
    </row>
    <row r="2" spans="1:48" ht="30" customHeight="1" x14ac:dyDescent="0.15">
      <c r="A2" s="134"/>
      <c r="B2" s="136" t="s">
        <v>46</v>
      </c>
      <c r="C2" s="134"/>
      <c r="D2" s="134"/>
      <c r="E2" s="134"/>
      <c r="F2" s="134"/>
      <c r="G2" s="134"/>
      <c r="H2" s="134"/>
      <c r="I2" s="134"/>
      <c r="J2" s="134"/>
      <c r="K2" s="134"/>
    </row>
    <row r="3" spans="1:48" ht="18" customHeight="1" x14ac:dyDescent="0.15">
      <c r="A3" s="137"/>
      <c r="B3" s="138"/>
      <c r="C3" s="139">
        <v>1</v>
      </c>
      <c r="D3" s="139">
        <v>6</v>
      </c>
      <c r="E3" s="139">
        <v>11</v>
      </c>
      <c r="F3" s="139">
        <v>15</v>
      </c>
      <c r="G3" s="139">
        <v>16</v>
      </c>
      <c r="H3" s="139">
        <v>20</v>
      </c>
      <c r="I3" s="139">
        <v>21</v>
      </c>
      <c r="J3" s="139">
        <v>22</v>
      </c>
      <c r="K3" s="139">
        <v>25</v>
      </c>
      <c r="L3" s="139">
        <v>26</v>
      </c>
      <c r="M3" s="139">
        <v>27</v>
      </c>
      <c r="N3" s="139">
        <v>28</v>
      </c>
      <c r="O3" s="139">
        <v>29</v>
      </c>
      <c r="P3" s="139">
        <v>30</v>
      </c>
      <c r="Q3" s="139">
        <v>31</v>
      </c>
      <c r="R3" s="139">
        <v>32</v>
      </c>
      <c r="S3" s="139">
        <v>33</v>
      </c>
      <c r="T3" s="139">
        <v>34</v>
      </c>
      <c r="U3" s="139">
        <v>35</v>
      </c>
      <c r="V3" s="139">
        <v>39</v>
      </c>
      <c r="W3" s="139">
        <v>41</v>
      </c>
      <c r="X3" s="139">
        <v>46</v>
      </c>
      <c r="Y3" s="139">
        <v>47</v>
      </c>
      <c r="Z3" s="139">
        <v>48</v>
      </c>
      <c r="AA3" s="139">
        <v>51</v>
      </c>
      <c r="AB3" s="139">
        <v>53</v>
      </c>
      <c r="AC3" s="139">
        <v>55</v>
      </c>
      <c r="AD3" s="139">
        <v>57</v>
      </c>
      <c r="AE3" s="139">
        <v>59</v>
      </c>
      <c r="AF3" s="139">
        <v>61</v>
      </c>
      <c r="AG3" s="139">
        <v>63</v>
      </c>
      <c r="AH3" s="139">
        <v>64</v>
      </c>
      <c r="AI3" s="139">
        <v>65</v>
      </c>
      <c r="AJ3" s="139">
        <v>66</v>
      </c>
      <c r="AK3" s="139">
        <v>67</v>
      </c>
      <c r="AL3" s="139">
        <v>68</v>
      </c>
      <c r="AM3" s="140">
        <v>69</v>
      </c>
    </row>
    <row r="4" spans="1:48" ht="54" customHeight="1" x14ac:dyDescent="0.15">
      <c r="A4" s="141"/>
      <c r="B4" s="142"/>
      <c r="C4" s="143" t="s">
        <v>60</v>
      </c>
      <c r="D4" s="143" t="s">
        <v>17</v>
      </c>
      <c r="E4" s="143" t="s">
        <v>47</v>
      </c>
      <c r="F4" s="143" t="s">
        <v>18</v>
      </c>
      <c r="G4" s="143" t="s">
        <v>19</v>
      </c>
      <c r="H4" s="143" t="s">
        <v>20</v>
      </c>
      <c r="I4" s="143" t="s">
        <v>21</v>
      </c>
      <c r="J4" s="143" t="s">
        <v>61</v>
      </c>
      <c r="K4" s="143" t="s">
        <v>22</v>
      </c>
      <c r="L4" s="143" t="s">
        <v>23</v>
      </c>
      <c r="M4" s="143" t="s">
        <v>24</v>
      </c>
      <c r="N4" s="143" t="s">
        <v>25</v>
      </c>
      <c r="O4" s="143" t="s">
        <v>48</v>
      </c>
      <c r="P4" s="143" t="s">
        <v>49</v>
      </c>
      <c r="Q4" s="143" t="s">
        <v>50</v>
      </c>
      <c r="R4" s="143" t="s">
        <v>51</v>
      </c>
      <c r="S4" s="143" t="s">
        <v>26</v>
      </c>
      <c r="T4" s="143" t="s">
        <v>62</v>
      </c>
      <c r="U4" s="143" t="s">
        <v>27</v>
      </c>
      <c r="V4" s="143" t="s">
        <v>0</v>
      </c>
      <c r="W4" s="143" t="s">
        <v>28</v>
      </c>
      <c r="X4" s="143" t="s">
        <v>29</v>
      </c>
      <c r="Y4" s="143" t="s">
        <v>52</v>
      </c>
      <c r="Z4" s="143" t="s">
        <v>53</v>
      </c>
      <c r="AA4" s="143" t="s">
        <v>1</v>
      </c>
      <c r="AB4" s="143" t="s">
        <v>2</v>
      </c>
      <c r="AC4" s="143" t="s">
        <v>30</v>
      </c>
      <c r="AD4" s="143" t="s">
        <v>54</v>
      </c>
      <c r="AE4" s="143" t="s">
        <v>55</v>
      </c>
      <c r="AF4" s="143" t="s">
        <v>3</v>
      </c>
      <c r="AG4" s="143" t="s">
        <v>31</v>
      </c>
      <c r="AH4" s="143" t="s">
        <v>56</v>
      </c>
      <c r="AI4" s="143" t="s">
        <v>63</v>
      </c>
      <c r="AJ4" s="143" t="s">
        <v>32</v>
      </c>
      <c r="AK4" s="143" t="s">
        <v>33</v>
      </c>
      <c r="AL4" s="143" t="s">
        <v>4</v>
      </c>
      <c r="AM4" s="144" t="s">
        <v>5</v>
      </c>
      <c r="AO4" s="145" t="s">
        <v>14</v>
      </c>
      <c r="AP4" s="146" t="s">
        <v>57</v>
      </c>
      <c r="AQ4" s="145" t="s">
        <v>15</v>
      </c>
      <c r="AR4" s="145" t="s">
        <v>16</v>
      </c>
      <c r="AS4" s="146" t="s">
        <v>34</v>
      </c>
    </row>
    <row r="5" spans="1:48" ht="18" customHeight="1" x14ac:dyDescent="0.15">
      <c r="A5" s="147">
        <v>1</v>
      </c>
      <c r="B5" s="148" t="s">
        <v>60</v>
      </c>
      <c r="C5" s="149">
        <v>1.0036552043013527</v>
      </c>
      <c r="D5" s="149">
        <v>5.6078659287918786E-6</v>
      </c>
      <c r="E5" s="149">
        <v>1.2253544336058656E-2</v>
      </c>
      <c r="F5" s="149">
        <v>1.3018506511697371E-3</v>
      </c>
      <c r="G5" s="149">
        <v>1.5190876371071189E-3</v>
      </c>
      <c r="H5" s="149">
        <v>1.2903415781500725E-4</v>
      </c>
      <c r="I5" s="149">
        <v>9.0340528851198538E-7</v>
      </c>
      <c r="J5" s="149">
        <v>2.9940547812028499E-4</v>
      </c>
      <c r="K5" s="149">
        <v>1.8329716244852795E-5</v>
      </c>
      <c r="L5" s="149">
        <v>2.5510887120601662E-6</v>
      </c>
      <c r="M5" s="149">
        <v>9.1139716538585914E-6</v>
      </c>
      <c r="N5" s="149">
        <v>3.5846213551165848E-6</v>
      </c>
      <c r="O5" s="149">
        <v>4.8981578259202841E-6</v>
      </c>
      <c r="P5" s="149">
        <v>4.9455411398014954E-6</v>
      </c>
      <c r="Q5" s="149">
        <v>7.9494561501260498E-6</v>
      </c>
      <c r="R5" s="149">
        <v>9.6519198653131382E-6</v>
      </c>
      <c r="S5" s="149">
        <v>8.9552806036295027E-6</v>
      </c>
      <c r="T5" s="149">
        <v>8.1144626224446204E-6</v>
      </c>
      <c r="U5" s="149">
        <v>5.3849111137862048E-6</v>
      </c>
      <c r="V5" s="149">
        <v>5.2521935387045914E-4</v>
      </c>
      <c r="W5" s="149">
        <v>3.3287748359555689E-5</v>
      </c>
      <c r="X5" s="149">
        <v>4.0020748191293525E-6</v>
      </c>
      <c r="Y5" s="149">
        <v>1.0322897330541275E-5</v>
      </c>
      <c r="Z5" s="149">
        <v>5.9447447957027146E-6</v>
      </c>
      <c r="AA5" s="149">
        <v>8.9380163757932739E-6</v>
      </c>
      <c r="AB5" s="149">
        <v>6.7251877752083826E-6</v>
      </c>
      <c r="AC5" s="149">
        <v>2.1270218015062215E-6</v>
      </c>
      <c r="AD5" s="149">
        <v>1.340629091550487E-5</v>
      </c>
      <c r="AE5" s="149">
        <v>3.2608673381920676E-5</v>
      </c>
      <c r="AF5" s="149">
        <v>1.0986505381700991E-5</v>
      </c>
      <c r="AG5" s="149">
        <v>2.0217711641550733E-4</v>
      </c>
      <c r="AH5" s="149">
        <v>2.7090840271232225E-4</v>
      </c>
      <c r="AI5" s="149">
        <v>1.6779151634032342E-4</v>
      </c>
      <c r="AJ5" s="149">
        <v>8.6938588431658692E-6</v>
      </c>
      <c r="AK5" s="149">
        <v>2.1256352461959151E-3</v>
      </c>
      <c r="AL5" s="149">
        <v>1.5343423132146625E-4</v>
      </c>
      <c r="AM5" s="150">
        <v>1.6151476851033454E-5</v>
      </c>
      <c r="AO5" s="151">
        <v>0.63833564558986056</v>
      </c>
      <c r="AP5" s="151">
        <v>0.17879229665859336</v>
      </c>
      <c r="AQ5" s="151">
        <v>0.27133350577280319</v>
      </c>
      <c r="AR5" s="151">
        <v>1.561338157907397E-3</v>
      </c>
      <c r="AS5" s="151">
        <v>9.3920772034935762E-2</v>
      </c>
      <c r="AU5"/>
      <c r="AV5"/>
    </row>
    <row r="6" spans="1:48" ht="18" customHeight="1" x14ac:dyDescent="0.15">
      <c r="A6" s="147">
        <v>6</v>
      </c>
      <c r="B6" s="148" t="s">
        <v>17</v>
      </c>
      <c r="C6" s="149">
        <v>9.1554968131583876E-7</v>
      </c>
      <c r="D6" s="149">
        <v>1.0000024438755508</v>
      </c>
      <c r="E6" s="149">
        <v>8.2926378056932912E-7</v>
      </c>
      <c r="F6" s="149">
        <v>1.4150142209056569E-6</v>
      </c>
      <c r="G6" s="149">
        <v>2.2165116753433727E-6</v>
      </c>
      <c r="H6" s="149">
        <v>3.5968504039902675E-6</v>
      </c>
      <c r="I6" s="149">
        <v>8.4660668465644606E-5</v>
      </c>
      <c r="J6" s="149">
        <v>1.265593366562633E-6</v>
      </c>
      <c r="K6" s="149">
        <v>9.2016443954867495E-6</v>
      </c>
      <c r="L6" s="149">
        <v>2.638051713124659E-6</v>
      </c>
      <c r="M6" s="149">
        <v>2.6151524393288264E-5</v>
      </c>
      <c r="N6" s="149">
        <v>1.2720215068645798E-6</v>
      </c>
      <c r="O6" s="149">
        <v>1.0811694655181671E-6</v>
      </c>
      <c r="P6" s="149">
        <v>6.2980980453532851E-7</v>
      </c>
      <c r="Q6" s="149">
        <v>6.0537175170094801E-7</v>
      </c>
      <c r="R6" s="149">
        <v>2.9769061398862325E-6</v>
      </c>
      <c r="S6" s="149">
        <v>6.4586114979021623E-7</v>
      </c>
      <c r="T6" s="149">
        <v>4.1183267412162728E-7</v>
      </c>
      <c r="U6" s="149">
        <v>8.8196689667820612E-7</v>
      </c>
      <c r="V6" s="149">
        <v>9.7824727183356837E-7</v>
      </c>
      <c r="W6" s="149">
        <v>9.3498608637721816E-7</v>
      </c>
      <c r="X6" s="149">
        <v>5.5012588872644665E-5</v>
      </c>
      <c r="Y6" s="149">
        <v>2.196083083821083E-6</v>
      </c>
      <c r="Z6" s="149">
        <v>2.0688870662412838E-6</v>
      </c>
      <c r="AA6" s="149">
        <v>8.2541278931385237E-7</v>
      </c>
      <c r="AB6" s="149">
        <v>3.0842398698996802E-7</v>
      </c>
      <c r="AC6" s="149">
        <v>2.2956672734860411E-7</v>
      </c>
      <c r="AD6" s="149">
        <v>3.1501270408606324E-6</v>
      </c>
      <c r="AE6" s="149">
        <v>3.7423927742134878E-7</v>
      </c>
      <c r="AF6" s="149">
        <v>1.0230578103175415E-6</v>
      </c>
      <c r="AG6" s="149">
        <v>8.4657478957893601E-7</v>
      </c>
      <c r="AH6" s="149">
        <v>6.3159665357128354E-7</v>
      </c>
      <c r="AI6" s="149">
        <v>4.4242742210836727E-7</v>
      </c>
      <c r="AJ6" s="149">
        <v>3.2182028451546659E-7</v>
      </c>
      <c r="AK6" s="149">
        <v>1.4538762718788168E-6</v>
      </c>
      <c r="AL6" s="149">
        <v>5.3202900617882774E-7</v>
      </c>
      <c r="AM6" s="150">
        <v>1.3445918102535038E-6</v>
      </c>
      <c r="AO6" s="151">
        <v>0.52743055555555551</v>
      </c>
      <c r="AP6" s="151">
        <v>6.3368055555555552E-2</v>
      </c>
      <c r="AQ6" s="151">
        <v>0.27795138888888887</v>
      </c>
      <c r="AR6" s="151">
        <v>1.6532638319217733E-6</v>
      </c>
      <c r="AS6" s="151">
        <v>1.4953089574487599E-4</v>
      </c>
      <c r="AU6"/>
      <c r="AV6"/>
    </row>
    <row r="7" spans="1:48" ht="18" customHeight="1" x14ac:dyDescent="0.15">
      <c r="A7" s="147">
        <v>11</v>
      </c>
      <c r="B7" s="148" t="s">
        <v>47</v>
      </c>
      <c r="C7" s="149">
        <v>1.8179925344242378E-3</v>
      </c>
      <c r="D7" s="149">
        <v>2.2873223044266172E-5</v>
      </c>
      <c r="E7" s="149">
        <v>1.0286992503844223</v>
      </c>
      <c r="F7" s="149">
        <v>3.8215774326964E-4</v>
      </c>
      <c r="G7" s="149">
        <v>1.7747711993924397E-4</v>
      </c>
      <c r="H7" s="149">
        <v>9.4780099835434337E-4</v>
      </c>
      <c r="I7" s="149">
        <v>2.8870624108800533E-6</v>
      </c>
      <c r="J7" s="149">
        <v>3.6576238771980307E-5</v>
      </c>
      <c r="K7" s="149">
        <v>1.2706134185446076E-4</v>
      </c>
      <c r="L7" s="149">
        <v>9.5799950402662533E-6</v>
      </c>
      <c r="M7" s="149">
        <v>1.6242812666308516E-5</v>
      </c>
      <c r="N7" s="149">
        <v>1.1962458886754423E-5</v>
      </c>
      <c r="O7" s="149">
        <v>2.0118634724917366E-5</v>
      </c>
      <c r="P7" s="149">
        <v>1.7310052946721198E-5</v>
      </c>
      <c r="Q7" s="149">
        <v>1.4990147094058178E-5</v>
      </c>
      <c r="R7" s="149">
        <v>3.3057224767647215E-5</v>
      </c>
      <c r="S7" s="149">
        <v>1.2535591062531207E-5</v>
      </c>
      <c r="T7" s="149">
        <v>1.5918341902952885E-5</v>
      </c>
      <c r="U7" s="149">
        <v>1.7238485412077128E-5</v>
      </c>
      <c r="V7" s="149">
        <v>4.4244501692812912E-4</v>
      </c>
      <c r="W7" s="149">
        <v>2.4172998457176674E-5</v>
      </c>
      <c r="X7" s="149">
        <v>1.0647531577031708E-5</v>
      </c>
      <c r="Y7" s="149">
        <v>2.7863606884644298E-5</v>
      </c>
      <c r="Z7" s="149">
        <v>2.1386025081563293E-5</v>
      </c>
      <c r="AA7" s="149">
        <v>3.8857264461481967E-5</v>
      </c>
      <c r="AB7" s="149">
        <v>2.0673880818131591E-5</v>
      </c>
      <c r="AC7" s="149">
        <v>1.1212901411485712E-5</v>
      </c>
      <c r="AD7" s="149">
        <v>7.1541962384031474E-5</v>
      </c>
      <c r="AE7" s="149">
        <v>2.3412248420254312E-4</v>
      </c>
      <c r="AF7" s="149">
        <v>6.9727205970166302E-5</v>
      </c>
      <c r="AG7" s="149">
        <v>6.8352779751360601E-4</v>
      </c>
      <c r="AH7" s="149">
        <v>1.3184610882045814E-3</v>
      </c>
      <c r="AI7" s="149">
        <v>2.5226145642560162E-4</v>
      </c>
      <c r="AJ7" s="149">
        <v>4.5909097672863792E-5</v>
      </c>
      <c r="AK7" s="149">
        <v>2.018027509810329E-2</v>
      </c>
      <c r="AL7" s="149">
        <v>4.1834036585575416E-5</v>
      </c>
      <c r="AM7" s="150">
        <v>5.0751485266549369E-4</v>
      </c>
      <c r="AO7" s="151">
        <v>0.41178460131247274</v>
      </c>
      <c r="AP7" s="151">
        <v>4.7141241495694222E-2</v>
      </c>
      <c r="AQ7" s="151">
        <v>0.16720378071565573</v>
      </c>
      <c r="AR7" s="151">
        <v>1.5673619276888151E-2</v>
      </c>
      <c r="AS7" s="151">
        <v>0.13870619352357028</v>
      </c>
      <c r="AU7"/>
      <c r="AV7"/>
    </row>
    <row r="8" spans="1:48" ht="18" customHeight="1" x14ac:dyDescent="0.15">
      <c r="A8" s="147">
        <v>15</v>
      </c>
      <c r="B8" s="148" t="s">
        <v>18</v>
      </c>
      <c r="C8" s="149">
        <v>5.9414958647119017E-4</v>
      </c>
      <c r="D8" s="149">
        <v>4.3877020682220888E-4</v>
      </c>
      <c r="E8" s="149">
        <v>1.5069614655955979E-4</v>
      </c>
      <c r="F8" s="149">
        <v>1.0210565832892919</v>
      </c>
      <c r="G8" s="149">
        <v>5.9105747022709769E-4</v>
      </c>
      <c r="H8" s="149">
        <v>1.0399566232489849E-4</v>
      </c>
      <c r="I8" s="149">
        <v>1.0107013378784022E-5</v>
      </c>
      <c r="J8" s="149">
        <v>4.4906198902735166E-4</v>
      </c>
      <c r="K8" s="149">
        <v>3.4612696532019784E-4</v>
      </c>
      <c r="L8" s="149">
        <v>6.5326336933350595E-5</v>
      </c>
      <c r="M8" s="149">
        <v>1.1007943245879709E-4</v>
      </c>
      <c r="N8" s="149">
        <v>1.4582182873337346E-4</v>
      </c>
      <c r="O8" s="149">
        <v>1.4694187802720667E-4</v>
      </c>
      <c r="P8" s="149">
        <v>1.1012799423843976E-4</v>
      </c>
      <c r="Q8" s="149">
        <v>1.3781336722125533E-4</v>
      </c>
      <c r="R8" s="149">
        <v>2.8881552389074171E-4</v>
      </c>
      <c r="S8" s="149">
        <v>3.5542314628728231E-4</v>
      </c>
      <c r="T8" s="149">
        <v>1.7099392932084029E-4</v>
      </c>
      <c r="U8" s="149">
        <v>1.6893189269838915E-4</v>
      </c>
      <c r="V8" s="149">
        <v>3.6938108488050487E-4</v>
      </c>
      <c r="W8" s="149">
        <v>3.6329770575092282E-4</v>
      </c>
      <c r="X8" s="149">
        <v>4.7507748299826011E-5</v>
      </c>
      <c r="Y8" s="149">
        <v>1.6254237969366234E-4</v>
      </c>
      <c r="Z8" s="149">
        <v>2.2013324510171907E-4</v>
      </c>
      <c r="AA8" s="149">
        <v>3.7729227261336872E-4</v>
      </c>
      <c r="AB8" s="149">
        <v>1.7809629089065982E-4</v>
      </c>
      <c r="AC8" s="149">
        <v>2.5526233089804872E-5</v>
      </c>
      <c r="AD8" s="149">
        <v>1.8298514487097647E-4</v>
      </c>
      <c r="AE8" s="149">
        <v>1.472402471752876E-4</v>
      </c>
      <c r="AF8" s="149">
        <v>4.5958938345222385E-4</v>
      </c>
      <c r="AG8" s="149">
        <v>7.599525094116007E-5</v>
      </c>
      <c r="AH8" s="149">
        <v>2.7459590272862388E-4</v>
      </c>
      <c r="AI8" s="149">
        <v>1.7206096354923583E-3</v>
      </c>
      <c r="AJ8" s="149">
        <v>2.0024543391173452E-4</v>
      </c>
      <c r="AK8" s="149">
        <v>3.3752258186335105E-4</v>
      </c>
      <c r="AL8" s="149">
        <v>1.8793328593235835E-3</v>
      </c>
      <c r="AM8" s="150">
        <v>2.1416693159768415E-4</v>
      </c>
      <c r="AO8" s="151">
        <v>0.3971396130334553</v>
      </c>
      <c r="AP8" s="151">
        <v>0.10855860505480305</v>
      </c>
      <c r="AQ8" s="151">
        <v>0.24465827895080913</v>
      </c>
      <c r="AR8" s="151">
        <v>1.4159130158403503E-3</v>
      </c>
      <c r="AS8" s="151">
        <v>8.61675829492351E-2</v>
      </c>
      <c r="AU8"/>
      <c r="AV8"/>
    </row>
    <row r="9" spans="1:48" ht="18" customHeight="1" x14ac:dyDescent="0.15">
      <c r="A9" s="147">
        <v>16</v>
      </c>
      <c r="B9" s="152" t="s">
        <v>19</v>
      </c>
      <c r="C9" s="153">
        <v>5.6885902472571933E-3</v>
      </c>
      <c r="D9" s="153">
        <v>9.2146461805051776E-4</v>
      </c>
      <c r="E9" s="153">
        <v>3.5100764285299086E-3</v>
      </c>
      <c r="F9" s="153">
        <v>1.7246634663335651E-3</v>
      </c>
      <c r="G9" s="153">
        <v>1.0485487733272196</v>
      </c>
      <c r="H9" s="153">
        <v>3.161259322709217E-3</v>
      </c>
      <c r="I9" s="153">
        <v>7.0302025934744321E-5</v>
      </c>
      <c r="J9" s="153">
        <v>1.7018691639841036E-3</v>
      </c>
      <c r="K9" s="153">
        <v>3.6666111795373435E-3</v>
      </c>
      <c r="L9" s="153">
        <v>3.6786913183685854E-4</v>
      </c>
      <c r="M9" s="153">
        <v>1.0460705579011082E-3</v>
      </c>
      <c r="N9" s="153">
        <v>9.4429799282830218E-4</v>
      </c>
      <c r="O9" s="153">
        <v>8.715741424526693E-4</v>
      </c>
      <c r="P9" s="153">
        <v>5.8440911797941772E-4</v>
      </c>
      <c r="Q9" s="153">
        <v>1.6832281754911328E-3</v>
      </c>
      <c r="R9" s="153">
        <v>2.0078813946616098E-3</v>
      </c>
      <c r="S9" s="153">
        <v>1.9560584228117748E-3</v>
      </c>
      <c r="T9" s="153">
        <v>1.7385018399207199E-3</v>
      </c>
      <c r="U9" s="153">
        <v>6.1614683559312023E-4</v>
      </c>
      <c r="V9" s="153">
        <v>2.0005990994514052E-2</v>
      </c>
      <c r="W9" s="153">
        <v>9.8026751768606132E-3</v>
      </c>
      <c r="X9" s="153">
        <v>8.163285697171084E-4</v>
      </c>
      <c r="Y9" s="153">
        <v>1.5601552580504858E-3</v>
      </c>
      <c r="Z9" s="153">
        <v>1.3962288761913029E-3</v>
      </c>
      <c r="AA9" s="153">
        <v>2.0255027739904019E-3</v>
      </c>
      <c r="AB9" s="153">
        <v>1.5209125202594513E-3</v>
      </c>
      <c r="AC9" s="153">
        <v>3.5855469842174375E-4</v>
      </c>
      <c r="AD9" s="153">
        <v>1.2525575262079024E-3</v>
      </c>
      <c r="AE9" s="153">
        <v>3.3153939505005596E-3</v>
      </c>
      <c r="AF9" s="153">
        <v>1.1496470468265582E-3</v>
      </c>
      <c r="AG9" s="153">
        <v>1.9741669255496463E-3</v>
      </c>
      <c r="AH9" s="153">
        <v>1.5234167844962146E-3</v>
      </c>
      <c r="AI9" s="153">
        <v>4.39127989352627E-3</v>
      </c>
      <c r="AJ9" s="153">
        <v>1.1574908752316063E-3</v>
      </c>
      <c r="AK9" s="153">
        <v>1.7196636282027305E-3</v>
      </c>
      <c r="AL9" s="153">
        <v>8.9330155772031627E-2</v>
      </c>
      <c r="AM9" s="154">
        <v>8.9631845430391166E-4</v>
      </c>
      <c r="AO9" s="151">
        <v>0.36792128149391118</v>
      </c>
      <c r="AP9" s="151">
        <v>4.7733258675815779E-2</v>
      </c>
      <c r="AQ9" s="151">
        <v>0.18360934621769917</v>
      </c>
      <c r="AR9" s="151">
        <v>1.2901432048738348E-3</v>
      </c>
      <c r="AS9" s="151">
        <v>0.18670282564954943</v>
      </c>
      <c r="AU9"/>
      <c r="AV9"/>
    </row>
    <row r="10" spans="1:48" ht="18" customHeight="1" x14ac:dyDescent="0.15">
      <c r="A10" s="155">
        <v>20</v>
      </c>
      <c r="B10" s="148" t="s">
        <v>20</v>
      </c>
      <c r="C10" s="149">
        <v>8.6904031159450983E-3</v>
      </c>
      <c r="D10" s="149">
        <v>2.1427192338713129E-3</v>
      </c>
      <c r="E10" s="149">
        <v>1.6142937552207587E-3</v>
      </c>
      <c r="F10" s="149">
        <v>1.5826562220220032E-2</v>
      </c>
      <c r="G10" s="149">
        <v>4.428074092910207E-3</v>
      </c>
      <c r="H10" s="149">
        <v>1.0397037486842269</v>
      </c>
      <c r="I10" s="149">
        <v>9.6254870970110531E-5</v>
      </c>
      <c r="J10" s="149">
        <v>1.9040407864362386E-2</v>
      </c>
      <c r="K10" s="149">
        <v>4.3207724627724754E-3</v>
      </c>
      <c r="L10" s="149">
        <v>7.0213995279861622E-4</v>
      </c>
      <c r="M10" s="149">
        <v>1.315962424023334E-3</v>
      </c>
      <c r="N10" s="149">
        <v>1.2004355944122084E-3</v>
      </c>
      <c r="O10" s="149">
        <v>7.9421108296889062E-4</v>
      </c>
      <c r="P10" s="149">
        <v>6.6521304651589335E-4</v>
      </c>
      <c r="Q10" s="149">
        <v>2.4641504608040815E-3</v>
      </c>
      <c r="R10" s="149">
        <v>2.3662288897108746E-3</v>
      </c>
      <c r="S10" s="149">
        <v>2.6878905091347726E-3</v>
      </c>
      <c r="T10" s="149">
        <v>1.2326306607066025E-3</v>
      </c>
      <c r="U10" s="149">
        <v>1.171966987252284E-3</v>
      </c>
      <c r="V10" s="149">
        <v>5.4094278466658317E-3</v>
      </c>
      <c r="W10" s="149">
        <v>1.1162289428128525E-3</v>
      </c>
      <c r="X10" s="149">
        <v>2.5418138765755924E-4</v>
      </c>
      <c r="Y10" s="149">
        <v>1.4541759922273665E-3</v>
      </c>
      <c r="Z10" s="149">
        <v>2.2260516565548662E-3</v>
      </c>
      <c r="AA10" s="149">
        <v>1.1051629956265006E-4</v>
      </c>
      <c r="AB10" s="149">
        <v>1.2496336319469425E-4</v>
      </c>
      <c r="AC10" s="149">
        <v>4.4547586744726399E-5</v>
      </c>
      <c r="AD10" s="149">
        <v>1.778467138661544E-4</v>
      </c>
      <c r="AE10" s="149">
        <v>3.8072166561342201E-4</v>
      </c>
      <c r="AF10" s="149">
        <v>3.0740178971443296E-4</v>
      </c>
      <c r="AG10" s="149">
        <v>1.2763783273802959E-3</v>
      </c>
      <c r="AH10" s="149">
        <v>1.9424530119784542E-2</v>
      </c>
      <c r="AI10" s="149">
        <v>4.6899586213307851E-4</v>
      </c>
      <c r="AJ10" s="149">
        <v>5.8333556685572624E-4</v>
      </c>
      <c r="AK10" s="149">
        <v>8.9134308637770746E-4</v>
      </c>
      <c r="AL10" s="149">
        <v>2.0555420999824204E-3</v>
      </c>
      <c r="AM10" s="150">
        <v>1.1009202112645126E-3</v>
      </c>
      <c r="AO10" s="151">
        <v>0.38318055132046641</v>
      </c>
      <c r="AP10" s="151">
        <v>2.0574656901520019E-2</v>
      </c>
      <c r="AQ10" s="151">
        <v>9.7149444325049308E-2</v>
      </c>
      <c r="AR10" s="151">
        <v>2.5911765819846976E-3</v>
      </c>
      <c r="AS10" s="151">
        <v>0.12225435708050558</v>
      </c>
      <c r="AU10"/>
      <c r="AV10"/>
    </row>
    <row r="11" spans="1:48" ht="18" customHeight="1" x14ac:dyDescent="0.15">
      <c r="A11" s="147">
        <v>21</v>
      </c>
      <c r="B11" s="148" t="s">
        <v>21</v>
      </c>
      <c r="C11" s="149">
        <v>4.6016150766799374E-3</v>
      </c>
      <c r="D11" s="149">
        <v>2.0284101642343868E-2</v>
      </c>
      <c r="E11" s="149">
        <v>2.7220762698189284E-3</v>
      </c>
      <c r="F11" s="149">
        <v>4.262318995242053E-3</v>
      </c>
      <c r="G11" s="149">
        <v>5.0240985318130565E-3</v>
      </c>
      <c r="H11" s="149">
        <v>2.5329072737273878E-2</v>
      </c>
      <c r="I11" s="149">
        <v>1.0169608689353777</v>
      </c>
      <c r="J11" s="149">
        <v>2.3462937796101748E-3</v>
      </c>
      <c r="K11" s="149">
        <v>1.1966274878133116E-2</v>
      </c>
      <c r="L11" s="149">
        <v>8.1833386632057057E-3</v>
      </c>
      <c r="M11" s="149">
        <v>2.6560575505598211E-3</v>
      </c>
      <c r="N11" s="149">
        <v>2.6066609286610194E-3</v>
      </c>
      <c r="O11" s="149">
        <v>2.2053715514782656E-3</v>
      </c>
      <c r="P11" s="149">
        <v>1.5451197252533992E-3</v>
      </c>
      <c r="Q11" s="149">
        <v>1.3653961540205496E-3</v>
      </c>
      <c r="R11" s="149">
        <v>3.6453501196649246E-3</v>
      </c>
      <c r="S11" s="149">
        <v>1.3500141754342655E-3</v>
      </c>
      <c r="T11" s="149">
        <v>1.1512261906019303E-3</v>
      </c>
      <c r="U11" s="149">
        <v>2.2565314664527306E-3</v>
      </c>
      <c r="V11" s="149">
        <v>3.0086515600731925E-3</v>
      </c>
      <c r="W11" s="149">
        <v>4.4494125092282332E-3</v>
      </c>
      <c r="X11" s="149">
        <v>1.5895226425751023E-2</v>
      </c>
      <c r="Y11" s="149">
        <v>6.3714680781145746E-3</v>
      </c>
      <c r="Z11" s="149">
        <v>7.1304798024713735E-3</v>
      </c>
      <c r="AA11" s="149">
        <v>2.0144692593934105E-3</v>
      </c>
      <c r="AB11" s="149">
        <v>1.3029458179896214E-3</v>
      </c>
      <c r="AC11" s="149">
        <v>4.8877976190000267E-4</v>
      </c>
      <c r="AD11" s="149">
        <v>3.1871701624034729E-2</v>
      </c>
      <c r="AE11" s="149">
        <v>1.3669452532307723E-3</v>
      </c>
      <c r="AF11" s="149">
        <v>5.5602916463775454E-3</v>
      </c>
      <c r="AG11" s="149">
        <v>2.3155416121778865E-3</v>
      </c>
      <c r="AH11" s="149">
        <v>2.0331059230438778E-3</v>
      </c>
      <c r="AI11" s="149">
        <v>2.4951950080682943E-3</v>
      </c>
      <c r="AJ11" s="149">
        <v>1.3307744845090102E-3</v>
      </c>
      <c r="AK11" s="149">
        <v>3.3332848458526463E-3</v>
      </c>
      <c r="AL11" s="149">
        <v>2.173669618798009E-3</v>
      </c>
      <c r="AM11" s="150">
        <v>1.0898654517650312E-2</v>
      </c>
      <c r="AO11" s="151">
        <v>0.34829862969147463</v>
      </c>
      <c r="AP11" s="151">
        <v>1.1210898856201777E-3</v>
      </c>
      <c r="AQ11" s="151">
        <v>1.0517470735255876E-2</v>
      </c>
      <c r="AR11" s="151">
        <v>7.9727726251356944E-3</v>
      </c>
      <c r="AS11" s="151">
        <v>0.30538134925402949</v>
      </c>
      <c r="AU11"/>
      <c r="AV11"/>
    </row>
    <row r="12" spans="1:48" ht="18" customHeight="1" x14ac:dyDescent="0.15">
      <c r="A12" s="147">
        <v>22</v>
      </c>
      <c r="B12" s="148" t="s">
        <v>61</v>
      </c>
      <c r="C12" s="149">
        <v>3.1015239853092436E-3</v>
      </c>
      <c r="D12" s="149">
        <v>1.2560373778363258E-3</v>
      </c>
      <c r="E12" s="149">
        <v>4.3433377932995615E-3</v>
      </c>
      <c r="F12" s="149">
        <v>3.4533588136224785E-3</v>
      </c>
      <c r="G12" s="149">
        <v>6.5884761648426432E-3</v>
      </c>
      <c r="H12" s="149">
        <v>6.1775057308628058E-3</v>
      </c>
      <c r="I12" s="149">
        <v>8.6654797947332952E-5</v>
      </c>
      <c r="J12" s="149">
        <v>1.052348046662583</v>
      </c>
      <c r="K12" s="149">
        <v>2.5788190016874015E-3</v>
      </c>
      <c r="L12" s="149">
        <v>4.043000593920076E-4</v>
      </c>
      <c r="M12" s="149">
        <v>2.4386424838107163E-3</v>
      </c>
      <c r="N12" s="149">
        <v>1.0527011148621294E-3</v>
      </c>
      <c r="O12" s="149">
        <v>3.4491562302548353E-3</v>
      </c>
      <c r="P12" s="149">
        <v>6.3940419415772403E-3</v>
      </c>
      <c r="Q12" s="149">
        <v>1.053036263452041E-2</v>
      </c>
      <c r="R12" s="149">
        <v>3.5830697026822595E-3</v>
      </c>
      <c r="S12" s="149">
        <v>1.2381032635229753E-2</v>
      </c>
      <c r="T12" s="149">
        <v>9.5921711051623285E-3</v>
      </c>
      <c r="U12" s="149">
        <v>7.2377661260637416E-3</v>
      </c>
      <c r="V12" s="149">
        <v>1.5913422390895337E-2</v>
      </c>
      <c r="W12" s="149">
        <v>4.2366312320035104E-3</v>
      </c>
      <c r="X12" s="149">
        <v>2.8533125745969906E-4</v>
      </c>
      <c r="Y12" s="149">
        <v>1.2353922196386397E-2</v>
      </c>
      <c r="Z12" s="149">
        <v>3.9573017217796975E-3</v>
      </c>
      <c r="AA12" s="149">
        <v>1.4821062287169878E-3</v>
      </c>
      <c r="AB12" s="149">
        <v>1.114618458659004E-3</v>
      </c>
      <c r="AC12" s="149">
        <v>3.161402281995514E-4</v>
      </c>
      <c r="AD12" s="149">
        <v>8.1458739128910753E-4</v>
      </c>
      <c r="AE12" s="149">
        <v>1.6232722646275593E-3</v>
      </c>
      <c r="AF12" s="149">
        <v>1.1001808821244287E-3</v>
      </c>
      <c r="AG12" s="149">
        <v>1.4764166720198392E-3</v>
      </c>
      <c r="AH12" s="149">
        <v>9.6644408976293158E-4</v>
      </c>
      <c r="AI12" s="149">
        <v>2.2164777596124998E-3</v>
      </c>
      <c r="AJ12" s="149">
        <v>1.5639629828226053E-3</v>
      </c>
      <c r="AK12" s="149">
        <v>1.2037007832216562E-3</v>
      </c>
      <c r="AL12" s="149">
        <v>1.5189991893717412E-2</v>
      </c>
      <c r="AM12" s="150">
        <v>1.6143537894270949E-3</v>
      </c>
      <c r="AO12" s="151">
        <v>0.37189861932800844</v>
      </c>
      <c r="AP12" s="151">
        <v>5.876281806827207E-2</v>
      </c>
      <c r="AQ12" s="151">
        <v>0.22176584670680749</v>
      </c>
      <c r="AR12" s="151">
        <v>1.6554302290850737E-3</v>
      </c>
      <c r="AS12" s="151">
        <v>0.257249848306916</v>
      </c>
      <c r="AU12"/>
      <c r="AV12"/>
    </row>
    <row r="13" spans="1:48" ht="18" customHeight="1" x14ac:dyDescent="0.15">
      <c r="A13" s="147">
        <v>25</v>
      </c>
      <c r="B13" s="148" t="s">
        <v>22</v>
      </c>
      <c r="C13" s="149">
        <v>6.1578505267608429E-4</v>
      </c>
      <c r="D13" s="149">
        <v>1.3247679003536002E-4</v>
      </c>
      <c r="E13" s="149">
        <v>6.6424873683086595E-4</v>
      </c>
      <c r="F13" s="149">
        <v>2.9980162391222634E-4</v>
      </c>
      <c r="G13" s="149">
        <v>1.4381423090368897E-3</v>
      </c>
      <c r="H13" s="149">
        <v>2.0713540240605726E-3</v>
      </c>
      <c r="I13" s="149">
        <v>5.5263656667830487E-5</v>
      </c>
      <c r="J13" s="149">
        <v>1.0865668146395743E-3</v>
      </c>
      <c r="K13" s="149">
        <v>1.0164016186182572</v>
      </c>
      <c r="L13" s="149">
        <v>2.0440312028845451E-3</v>
      </c>
      <c r="M13" s="149">
        <v>1.6204259881798507E-3</v>
      </c>
      <c r="N13" s="149">
        <v>1.3230387456979751E-3</v>
      </c>
      <c r="O13" s="149">
        <v>1.7130094143284846E-3</v>
      </c>
      <c r="P13" s="149">
        <v>1.2564949598713965E-3</v>
      </c>
      <c r="Q13" s="149">
        <v>1.492177200076127E-3</v>
      </c>
      <c r="R13" s="149">
        <v>1.0833852528154145E-2</v>
      </c>
      <c r="S13" s="149">
        <v>2.873272278791545E-3</v>
      </c>
      <c r="T13" s="149">
        <v>9.02395024054522E-4</v>
      </c>
      <c r="U13" s="149">
        <v>1.8132798534205598E-3</v>
      </c>
      <c r="V13" s="149">
        <v>9.4787222872569224E-4</v>
      </c>
      <c r="W13" s="149">
        <v>1.2235417128194126E-2</v>
      </c>
      <c r="X13" s="149">
        <v>3.0755801287199995E-4</v>
      </c>
      <c r="Y13" s="149">
        <v>2.0003734715031609E-3</v>
      </c>
      <c r="Z13" s="149">
        <v>2.2150629876754337E-4</v>
      </c>
      <c r="AA13" s="149">
        <v>1.2959408332222146E-4</v>
      </c>
      <c r="AB13" s="149">
        <v>8.6448813436999626E-5</v>
      </c>
      <c r="AC13" s="149">
        <v>1.4315275923755706E-4</v>
      </c>
      <c r="AD13" s="149">
        <v>1.6153565745954455E-4</v>
      </c>
      <c r="AE13" s="149">
        <v>1.0746652004026131E-4</v>
      </c>
      <c r="AF13" s="149">
        <v>3.1087331334950875E-4</v>
      </c>
      <c r="AG13" s="149">
        <v>5.5077354438745531E-4</v>
      </c>
      <c r="AH13" s="149">
        <v>2.4922443747236897E-4</v>
      </c>
      <c r="AI13" s="149">
        <v>1.3800623899522856E-4</v>
      </c>
      <c r="AJ13" s="149">
        <v>1.8830041912494883E-4</v>
      </c>
      <c r="AK13" s="149">
        <v>2.897325265779817E-4</v>
      </c>
      <c r="AL13" s="149">
        <v>1.7465945872730754E-3</v>
      </c>
      <c r="AM13" s="150">
        <v>1.3769944393557229E-3</v>
      </c>
      <c r="AO13" s="151">
        <v>0.60286940972674952</v>
      </c>
      <c r="AP13" s="151">
        <v>4.3874681021476333E-2</v>
      </c>
      <c r="AQ13" s="151">
        <v>0.27562538417121463</v>
      </c>
      <c r="AR13" s="151">
        <v>2.6895391946977316E-4</v>
      </c>
      <c r="AS13" s="151">
        <v>0.29353306512634947</v>
      </c>
      <c r="AU13"/>
      <c r="AV13"/>
    </row>
    <row r="14" spans="1:48" ht="18" customHeight="1" x14ac:dyDescent="0.15">
      <c r="A14" s="156">
        <v>26</v>
      </c>
      <c r="B14" s="152" t="s">
        <v>23</v>
      </c>
      <c r="C14" s="153">
        <v>1.0032759251231183E-4</v>
      </c>
      <c r="D14" s="153">
        <v>7.2468233868756306E-4</v>
      </c>
      <c r="E14" s="153">
        <v>1.7467449741353101E-4</v>
      </c>
      <c r="F14" s="153">
        <v>1.4841314014078482E-4</v>
      </c>
      <c r="G14" s="153">
        <v>5.2231122850862535E-3</v>
      </c>
      <c r="H14" s="153">
        <v>2.2030939687457378E-4</v>
      </c>
      <c r="I14" s="153">
        <v>1.8269180871054198E-5</v>
      </c>
      <c r="J14" s="153">
        <v>8.4631214770849322E-4</v>
      </c>
      <c r="K14" s="153">
        <v>1.2896862453437691E-3</v>
      </c>
      <c r="L14" s="153">
        <v>1.1387869353223437</v>
      </c>
      <c r="M14" s="153">
        <v>3.695669351193944E-4</v>
      </c>
      <c r="N14" s="153">
        <v>6.2546886435117924E-2</v>
      </c>
      <c r="O14" s="153">
        <v>3.3367204864365875E-2</v>
      </c>
      <c r="P14" s="153">
        <v>2.6546869229880476E-2</v>
      </c>
      <c r="Q14" s="153">
        <v>5.1458635689950651E-3</v>
      </c>
      <c r="R14" s="153">
        <v>2.6829615192785275E-3</v>
      </c>
      <c r="S14" s="153">
        <v>1.1498271910522233E-2</v>
      </c>
      <c r="T14" s="153">
        <v>2.560371728325819E-3</v>
      </c>
      <c r="U14" s="153">
        <v>1.1938646052490898E-2</v>
      </c>
      <c r="V14" s="153">
        <v>1.0958709318653476E-3</v>
      </c>
      <c r="W14" s="153">
        <v>8.7194315492452792E-3</v>
      </c>
      <c r="X14" s="153">
        <v>2.2863429132276934E-4</v>
      </c>
      <c r="Y14" s="153">
        <v>5.2181648982364175E-4</v>
      </c>
      <c r="Z14" s="153">
        <v>1.1445027254121021E-4</v>
      </c>
      <c r="AA14" s="153">
        <v>1.3052563084164909E-4</v>
      </c>
      <c r="AB14" s="153">
        <v>7.742026689205849E-5</v>
      </c>
      <c r="AC14" s="153">
        <v>1.0623149848975153E-4</v>
      </c>
      <c r="AD14" s="153">
        <v>2.2436701791292825E-4</v>
      </c>
      <c r="AE14" s="153">
        <v>1.0455384845010009E-4</v>
      </c>
      <c r="AF14" s="153">
        <v>2.7751740009449407E-4</v>
      </c>
      <c r="AG14" s="153">
        <v>1.266843211418169E-4</v>
      </c>
      <c r="AH14" s="153">
        <v>7.594773981599141E-5</v>
      </c>
      <c r="AI14" s="153">
        <v>1.1245776510127545E-4</v>
      </c>
      <c r="AJ14" s="153">
        <v>2.5189908776800389E-4</v>
      </c>
      <c r="AK14" s="153">
        <v>1.1864719857198502E-4</v>
      </c>
      <c r="AL14" s="153">
        <v>5.4626556027868845E-4</v>
      </c>
      <c r="AM14" s="154">
        <v>1.6519402034147928E-3</v>
      </c>
      <c r="AO14" s="151">
        <v>0.30957353293266671</v>
      </c>
      <c r="AP14" s="151">
        <v>1.2205827783243885E-2</v>
      </c>
      <c r="AQ14" s="151">
        <v>9.3000333791787321E-2</v>
      </c>
      <c r="AR14" s="151">
        <v>1.4339585926033757E-4</v>
      </c>
      <c r="AS14" s="151">
        <v>0.24125383788364341</v>
      </c>
      <c r="AU14"/>
      <c r="AV14"/>
    </row>
    <row r="15" spans="1:48" ht="18" customHeight="1" x14ac:dyDescent="0.15">
      <c r="A15" s="147">
        <v>27</v>
      </c>
      <c r="B15" s="148" t="s">
        <v>24</v>
      </c>
      <c r="C15" s="149">
        <v>2.0949626520133793E-5</v>
      </c>
      <c r="D15" s="149">
        <v>5.7009045903447848E-5</v>
      </c>
      <c r="E15" s="149">
        <v>2.1566557649241213E-4</v>
      </c>
      <c r="F15" s="149">
        <v>2.5824589235318086E-5</v>
      </c>
      <c r="G15" s="149">
        <v>4.6966281460015239E-4</v>
      </c>
      <c r="H15" s="149">
        <v>6.4957944390514036E-4</v>
      </c>
      <c r="I15" s="149">
        <v>4.6217557870225279E-6</v>
      </c>
      <c r="J15" s="149">
        <v>2.5814869823069416E-4</v>
      </c>
      <c r="K15" s="149">
        <v>8.4955176324021835E-4</v>
      </c>
      <c r="L15" s="149">
        <v>1.891917921077037E-3</v>
      </c>
      <c r="M15" s="149">
        <v>1.0428406099923271</v>
      </c>
      <c r="N15" s="149">
        <v>6.0629124353832027E-3</v>
      </c>
      <c r="O15" s="149">
        <v>3.9157418837789167E-3</v>
      </c>
      <c r="P15" s="149">
        <v>1.7035126325007078E-3</v>
      </c>
      <c r="Q15" s="149">
        <v>5.1512988580662E-3</v>
      </c>
      <c r="R15" s="149">
        <v>4.8025402763229577E-3</v>
      </c>
      <c r="S15" s="149">
        <v>6.5807342009650141E-3</v>
      </c>
      <c r="T15" s="149">
        <v>2.5440403983124108E-3</v>
      </c>
      <c r="U15" s="149">
        <v>1.9060977050474608E-3</v>
      </c>
      <c r="V15" s="149">
        <v>1.2018866079512214E-3</v>
      </c>
      <c r="W15" s="149">
        <v>1.0029890650348852E-3</v>
      </c>
      <c r="X15" s="149">
        <v>4.5976873412846186E-5</v>
      </c>
      <c r="Y15" s="149">
        <v>9.8018064423023132E-5</v>
      </c>
      <c r="Z15" s="149">
        <v>2.4614039839963605E-5</v>
      </c>
      <c r="AA15" s="149">
        <v>2.2490857068972694E-5</v>
      </c>
      <c r="AB15" s="149">
        <v>1.8154060989989984E-5</v>
      </c>
      <c r="AC15" s="149">
        <v>1.4556495407230818E-5</v>
      </c>
      <c r="AD15" s="149">
        <v>2.9050849014889163E-5</v>
      </c>
      <c r="AE15" s="149">
        <v>3.2507924066895938E-5</v>
      </c>
      <c r="AF15" s="149">
        <v>6.195430749595468E-5</v>
      </c>
      <c r="AG15" s="149">
        <v>3.4289477210436799E-5</v>
      </c>
      <c r="AH15" s="149">
        <v>1.7082295321106376E-4</v>
      </c>
      <c r="AI15" s="149">
        <v>4.9435435812080722E-5</v>
      </c>
      <c r="AJ15" s="149">
        <v>7.4752986460243777E-5</v>
      </c>
      <c r="AK15" s="149">
        <v>5.8145327468400405E-5</v>
      </c>
      <c r="AL15" s="149">
        <v>2.0586490755793816E-4</v>
      </c>
      <c r="AM15" s="150">
        <v>4.3430587872803468E-4</v>
      </c>
      <c r="AO15" s="151">
        <v>0.20568085972577443</v>
      </c>
      <c r="AP15" s="151">
        <v>1.4903393828658695E-2</v>
      </c>
      <c r="AQ15" s="151">
        <v>9.7683360831208502E-2</v>
      </c>
      <c r="AR15" s="151">
        <v>1.2177780530263992E-4</v>
      </c>
      <c r="AS15" s="151">
        <v>0.10174315259057742</v>
      </c>
      <c r="AU15"/>
      <c r="AV15"/>
    </row>
    <row r="16" spans="1:48" ht="18" customHeight="1" x14ac:dyDescent="0.15">
      <c r="A16" s="147">
        <v>28</v>
      </c>
      <c r="B16" s="148" t="s">
        <v>25</v>
      </c>
      <c r="C16" s="149">
        <v>3.5795904360909364E-4</v>
      </c>
      <c r="D16" s="149">
        <v>5.8597051911119212E-3</v>
      </c>
      <c r="E16" s="149">
        <v>1.9885143274588897E-3</v>
      </c>
      <c r="F16" s="149">
        <v>5.4748072740665144E-4</v>
      </c>
      <c r="G16" s="149">
        <v>4.656210826003075E-3</v>
      </c>
      <c r="H16" s="149">
        <v>2.351712890246833E-3</v>
      </c>
      <c r="I16" s="149">
        <v>1.692416192859129E-4</v>
      </c>
      <c r="J16" s="149">
        <v>2.2195900633481822E-3</v>
      </c>
      <c r="K16" s="149">
        <v>2.2316883084381881E-3</v>
      </c>
      <c r="L16" s="149">
        <v>5.1155103561893007E-4</v>
      </c>
      <c r="M16" s="149">
        <v>7.3999522088855432E-4</v>
      </c>
      <c r="N16" s="149">
        <v>1.0145098584556376</v>
      </c>
      <c r="O16" s="149">
        <v>9.1213619681456224E-3</v>
      </c>
      <c r="P16" s="149">
        <v>8.0219574213483153E-3</v>
      </c>
      <c r="Q16" s="149">
        <v>5.9020799920884489E-3</v>
      </c>
      <c r="R16" s="149">
        <v>5.9365339401508052E-3</v>
      </c>
      <c r="S16" s="149">
        <v>5.6369506269684094E-3</v>
      </c>
      <c r="T16" s="149">
        <v>5.5258164071354116E-3</v>
      </c>
      <c r="U16" s="149">
        <v>1.8488481493190826E-3</v>
      </c>
      <c r="V16" s="149">
        <v>2.964438286046285E-3</v>
      </c>
      <c r="W16" s="149">
        <v>2.9297982359149811E-2</v>
      </c>
      <c r="X16" s="149">
        <v>8.6337248036529588E-4</v>
      </c>
      <c r="Y16" s="149">
        <v>1.6240498560988626E-3</v>
      </c>
      <c r="Z16" s="149">
        <v>3.1919634104464104E-4</v>
      </c>
      <c r="AA16" s="149">
        <v>9.7128619594795949E-4</v>
      </c>
      <c r="AB16" s="149">
        <v>2.1647275945034183E-4</v>
      </c>
      <c r="AC16" s="149">
        <v>3.8429262633904443E-4</v>
      </c>
      <c r="AD16" s="149">
        <v>6.0190388777453757E-4</v>
      </c>
      <c r="AE16" s="149">
        <v>3.2969546074989925E-4</v>
      </c>
      <c r="AF16" s="149">
        <v>1.6748801269167786E-3</v>
      </c>
      <c r="AG16" s="149">
        <v>3.8525264370879286E-4</v>
      </c>
      <c r="AH16" s="149">
        <v>3.2419294335452628E-4</v>
      </c>
      <c r="AI16" s="149">
        <v>6.8215336798400569E-4</v>
      </c>
      <c r="AJ16" s="149">
        <v>4.1509212294754493E-4</v>
      </c>
      <c r="AK16" s="149">
        <v>8.7908394803086368E-4</v>
      </c>
      <c r="AL16" s="149">
        <v>8.2908321124067978E-4</v>
      </c>
      <c r="AM16" s="150">
        <v>1.7789388414564471E-3</v>
      </c>
      <c r="AO16" s="151">
        <v>0.46890896470271332</v>
      </c>
      <c r="AP16" s="151">
        <v>5.829310112615646E-2</v>
      </c>
      <c r="AQ16" s="151">
        <v>0.29866715705065117</v>
      </c>
      <c r="AR16" s="151">
        <v>7.0115298130631184E-4</v>
      </c>
      <c r="AS16" s="151">
        <v>0.23466537452970015</v>
      </c>
      <c r="AU16"/>
      <c r="AV16"/>
    </row>
    <row r="17" spans="1:48" ht="18" customHeight="1" x14ac:dyDescent="0.15">
      <c r="A17" s="147">
        <v>29</v>
      </c>
      <c r="B17" s="148" t="s">
        <v>48</v>
      </c>
      <c r="C17" s="149">
        <v>3.5391456098146021E-5</v>
      </c>
      <c r="D17" s="149">
        <v>4.5699975059377358E-4</v>
      </c>
      <c r="E17" s="149">
        <v>4.7369931115680509E-5</v>
      </c>
      <c r="F17" s="149">
        <v>3.1977899429930697E-5</v>
      </c>
      <c r="G17" s="149">
        <v>3.6679469205697356E-4</v>
      </c>
      <c r="H17" s="149">
        <v>5.5866733951370176E-5</v>
      </c>
      <c r="I17" s="149">
        <v>6.4779966762654473E-6</v>
      </c>
      <c r="J17" s="149">
        <v>1.4733426645256227E-4</v>
      </c>
      <c r="K17" s="149">
        <v>3.7087291324553297E-4</v>
      </c>
      <c r="L17" s="149">
        <v>4.4586141724217997E-5</v>
      </c>
      <c r="M17" s="149">
        <v>3.9607469899041087E-5</v>
      </c>
      <c r="N17" s="149">
        <v>1.8149059502777209E-4</v>
      </c>
      <c r="O17" s="149">
        <v>1.0219930863320434</v>
      </c>
      <c r="P17" s="149">
        <v>5.8453792210868159E-3</v>
      </c>
      <c r="Q17" s="149">
        <v>1.1967821677870639E-3</v>
      </c>
      <c r="R17" s="149">
        <v>4.9908833214752939E-4</v>
      </c>
      <c r="S17" s="149">
        <v>1.9287066897997317E-3</v>
      </c>
      <c r="T17" s="149">
        <v>3.7043561185455841E-4</v>
      </c>
      <c r="U17" s="149">
        <v>8.0347261737805662E-4</v>
      </c>
      <c r="V17" s="149">
        <v>6.5328425006305548E-5</v>
      </c>
      <c r="W17" s="149">
        <v>9.7055814133117891E-4</v>
      </c>
      <c r="X17" s="149">
        <v>5.8758863757107731E-5</v>
      </c>
      <c r="Y17" s="149">
        <v>1.6450648105111165E-3</v>
      </c>
      <c r="Z17" s="149">
        <v>7.685669302903574E-5</v>
      </c>
      <c r="AA17" s="149">
        <v>6.8519171640108091E-5</v>
      </c>
      <c r="AB17" s="149">
        <v>8.4781243724719619E-5</v>
      </c>
      <c r="AC17" s="149">
        <v>3.8312763422679445E-5</v>
      </c>
      <c r="AD17" s="149">
        <v>1.0010453395180541E-4</v>
      </c>
      <c r="AE17" s="149">
        <v>1.2201309271693841E-4</v>
      </c>
      <c r="AF17" s="149">
        <v>1.511003838533143E-4</v>
      </c>
      <c r="AG17" s="149">
        <v>6.9767023933501853E-5</v>
      </c>
      <c r="AH17" s="149">
        <v>4.88869050837827E-5</v>
      </c>
      <c r="AI17" s="149">
        <v>6.13859633834684E-5</v>
      </c>
      <c r="AJ17" s="149">
        <v>1.0270199971587344E-3</v>
      </c>
      <c r="AK17" s="149">
        <v>5.5264863653807797E-5</v>
      </c>
      <c r="AL17" s="149">
        <v>5.4311974836128374E-5</v>
      </c>
      <c r="AM17" s="150">
        <v>8.7103181164064893E-5</v>
      </c>
      <c r="AO17" s="151">
        <v>0.39496613000977299</v>
      </c>
      <c r="AP17" s="151">
        <v>4.1378639430527941E-2</v>
      </c>
      <c r="AQ17" s="151">
        <v>0.21310250899584257</v>
      </c>
      <c r="AR17" s="151">
        <v>7.7667534868135554E-5</v>
      </c>
      <c r="AS17" s="151">
        <v>0.14188853694033043</v>
      </c>
      <c r="AU17"/>
      <c r="AV17"/>
    </row>
    <row r="18" spans="1:48" ht="18" customHeight="1" x14ac:dyDescent="0.15">
      <c r="A18" s="147">
        <v>30</v>
      </c>
      <c r="B18" s="148" t="s">
        <v>49</v>
      </c>
      <c r="C18" s="149">
        <v>8.6674385724499857E-5</v>
      </c>
      <c r="D18" s="149">
        <v>8.5393025352729131E-4</v>
      </c>
      <c r="E18" s="149">
        <v>1.2338454778907778E-4</v>
      </c>
      <c r="F18" s="149">
        <v>7.9375768187691861E-5</v>
      </c>
      <c r="G18" s="149">
        <v>1.6337801276966908E-4</v>
      </c>
      <c r="H18" s="149">
        <v>1.3265749335916372E-4</v>
      </c>
      <c r="I18" s="149">
        <v>1.7234776935902059E-5</v>
      </c>
      <c r="J18" s="149">
        <v>8.769712456886291E-4</v>
      </c>
      <c r="K18" s="149">
        <v>3.9475150961893314E-4</v>
      </c>
      <c r="L18" s="149">
        <v>1.0297627100683503E-4</v>
      </c>
      <c r="M18" s="149">
        <v>1.07583147402702E-4</v>
      </c>
      <c r="N18" s="149">
        <v>2.5132481997239373E-4</v>
      </c>
      <c r="O18" s="149">
        <v>1.5316201853021519E-3</v>
      </c>
      <c r="P18" s="149">
        <v>1.0469617798983735</v>
      </c>
      <c r="Q18" s="149">
        <v>4.7735486202485139E-4</v>
      </c>
      <c r="R18" s="149">
        <v>1.0721539794698776E-3</v>
      </c>
      <c r="S18" s="149">
        <v>5.6926373931388418E-4</v>
      </c>
      <c r="T18" s="149">
        <v>3.3788372795764922E-4</v>
      </c>
      <c r="U18" s="149">
        <v>3.7354388544817507E-4</v>
      </c>
      <c r="V18" s="149">
        <v>1.3548151691376192E-4</v>
      </c>
      <c r="W18" s="149">
        <v>2.2660400973944738E-4</v>
      </c>
      <c r="X18" s="149">
        <v>1.1422676843481024E-4</v>
      </c>
      <c r="Y18" s="149">
        <v>4.4198024770759344E-4</v>
      </c>
      <c r="Z18" s="149">
        <v>1.6121554556255529E-4</v>
      </c>
      <c r="AA18" s="149">
        <v>1.8348898398122879E-4</v>
      </c>
      <c r="AB18" s="149">
        <v>2.4150851695814207E-4</v>
      </c>
      <c r="AC18" s="149">
        <v>8.6599594355755153E-5</v>
      </c>
      <c r="AD18" s="149">
        <v>2.2294132100930276E-4</v>
      </c>
      <c r="AE18" s="149">
        <v>3.4905931105357697E-4</v>
      </c>
      <c r="AF18" s="149">
        <v>2.4048979179866272E-4</v>
      </c>
      <c r="AG18" s="149">
        <v>1.4519437029117358E-4</v>
      </c>
      <c r="AH18" s="149">
        <v>1.110250222709794E-4</v>
      </c>
      <c r="AI18" s="149">
        <v>1.6342258131749792E-4</v>
      </c>
      <c r="AJ18" s="149">
        <v>3.1850199841029886E-3</v>
      </c>
      <c r="AK18" s="149">
        <v>1.0886383941153506E-4</v>
      </c>
      <c r="AL18" s="149">
        <v>7.4873380946637489E-5</v>
      </c>
      <c r="AM18" s="150">
        <v>1.8463703669231797E-4</v>
      </c>
      <c r="AO18" s="151">
        <v>0.45003719295961486</v>
      </c>
      <c r="AP18" s="151">
        <v>5.7095360843156855E-2</v>
      </c>
      <c r="AQ18" s="151">
        <v>0.23114174050349026</v>
      </c>
      <c r="AR18" s="151">
        <v>1.4384871560458882E-4</v>
      </c>
      <c r="AS18" s="151">
        <v>0.27134443953291343</v>
      </c>
      <c r="AU18"/>
      <c r="AV18"/>
    </row>
    <row r="19" spans="1:48" ht="18" customHeight="1" x14ac:dyDescent="0.15">
      <c r="A19" s="147">
        <v>31</v>
      </c>
      <c r="B19" s="152" t="s">
        <v>50</v>
      </c>
      <c r="C19" s="153">
        <v>1.8494720886683155E-4</v>
      </c>
      <c r="D19" s="153">
        <v>1.1429355654700675E-5</v>
      </c>
      <c r="E19" s="153">
        <v>1.6218735372260254E-5</v>
      </c>
      <c r="F19" s="153">
        <v>1.1091832722123E-5</v>
      </c>
      <c r="G19" s="153">
        <v>1.5467806513265738E-5</v>
      </c>
      <c r="H19" s="153">
        <v>1.1664581083837337E-5</v>
      </c>
      <c r="I19" s="153">
        <v>1.508163282511123E-6</v>
      </c>
      <c r="J19" s="153">
        <v>1.943433499058733E-5</v>
      </c>
      <c r="K19" s="153">
        <v>7.8552432235342817E-6</v>
      </c>
      <c r="L19" s="153">
        <v>5.6176689161925068E-6</v>
      </c>
      <c r="M19" s="153">
        <v>9.1792409616667606E-6</v>
      </c>
      <c r="N19" s="153">
        <v>1.0377421068526603E-5</v>
      </c>
      <c r="O19" s="153">
        <v>1.5457284356892374E-4</v>
      </c>
      <c r="P19" s="153">
        <v>4.1486919708655292E-4</v>
      </c>
      <c r="Q19" s="153">
        <v>1.0025177385245592</v>
      </c>
      <c r="R19" s="153">
        <v>3.6998461528172918E-5</v>
      </c>
      <c r="S19" s="153">
        <v>4.022011681446542E-5</v>
      </c>
      <c r="T19" s="153">
        <v>7.8532553027238329E-5</v>
      </c>
      <c r="U19" s="153">
        <v>2.4835629515027544E-5</v>
      </c>
      <c r="V19" s="153">
        <v>2.1612052870787601E-5</v>
      </c>
      <c r="W19" s="153">
        <v>2.823236850011824E-5</v>
      </c>
      <c r="X19" s="153">
        <v>9.1094505876561356E-6</v>
      </c>
      <c r="Y19" s="153">
        <v>3.3060417113860492E-5</v>
      </c>
      <c r="Z19" s="153">
        <v>1.8970965495345321E-5</v>
      </c>
      <c r="AA19" s="153">
        <v>8.0186315352872065E-5</v>
      </c>
      <c r="AB19" s="153">
        <v>2.2364757446110775E-5</v>
      </c>
      <c r="AC19" s="153">
        <v>6.8925086937791074E-6</v>
      </c>
      <c r="AD19" s="153">
        <v>2.0652645707751944E-5</v>
      </c>
      <c r="AE19" s="153">
        <v>3.6040169118995284E-5</v>
      </c>
      <c r="AF19" s="153">
        <v>1.06847752165416E-4</v>
      </c>
      <c r="AG19" s="153">
        <v>1.6061581061019291E-5</v>
      </c>
      <c r="AH19" s="153">
        <v>6.0831280584638622E-4</v>
      </c>
      <c r="AI19" s="153">
        <v>1.9883277431467897E-5</v>
      </c>
      <c r="AJ19" s="153">
        <v>2.0462483012565014E-4</v>
      </c>
      <c r="AK19" s="153">
        <v>2.501257268112612E-5</v>
      </c>
      <c r="AL19" s="153">
        <v>1.3162891319996772E-3</v>
      </c>
      <c r="AM19" s="154">
        <v>4.137649647638941E-5</v>
      </c>
      <c r="AO19" s="151">
        <v>0.54846975498805173</v>
      </c>
      <c r="AP19" s="151">
        <v>6.1060086949011029E-2</v>
      </c>
      <c r="AQ19" s="151">
        <v>0.27274925863012123</v>
      </c>
      <c r="AR19" s="151">
        <v>7.5593585547063412E-5</v>
      </c>
      <c r="AS19" s="151">
        <v>5.4533682211805434E-2</v>
      </c>
      <c r="AU19"/>
      <c r="AV19"/>
    </row>
    <row r="20" spans="1:48" ht="18" customHeight="1" x14ac:dyDescent="0.15">
      <c r="A20" s="155">
        <v>32</v>
      </c>
      <c r="B20" s="148" t="s">
        <v>51</v>
      </c>
      <c r="C20" s="149">
        <v>3.759852841417063E-5</v>
      </c>
      <c r="D20" s="149">
        <v>4.6160183924869731E-5</v>
      </c>
      <c r="E20" s="149">
        <v>4.8987790999891384E-5</v>
      </c>
      <c r="F20" s="149">
        <v>3.2107521218167858E-5</v>
      </c>
      <c r="G20" s="149">
        <v>4.9898756549256106E-5</v>
      </c>
      <c r="H20" s="149">
        <v>5.0700379566331727E-5</v>
      </c>
      <c r="I20" s="149">
        <v>5.3508125598885698E-6</v>
      </c>
      <c r="J20" s="149">
        <v>9.1299816405117888E-5</v>
      </c>
      <c r="K20" s="149">
        <v>2.6598684345851653E-5</v>
      </c>
      <c r="L20" s="149">
        <v>1.8865893415289059E-5</v>
      </c>
      <c r="M20" s="149">
        <v>5.381679088057275E-5</v>
      </c>
      <c r="N20" s="149">
        <v>1.1418691686727081E-4</v>
      </c>
      <c r="O20" s="149">
        <v>5.2827739438900546E-4</v>
      </c>
      <c r="P20" s="149">
        <v>4.4772650047349805E-4</v>
      </c>
      <c r="Q20" s="149">
        <v>5.3425058111147483E-3</v>
      </c>
      <c r="R20" s="149">
        <v>1.0204285967094746</v>
      </c>
      <c r="S20" s="149">
        <v>7.4060491100591905E-3</v>
      </c>
      <c r="T20" s="149">
        <v>1.6193257394414001E-2</v>
      </c>
      <c r="U20" s="149">
        <v>4.2179645296254329E-4</v>
      </c>
      <c r="V20" s="149">
        <v>1.1191149129400413E-4</v>
      </c>
      <c r="W20" s="149">
        <v>1.2526386286458867E-4</v>
      </c>
      <c r="X20" s="149">
        <v>4.3251333181913337E-5</v>
      </c>
      <c r="Y20" s="149">
        <v>1.3560753292597491E-4</v>
      </c>
      <c r="Z20" s="149">
        <v>6.8891338363875928E-5</v>
      </c>
      <c r="AA20" s="149">
        <v>7.4683374043085855E-5</v>
      </c>
      <c r="AB20" s="149">
        <v>1.0004653764739748E-4</v>
      </c>
      <c r="AC20" s="149">
        <v>3.4828307660292587E-5</v>
      </c>
      <c r="AD20" s="149">
        <v>8.5901121334524191E-5</v>
      </c>
      <c r="AE20" s="149">
        <v>1.4383689878578416E-4</v>
      </c>
      <c r="AF20" s="149">
        <v>3.241552841484216E-4</v>
      </c>
      <c r="AG20" s="149">
        <v>6.9151714261969817E-5</v>
      </c>
      <c r="AH20" s="149">
        <v>5.040286951585943E-5</v>
      </c>
      <c r="AI20" s="149">
        <v>7.2571795784757447E-5</v>
      </c>
      <c r="AJ20" s="149">
        <v>1.2060274446026892E-3</v>
      </c>
      <c r="AK20" s="149">
        <v>4.5364831794165516E-5</v>
      </c>
      <c r="AL20" s="149">
        <v>2.0077312778610744E-3</v>
      </c>
      <c r="AM20" s="150">
        <v>1.3900095007295877E-4</v>
      </c>
      <c r="AO20" s="151">
        <v>0.20526925442004357</v>
      </c>
      <c r="AP20" s="151">
        <v>1.5058417507615012E-2</v>
      </c>
      <c r="AQ20" s="151">
        <v>7.9212805613419576E-2</v>
      </c>
      <c r="AR20" s="151">
        <v>1.3244429805679822E-4</v>
      </c>
      <c r="AS20" s="151">
        <v>8.7718437070488875E-2</v>
      </c>
      <c r="AU20"/>
      <c r="AV20"/>
    </row>
    <row r="21" spans="1:48" ht="18" customHeight="1" x14ac:dyDescent="0.15">
      <c r="A21" s="147">
        <v>33</v>
      </c>
      <c r="B21" s="148" t="s">
        <v>26</v>
      </c>
      <c r="C21" s="149">
        <v>7.7659486898873064E-5</v>
      </c>
      <c r="D21" s="149">
        <v>8.2153207363246621E-5</v>
      </c>
      <c r="E21" s="149">
        <v>6.1330314173276693E-5</v>
      </c>
      <c r="F21" s="149">
        <v>4.535386528836903E-5</v>
      </c>
      <c r="G21" s="149">
        <v>1.2756358844799579E-4</v>
      </c>
      <c r="H21" s="149">
        <v>6.8043774522013987E-5</v>
      </c>
      <c r="I21" s="149">
        <v>8.2812406319690617E-6</v>
      </c>
      <c r="J21" s="149">
        <v>1.3707139459440061E-4</v>
      </c>
      <c r="K21" s="149">
        <v>6.3628760489724967E-5</v>
      </c>
      <c r="L21" s="149">
        <v>3.9840432157312653E-5</v>
      </c>
      <c r="M21" s="149">
        <v>6.2412935614580709E-5</v>
      </c>
      <c r="N21" s="149">
        <v>1.5453411427233122E-4</v>
      </c>
      <c r="O21" s="149">
        <v>5.2602084929988932E-3</v>
      </c>
      <c r="P21" s="149">
        <v>3.5503983486871479E-3</v>
      </c>
      <c r="Q21" s="149">
        <v>3.0318359000619708E-3</v>
      </c>
      <c r="R21" s="149">
        <v>2.9681960709609686E-3</v>
      </c>
      <c r="S21" s="149">
        <v>1.0201999595727214</v>
      </c>
      <c r="T21" s="149">
        <v>6.3092794367635213E-3</v>
      </c>
      <c r="U21" s="149">
        <v>6.4907873782031255E-3</v>
      </c>
      <c r="V21" s="149">
        <v>1.9682004582805321E-4</v>
      </c>
      <c r="W21" s="149">
        <v>2.0211749756631819E-3</v>
      </c>
      <c r="X21" s="149">
        <v>9.4413130329030166E-5</v>
      </c>
      <c r="Y21" s="149">
        <v>2.8929547409958561E-4</v>
      </c>
      <c r="Z21" s="149">
        <v>8.965273194202602E-5</v>
      </c>
      <c r="AA21" s="149">
        <v>1.3915455669596274E-4</v>
      </c>
      <c r="AB21" s="149">
        <v>1.1374296042064579E-4</v>
      </c>
      <c r="AC21" s="149">
        <v>6.1018538866099567E-5</v>
      </c>
      <c r="AD21" s="149">
        <v>1.8560025545159411E-4</v>
      </c>
      <c r="AE21" s="149">
        <v>2.218713596612068E-4</v>
      </c>
      <c r="AF21" s="149">
        <v>6.0055305769209414E-4</v>
      </c>
      <c r="AG21" s="149">
        <v>1.8315872105023921E-4</v>
      </c>
      <c r="AH21" s="149">
        <v>7.7348039224744457E-5</v>
      </c>
      <c r="AI21" s="149">
        <v>8.1142620994128112E-5</v>
      </c>
      <c r="AJ21" s="149">
        <v>1.302867097338938E-3</v>
      </c>
      <c r="AK21" s="149">
        <v>9.4223555287404758E-5</v>
      </c>
      <c r="AL21" s="149">
        <v>6.1256651145916331E-5</v>
      </c>
      <c r="AM21" s="150">
        <v>4.9669551134355844E-4</v>
      </c>
      <c r="AO21" s="151">
        <v>0.48367692523746819</v>
      </c>
      <c r="AP21" s="151">
        <v>4.0911487007687312E-2</v>
      </c>
      <c r="AQ21" s="151">
        <v>0.24324739634745762</v>
      </c>
      <c r="AR21" s="151">
        <v>2.6280685341544016E-3</v>
      </c>
      <c r="AS21" s="151">
        <v>0.22771529039169114</v>
      </c>
      <c r="AU21"/>
      <c r="AV21"/>
    </row>
    <row r="22" spans="1:48" ht="18" customHeight="1" x14ac:dyDescent="0.15">
      <c r="A22" s="147">
        <v>34</v>
      </c>
      <c r="B22" s="148" t="s">
        <v>62</v>
      </c>
      <c r="C22" s="149">
        <v>4.6760524125094257E-6</v>
      </c>
      <c r="D22" s="149">
        <v>4.3363927337259313E-6</v>
      </c>
      <c r="E22" s="149">
        <v>4.3856221101882827E-6</v>
      </c>
      <c r="F22" s="149">
        <v>3.3553573655015518E-6</v>
      </c>
      <c r="G22" s="149">
        <v>4.3594261143786066E-6</v>
      </c>
      <c r="H22" s="149">
        <v>4.5056623636811016E-6</v>
      </c>
      <c r="I22" s="149">
        <v>6.3985071569723904E-7</v>
      </c>
      <c r="J22" s="149">
        <v>6.4403328141947555E-6</v>
      </c>
      <c r="K22" s="149">
        <v>2.5543881858475271E-6</v>
      </c>
      <c r="L22" s="149">
        <v>2.0813998386799741E-6</v>
      </c>
      <c r="M22" s="149">
        <v>3.1556160068305803E-6</v>
      </c>
      <c r="N22" s="149">
        <v>5.1936807951166092E-6</v>
      </c>
      <c r="O22" s="149">
        <v>1.8393715438571269E-5</v>
      </c>
      <c r="P22" s="149">
        <v>1.0582423374342183E-5</v>
      </c>
      <c r="Q22" s="149">
        <v>5.0201676386874879E-6</v>
      </c>
      <c r="R22" s="149">
        <v>1.01731920223278E-5</v>
      </c>
      <c r="S22" s="149">
        <v>4.1417740868476717E-6</v>
      </c>
      <c r="T22" s="149">
        <v>1.0006862648962553</v>
      </c>
      <c r="U22" s="149">
        <v>2.9421325135387422E-4</v>
      </c>
      <c r="V22" s="149">
        <v>5.3353650694748653E-6</v>
      </c>
      <c r="W22" s="149">
        <v>7.3273192879465967E-5</v>
      </c>
      <c r="X22" s="149">
        <v>4.9373663437259614E-6</v>
      </c>
      <c r="Y22" s="149">
        <v>1.0816989769753925E-5</v>
      </c>
      <c r="Z22" s="149">
        <v>5.4106632791525761E-6</v>
      </c>
      <c r="AA22" s="149">
        <v>1.9540408412132288E-5</v>
      </c>
      <c r="AB22" s="149">
        <v>1.2786751713173481E-5</v>
      </c>
      <c r="AC22" s="149">
        <v>7.402856748073592E-6</v>
      </c>
      <c r="AD22" s="149">
        <v>1.0955597897441935E-5</v>
      </c>
      <c r="AE22" s="149">
        <v>1.9420575203264702E-5</v>
      </c>
      <c r="AF22" s="149">
        <v>3.4568107507290496E-5</v>
      </c>
      <c r="AG22" s="149">
        <v>1.0519812093530318E-5</v>
      </c>
      <c r="AH22" s="149">
        <v>4.7754617886946324E-6</v>
      </c>
      <c r="AI22" s="149">
        <v>7.7437262196776979E-6</v>
      </c>
      <c r="AJ22" s="149">
        <v>5.7151448719078789E-5</v>
      </c>
      <c r="AK22" s="149">
        <v>1.0982921729450803E-5</v>
      </c>
      <c r="AL22" s="149">
        <v>4.6187836188593897E-6</v>
      </c>
      <c r="AM22" s="150">
        <v>1.3322039582684766E-5</v>
      </c>
      <c r="AO22" s="151">
        <v>0.47566320121413996</v>
      </c>
      <c r="AP22" s="151">
        <v>3.9937019331881971E-2</v>
      </c>
      <c r="AQ22" s="151">
        <v>0.28224206631159515</v>
      </c>
      <c r="AR22" s="151">
        <v>5.5200050944519596E-4</v>
      </c>
      <c r="AS22" s="151">
        <v>4.6645233536827702E-2</v>
      </c>
      <c r="AU22"/>
      <c r="AV22"/>
    </row>
    <row r="23" spans="1:48" ht="18" customHeight="1" x14ac:dyDescent="0.15">
      <c r="A23" s="147">
        <v>35</v>
      </c>
      <c r="B23" s="148" t="s">
        <v>27</v>
      </c>
      <c r="C23" s="149">
        <v>3.9440581358095571E-4</v>
      </c>
      <c r="D23" s="149">
        <v>6.0766665379878798E-4</v>
      </c>
      <c r="E23" s="149">
        <v>2.1122290738849873E-4</v>
      </c>
      <c r="F23" s="149">
        <v>1.5013422986919622E-4</v>
      </c>
      <c r="G23" s="149">
        <v>2.3736499613974008E-4</v>
      </c>
      <c r="H23" s="149">
        <v>1.928068339154117E-4</v>
      </c>
      <c r="I23" s="149">
        <v>5.498711154322572E-5</v>
      </c>
      <c r="J23" s="149">
        <v>3.1877196241944359E-4</v>
      </c>
      <c r="K23" s="149">
        <v>2.1036007665355065E-4</v>
      </c>
      <c r="L23" s="149">
        <v>1.1157394544905815E-4</v>
      </c>
      <c r="M23" s="149">
        <v>1.7927730638998596E-4</v>
      </c>
      <c r="N23" s="149">
        <v>1.706647265041229E-4</v>
      </c>
      <c r="O23" s="149">
        <v>2.2895127641016976E-4</v>
      </c>
      <c r="P23" s="149">
        <v>3.5878789293678734E-4</v>
      </c>
      <c r="Q23" s="149">
        <v>1.8901437941356338E-4</v>
      </c>
      <c r="R23" s="149">
        <v>4.366975755086776E-4</v>
      </c>
      <c r="S23" s="149">
        <v>1.3068721025091096E-4</v>
      </c>
      <c r="T23" s="149">
        <v>2.2422802348743976E-4</v>
      </c>
      <c r="U23" s="149">
        <v>1.0762449810827848</v>
      </c>
      <c r="V23" s="149">
        <v>2.9163796345311739E-4</v>
      </c>
      <c r="W23" s="149">
        <v>3.0256930314321467E-4</v>
      </c>
      <c r="X23" s="149">
        <v>2.18608498289045E-4</v>
      </c>
      <c r="Y23" s="149">
        <v>4.0514992699419087E-4</v>
      </c>
      <c r="Z23" s="149">
        <v>3.2992865666570044E-4</v>
      </c>
      <c r="AA23" s="149">
        <v>2.7528200970869729E-4</v>
      </c>
      <c r="AB23" s="149">
        <v>3.2701288057510741E-4</v>
      </c>
      <c r="AC23" s="149">
        <v>9.8675932239179474E-5</v>
      </c>
      <c r="AD23" s="149">
        <v>3.4693892620093697E-3</v>
      </c>
      <c r="AE23" s="149">
        <v>4.0988404143835639E-4</v>
      </c>
      <c r="AF23" s="149">
        <v>1.084880335417221E-3</v>
      </c>
      <c r="AG23" s="149">
        <v>2.1160872144306079E-4</v>
      </c>
      <c r="AH23" s="149">
        <v>1.5460750641165972E-4</v>
      </c>
      <c r="AI23" s="149">
        <v>2.5594957686650254E-4</v>
      </c>
      <c r="AJ23" s="149">
        <v>3.1075140027950498E-3</v>
      </c>
      <c r="AK23" s="149">
        <v>2.0555418290446321E-4</v>
      </c>
      <c r="AL23" s="149">
        <v>2.150986950052785E-4</v>
      </c>
      <c r="AM23" s="150">
        <v>6.6323154877980016E-4</v>
      </c>
      <c r="AO23" s="151">
        <v>0.26679259849835169</v>
      </c>
      <c r="AP23" s="151">
        <v>2.9508613494271845E-2</v>
      </c>
      <c r="AQ23" s="151">
        <v>0.13244059441569281</v>
      </c>
      <c r="AR23" s="151">
        <v>4.0266133456076086E-3</v>
      </c>
      <c r="AS23" s="151">
        <v>0.16895314040327514</v>
      </c>
      <c r="AU23"/>
      <c r="AV23"/>
    </row>
    <row r="24" spans="1:48" ht="18" customHeight="1" x14ac:dyDescent="0.15">
      <c r="A24" s="156">
        <v>39</v>
      </c>
      <c r="B24" s="152" t="s">
        <v>0</v>
      </c>
      <c r="C24" s="153">
        <v>5.7252192359922476E-4</v>
      </c>
      <c r="D24" s="153">
        <v>1.6781965383843957E-3</v>
      </c>
      <c r="E24" s="153">
        <v>2.4991664426962097E-3</v>
      </c>
      <c r="F24" s="153">
        <v>3.2593862735949115E-3</v>
      </c>
      <c r="G24" s="153">
        <v>5.3112121055731978E-3</v>
      </c>
      <c r="H24" s="153">
        <v>1.295561774530141E-3</v>
      </c>
      <c r="I24" s="153">
        <v>1.0556261376836516E-3</v>
      </c>
      <c r="J24" s="153">
        <v>8.907329130173079E-4</v>
      </c>
      <c r="K24" s="153">
        <v>2.2225573140018978E-3</v>
      </c>
      <c r="L24" s="153">
        <v>1.7694597255641662E-3</v>
      </c>
      <c r="M24" s="153">
        <v>7.7222568175857355E-3</v>
      </c>
      <c r="N24" s="153">
        <v>8.4751849542337313E-4</v>
      </c>
      <c r="O24" s="153">
        <v>8.0938704847392838E-4</v>
      </c>
      <c r="P24" s="153">
        <v>1.0476031997472344E-3</v>
      </c>
      <c r="Q24" s="153">
        <v>1.5399801586278349E-3</v>
      </c>
      <c r="R24" s="153">
        <v>1.8184315570649204E-3</v>
      </c>
      <c r="S24" s="153">
        <v>1.6718179611721672E-3</v>
      </c>
      <c r="T24" s="153">
        <v>1.7823989495768179E-3</v>
      </c>
      <c r="U24" s="153">
        <v>8.6350895698575033E-4</v>
      </c>
      <c r="V24" s="153">
        <v>1.0108927053198555</v>
      </c>
      <c r="W24" s="153">
        <v>1.258929795790244E-3</v>
      </c>
      <c r="X24" s="153">
        <v>2.4861653033619183E-3</v>
      </c>
      <c r="Y24" s="153">
        <v>1.6864136767859178E-3</v>
      </c>
      <c r="Z24" s="153">
        <v>1.3543056162359662E-3</v>
      </c>
      <c r="AA24" s="153">
        <v>1.6420112941602735E-3</v>
      </c>
      <c r="AB24" s="153">
        <v>3.8075395921106404E-3</v>
      </c>
      <c r="AC24" s="153">
        <v>3.8201351604299236E-4</v>
      </c>
      <c r="AD24" s="153">
        <v>1.031908259518556E-3</v>
      </c>
      <c r="AE24" s="153">
        <v>4.5160397601242044E-3</v>
      </c>
      <c r="AF24" s="153">
        <v>2.9966151064701792E-3</v>
      </c>
      <c r="AG24" s="153">
        <v>4.1079609140853542E-3</v>
      </c>
      <c r="AH24" s="153">
        <v>1.2323647605142049E-3</v>
      </c>
      <c r="AI24" s="153">
        <v>1.1611973247107223E-2</v>
      </c>
      <c r="AJ24" s="153">
        <v>2.909919637095078E-3</v>
      </c>
      <c r="AK24" s="153">
        <v>1.7843072204591871E-3</v>
      </c>
      <c r="AL24" s="153">
        <v>3.3837364540043102E-2</v>
      </c>
      <c r="AM24" s="154">
        <v>1.6402761093730477E-3</v>
      </c>
      <c r="AO24" s="151">
        <v>0.48216210329980846</v>
      </c>
      <c r="AP24" s="151">
        <v>7.3556019679345067E-2</v>
      </c>
      <c r="AQ24" s="151">
        <v>0.25598645230104261</v>
      </c>
      <c r="AR24" s="151">
        <v>3.4755966676322443E-3</v>
      </c>
      <c r="AS24" s="151">
        <v>0.22556801583468966</v>
      </c>
      <c r="AU24"/>
      <c r="AV24"/>
    </row>
    <row r="25" spans="1:48" ht="18" customHeight="1" x14ac:dyDescent="0.15">
      <c r="A25" s="147">
        <v>41</v>
      </c>
      <c r="B25" s="148" t="s">
        <v>28</v>
      </c>
      <c r="C25" s="149">
        <v>3.6567101996352862E-3</v>
      </c>
      <c r="D25" s="149">
        <v>6.8462055545153166E-3</v>
      </c>
      <c r="E25" s="149">
        <v>2.1063967028143258E-3</v>
      </c>
      <c r="F25" s="149">
        <v>3.5536843959216445E-3</v>
      </c>
      <c r="G25" s="149">
        <v>5.8919963682947905E-3</v>
      </c>
      <c r="H25" s="149">
        <v>5.5528135016200504E-3</v>
      </c>
      <c r="I25" s="149">
        <v>5.4608842150357848E-4</v>
      </c>
      <c r="J25" s="149">
        <v>1.4217437618719516E-2</v>
      </c>
      <c r="K25" s="149">
        <v>4.0172506502955587E-3</v>
      </c>
      <c r="L25" s="149">
        <v>8.0030547324008005E-3</v>
      </c>
      <c r="M25" s="149">
        <v>7.6959941690842104E-3</v>
      </c>
      <c r="N25" s="149">
        <v>6.7219824644633198E-3</v>
      </c>
      <c r="O25" s="149">
        <v>5.4950417576739826E-3</v>
      </c>
      <c r="P25" s="149">
        <v>4.0511217084106465E-3</v>
      </c>
      <c r="Q25" s="149">
        <v>3.9398177554928852E-3</v>
      </c>
      <c r="R25" s="149">
        <v>2.5260223013890436E-2</v>
      </c>
      <c r="S25" s="149">
        <v>2.8615324870245426E-3</v>
      </c>
      <c r="T25" s="149">
        <v>4.3044589023145318E-3</v>
      </c>
      <c r="U25" s="149">
        <v>3.4101964775969805E-3</v>
      </c>
      <c r="V25" s="149">
        <v>3.8447140926474942E-3</v>
      </c>
      <c r="W25" s="149">
        <v>1.0022467705159197</v>
      </c>
      <c r="X25" s="149">
        <v>2.2660955828829724E-2</v>
      </c>
      <c r="Y25" s="149">
        <v>4.3892150630421276E-2</v>
      </c>
      <c r="Z25" s="149">
        <v>6.1614326970495679E-3</v>
      </c>
      <c r="AA25" s="149">
        <v>5.0153317541955095E-3</v>
      </c>
      <c r="AB25" s="149">
        <v>4.1152421834439283E-3</v>
      </c>
      <c r="AC25" s="149">
        <v>1.0314119530064355E-2</v>
      </c>
      <c r="AD25" s="149">
        <v>9.4005553761246433E-3</v>
      </c>
      <c r="AE25" s="149">
        <v>4.9631749609698799E-3</v>
      </c>
      <c r="AF25" s="149">
        <v>1.7472898084583778E-2</v>
      </c>
      <c r="AG25" s="149">
        <v>8.8355276965963615E-3</v>
      </c>
      <c r="AH25" s="149">
        <v>4.1516085635415817E-3</v>
      </c>
      <c r="AI25" s="149">
        <v>2.8106513313589485E-3</v>
      </c>
      <c r="AJ25" s="149">
        <v>2.3733973027394353E-3</v>
      </c>
      <c r="AK25" s="149">
        <v>4.5268019698730929E-3</v>
      </c>
      <c r="AL25" s="149">
        <v>2.1427990344444476E-3</v>
      </c>
      <c r="AM25" s="150">
        <v>6.6017241824324327E-3</v>
      </c>
      <c r="AO25" s="151">
        <v>0.47035352970320765</v>
      </c>
      <c r="AP25" s="151">
        <v>7.008715711188182E-2</v>
      </c>
      <c r="AQ25" s="151">
        <v>0.34847075495319835</v>
      </c>
      <c r="AR25" s="151">
        <v>5.1510130648215963E-3</v>
      </c>
      <c r="AS25" s="151">
        <v>0.99678627816506404</v>
      </c>
      <c r="AU25"/>
      <c r="AV25"/>
    </row>
    <row r="26" spans="1:48" ht="18" customHeight="1" x14ac:dyDescent="0.15">
      <c r="A26" s="147">
        <v>46</v>
      </c>
      <c r="B26" s="148" t="s">
        <v>29</v>
      </c>
      <c r="C26" s="149">
        <v>9.9468037024417338E-3</v>
      </c>
      <c r="D26" s="149">
        <v>1.4535106215059714E-2</v>
      </c>
      <c r="E26" s="149">
        <v>1.04884302040183E-2</v>
      </c>
      <c r="F26" s="149">
        <v>1.897620697761335E-2</v>
      </c>
      <c r="G26" s="149">
        <v>1.0460643592437936E-2</v>
      </c>
      <c r="H26" s="149">
        <v>1.0059049323999486E-2</v>
      </c>
      <c r="I26" s="149">
        <v>1.229196393600338E-3</v>
      </c>
      <c r="J26" s="149">
        <v>1.9858184324217348E-2</v>
      </c>
      <c r="K26" s="149">
        <v>2.3370223786242105E-2</v>
      </c>
      <c r="L26" s="149">
        <v>3.1319857708392053E-2</v>
      </c>
      <c r="M26" s="149">
        <v>2.1163081584157615E-2</v>
      </c>
      <c r="N26" s="149">
        <v>1.6468026121804109E-2</v>
      </c>
      <c r="O26" s="149">
        <v>1.499217730203265E-2</v>
      </c>
      <c r="P26" s="149">
        <v>8.4941276220368636E-3</v>
      </c>
      <c r="Q26" s="149">
        <v>6.5223220385675585E-3</v>
      </c>
      <c r="R26" s="149">
        <v>4.6026511093413019E-2</v>
      </c>
      <c r="S26" s="149">
        <v>6.6821287043894902E-3</v>
      </c>
      <c r="T26" s="149">
        <v>4.6567725396174193E-3</v>
      </c>
      <c r="U26" s="149">
        <v>1.2053431566113933E-2</v>
      </c>
      <c r="V26" s="149">
        <v>1.2717333278338733E-2</v>
      </c>
      <c r="W26" s="149">
        <v>4.4363057138541327E-3</v>
      </c>
      <c r="X26" s="149">
        <v>1.0422640491582678</v>
      </c>
      <c r="Y26" s="149">
        <v>3.1775930202286223E-2</v>
      </c>
      <c r="Z26" s="149">
        <v>2.8488863645917628E-2</v>
      </c>
      <c r="AA26" s="149">
        <v>1.266051208737025E-2</v>
      </c>
      <c r="AB26" s="149">
        <v>3.7984105906836221E-3</v>
      </c>
      <c r="AC26" s="149">
        <v>3.5830899845368273E-3</v>
      </c>
      <c r="AD26" s="149">
        <v>9.5436123349724525E-3</v>
      </c>
      <c r="AE26" s="149">
        <v>4.9153970846050402E-3</v>
      </c>
      <c r="AF26" s="149">
        <v>1.0684835811460078E-2</v>
      </c>
      <c r="AG26" s="149">
        <v>1.2327895705190887E-2</v>
      </c>
      <c r="AH26" s="149">
        <v>8.4454574830603851E-3</v>
      </c>
      <c r="AI26" s="149">
        <v>4.2896953555110248E-3</v>
      </c>
      <c r="AJ26" s="149">
        <v>3.9583498826092018E-3</v>
      </c>
      <c r="AK26" s="149">
        <v>2.262899495081417E-2</v>
      </c>
      <c r="AL26" s="149">
        <v>4.3864786894431181E-3</v>
      </c>
      <c r="AM26" s="150">
        <v>7.3994135824385042E-3</v>
      </c>
      <c r="AO26" s="151">
        <v>0.3617433872235668</v>
      </c>
      <c r="AP26" s="151">
        <v>1.0610330548184201E-2</v>
      </c>
      <c r="AQ26" s="151">
        <v>7.4317411500257766E-2</v>
      </c>
      <c r="AR26" s="151">
        <v>1.9048604017577648E-2</v>
      </c>
      <c r="AS26" s="151">
        <v>0.56115057253476219</v>
      </c>
      <c r="AU26"/>
      <c r="AV26"/>
    </row>
    <row r="27" spans="1:48" ht="18" customHeight="1" x14ac:dyDescent="0.15">
      <c r="A27" s="147">
        <v>47</v>
      </c>
      <c r="B27" s="148" t="s">
        <v>52</v>
      </c>
      <c r="C27" s="149">
        <v>1.552260746996593E-3</v>
      </c>
      <c r="D27" s="149">
        <v>3.4191436044767615E-3</v>
      </c>
      <c r="E27" s="149">
        <v>3.4601193062574467E-3</v>
      </c>
      <c r="F27" s="149">
        <v>2.051499986005215E-3</v>
      </c>
      <c r="G27" s="149">
        <v>3.1586954704666778E-3</v>
      </c>
      <c r="H27" s="149">
        <v>2.9801190159433957E-3</v>
      </c>
      <c r="I27" s="149">
        <v>9.8271607270429269E-4</v>
      </c>
      <c r="J27" s="149">
        <v>2.7165650218745783E-3</v>
      </c>
      <c r="K27" s="149">
        <v>1.4267699029286791E-3</v>
      </c>
      <c r="L27" s="149">
        <v>1.8539128367095286E-3</v>
      </c>
      <c r="M27" s="149">
        <v>1.4512279135675823E-3</v>
      </c>
      <c r="N27" s="149">
        <v>1.4412056607108195E-3</v>
      </c>
      <c r="O27" s="149">
        <v>1.7257262933979139E-3</v>
      </c>
      <c r="P27" s="149">
        <v>1.1841354331732065E-3</v>
      </c>
      <c r="Q27" s="149">
        <v>1.3874263925110933E-3</v>
      </c>
      <c r="R27" s="149">
        <v>6.3827693599120116E-3</v>
      </c>
      <c r="S27" s="149">
        <v>1.0295308687053746E-3</v>
      </c>
      <c r="T27" s="149">
        <v>8.9838148492339578E-4</v>
      </c>
      <c r="U27" s="149">
        <v>1.450020128915402E-3</v>
      </c>
      <c r="V27" s="149">
        <v>1.5228737262041356E-3</v>
      </c>
      <c r="W27" s="149">
        <v>1.4718143117565376E-3</v>
      </c>
      <c r="X27" s="149">
        <v>1.803479083467718E-3</v>
      </c>
      <c r="Y27" s="149">
        <v>1.0911782135976309</v>
      </c>
      <c r="Z27" s="149">
        <v>1.3933652734554127E-2</v>
      </c>
      <c r="AA27" s="149">
        <v>2.7523691220521763E-3</v>
      </c>
      <c r="AB27" s="149">
        <v>2.0129188231769964E-3</v>
      </c>
      <c r="AC27" s="149">
        <v>8.3658785501304579E-4</v>
      </c>
      <c r="AD27" s="149">
        <v>4.3762152592793325E-3</v>
      </c>
      <c r="AE27" s="149">
        <v>2.5634057332842531E-3</v>
      </c>
      <c r="AF27" s="149">
        <v>6.7931754677956931E-3</v>
      </c>
      <c r="AG27" s="149">
        <v>1.0509371723099877E-2</v>
      </c>
      <c r="AH27" s="149">
        <v>6.0577547055878705E-3</v>
      </c>
      <c r="AI27" s="149">
        <v>3.5019751845393392E-3</v>
      </c>
      <c r="AJ27" s="149">
        <v>1.2017375712330954E-3</v>
      </c>
      <c r="AK27" s="149">
        <v>1.1328205120938841E-2</v>
      </c>
      <c r="AL27" s="149">
        <v>1.0381030691788413E-3</v>
      </c>
      <c r="AM27" s="150">
        <v>4.4490213858325977E-3</v>
      </c>
      <c r="AO27" s="151">
        <v>0.47659732643143304</v>
      </c>
      <c r="AP27" s="151">
        <v>1.9161033632996958E-2</v>
      </c>
      <c r="AQ27" s="151">
        <v>0.14710409295538088</v>
      </c>
      <c r="AR27" s="151">
        <v>1.0796653705846308E-2</v>
      </c>
      <c r="AS27" s="151">
        <v>0.99834312015748783</v>
      </c>
      <c r="AU27"/>
      <c r="AV27"/>
    </row>
    <row r="28" spans="1:48" ht="18" customHeight="1" x14ac:dyDescent="0.15">
      <c r="A28" s="147">
        <v>48</v>
      </c>
      <c r="B28" s="148" t="s">
        <v>53</v>
      </c>
      <c r="C28" s="149">
        <v>8.349245363417744E-4</v>
      </c>
      <c r="D28" s="149">
        <v>1.9987386971743984E-3</v>
      </c>
      <c r="E28" s="149">
        <v>9.1946467913587085E-4</v>
      </c>
      <c r="F28" s="149">
        <v>4.1666309840930653E-4</v>
      </c>
      <c r="G28" s="149">
        <v>8.4278260416730531E-4</v>
      </c>
      <c r="H28" s="149">
        <v>1.6643945562730637E-3</v>
      </c>
      <c r="I28" s="149">
        <v>7.2157238609446418E-5</v>
      </c>
      <c r="J28" s="149">
        <v>4.620422437636562E-4</v>
      </c>
      <c r="K28" s="149">
        <v>7.574966578294274E-4</v>
      </c>
      <c r="L28" s="149">
        <v>3.0700577608797807E-4</v>
      </c>
      <c r="M28" s="149">
        <v>5.2587686361844606E-4</v>
      </c>
      <c r="N28" s="149">
        <v>3.5515049868573907E-4</v>
      </c>
      <c r="O28" s="149">
        <v>9.1853317760530191E-4</v>
      </c>
      <c r="P28" s="149">
        <v>3.5820225909499872E-4</v>
      </c>
      <c r="Q28" s="149">
        <v>5.8446295726562582E-4</v>
      </c>
      <c r="R28" s="149">
        <v>1.882476975674716E-3</v>
      </c>
      <c r="S28" s="149">
        <v>3.2407390439264538E-4</v>
      </c>
      <c r="T28" s="149">
        <v>4.4830888697324303E-4</v>
      </c>
      <c r="U28" s="149">
        <v>1.9776810851752946E-3</v>
      </c>
      <c r="V28" s="149">
        <v>6.8195923473936271E-4</v>
      </c>
      <c r="W28" s="149">
        <v>1.2290488444251769E-3</v>
      </c>
      <c r="X28" s="149">
        <v>3.2149102742305329E-3</v>
      </c>
      <c r="Y28" s="149">
        <v>1.8010902893480709E-3</v>
      </c>
      <c r="Z28" s="149">
        <v>1.0006594166103731</v>
      </c>
      <c r="AA28" s="149">
        <v>1.1340543617740753E-3</v>
      </c>
      <c r="AB28" s="149">
        <v>2.2402113015384927E-3</v>
      </c>
      <c r="AC28" s="149">
        <v>2.3948390270532363E-4</v>
      </c>
      <c r="AD28" s="149">
        <v>3.746757074517439E-3</v>
      </c>
      <c r="AE28" s="149">
        <v>2.4936692927601781E-3</v>
      </c>
      <c r="AF28" s="149">
        <v>1.7172162337575233E-2</v>
      </c>
      <c r="AG28" s="149">
        <v>3.2866226501031617E-3</v>
      </c>
      <c r="AH28" s="149">
        <v>2.6381073186900112E-3</v>
      </c>
      <c r="AI28" s="149">
        <v>4.1656923599058362E-4</v>
      </c>
      <c r="AJ28" s="149">
        <v>4.5201803052197454E-4</v>
      </c>
      <c r="AK28" s="149">
        <v>1.0369461818778562E-2</v>
      </c>
      <c r="AL28" s="149">
        <v>4.5961491883923214E-4</v>
      </c>
      <c r="AM28" s="150">
        <v>1.4129758106195519E-2</v>
      </c>
      <c r="AO28" s="151">
        <v>0.66981113405326242</v>
      </c>
      <c r="AP28" s="151">
        <v>8.2268502331963395E-2</v>
      </c>
      <c r="AQ28" s="151">
        <v>0.49305358568233842</v>
      </c>
      <c r="AR28" s="151">
        <v>3.0841360379702427E-3</v>
      </c>
      <c r="AS28" s="151">
        <v>0.780148526236915</v>
      </c>
      <c r="AU28"/>
      <c r="AV28"/>
    </row>
    <row r="29" spans="1:48" ht="18" customHeight="1" x14ac:dyDescent="0.15">
      <c r="A29" s="147">
        <v>51</v>
      </c>
      <c r="B29" s="152" t="s">
        <v>1</v>
      </c>
      <c r="C29" s="153">
        <v>5.0919248554135189E-2</v>
      </c>
      <c r="D29" s="153">
        <v>2.5825664464723064E-2</v>
      </c>
      <c r="E29" s="153">
        <v>6.5488421206109176E-2</v>
      </c>
      <c r="F29" s="153">
        <v>6.3717547941108954E-2</v>
      </c>
      <c r="G29" s="153">
        <v>7.9790944598645358E-2</v>
      </c>
      <c r="H29" s="153">
        <v>3.1733303746719344E-2</v>
      </c>
      <c r="I29" s="153">
        <v>7.4702503700695266E-3</v>
      </c>
      <c r="J29" s="153">
        <v>4.5123983725564636E-2</v>
      </c>
      <c r="K29" s="153">
        <v>3.3817100797610654E-2</v>
      </c>
      <c r="L29" s="153">
        <v>2.8642044804041457E-2</v>
      </c>
      <c r="M29" s="153">
        <v>3.1103776411668522E-2</v>
      </c>
      <c r="N29" s="153">
        <v>3.9340697035208302E-2</v>
      </c>
      <c r="O29" s="153">
        <v>4.1642215215912624E-2</v>
      </c>
      <c r="P29" s="153">
        <v>3.5975427593492156E-2</v>
      </c>
      <c r="Q29" s="153">
        <v>3.4527097177087171E-2</v>
      </c>
      <c r="R29" s="153">
        <v>3.9685674159666874E-2</v>
      </c>
      <c r="S29" s="153">
        <v>4.2168621451663439E-2</v>
      </c>
      <c r="T29" s="153">
        <v>3.4425993311100495E-2</v>
      </c>
      <c r="U29" s="153">
        <v>2.6185669900907257E-2</v>
      </c>
      <c r="V29" s="153">
        <v>6.3052380574523323E-2</v>
      </c>
      <c r="W29" s="153">
        <v>5.6415213970888611E-2</v>
      </c>
      <c r="X29" s="153">
        <v>1.9872508405132834E-2</v>
      </c>
      <c r="Y29" s="153">
        <v>2.4135645256183856E-2</v>
      </c>
      <c r="Z29" s="153">
        <v>1.7846158190940709E-2</v>
      </c>
      <c r="AA29" s="153">
        <v>1.0121141694925928</v>
      </c>
      <c r="AB29" s="153">
        <v>8.1522991166990705E-3</v>
      </c>
      <c r="AC29" s="153">
        <v>2.7541150648487454E-3</v>
      </c>
      <c r="AD29" s="153">
        <v>1.9394555502282369E-2</v>
      </c>
      <c r="AE29" s="153">
        <v>1.5322217063736682E-2</v>
      </c>
      <c r="AF29" s="153">
        <v>1.5073150282437343E-2</v>
      </c>
      <c r="AG29" s="153">
        <v>1.9405711316918688E-2</v>
      </c>
      <c r="AH29" s="153">
        <v>4.69437595303396E-2</v>
      </c>
      <c r="AI29" s="153">
        <v>3.5013530397604645E-2</v>
      </c>
      <c r="AJ29" s="153">
        <v>1.7400997905907614E-2</v>
      </c>
      <c r="AK29" s="153">
        <v>8.3427533253302988E-2</v>
      </c>
      <c r="AL29" s="153">
        <v>0.19359341395013924</v>
      </c>
      <c r="AM29" s="154">
        <v>1.6085786508647049E-2</v>
      </c>
      <c r="AO29" s="151">
        <v>0.70836565701559506</v>
      </c>
      <c r="AP29" s="151">
        <v>0.10355198001371969</v>
      </c>
      <c r="AQ29" s="151">
        <v>0.37849040061365813</v>
      </c>
      <c r="AR29" s="151">
        <v>0.13922422750242411</v>
      </c>
      <c r="AS29" s="151">
        <v>0.82601149483922531</v>
      </c>
      <c r="AU29"/>
      <c r="AV29"/>
    </row>
    <row r="30" spans="1:48" ht="18" customHeight="1" x14ac:dyDescent="0.15">
      <c r="A30" s="155">
        <v>53</v>
      </c>
      <c r="B30" s="148" t="s">
        <v>2</v>
      </c>
      <c r="C30" s="149">
        <v>1.0967769517938377E-2</v>
      </c>
      <c r="D30" s="149">
        <v>5.0600062214151371E-2</v>
      </c>
      <c r="E30" s="149">
        <v>1.1161685406524622E-2</v>
      </c>
      <c r="F30" s="149">
        <v>1.8384434572997987E-2</v>
      </c>
      <c r="G30" s="149">
        <v>1.7893876498016187E-2</v>
      </c>
      <c r="H30" s="149">
        <v>8.3727616306164161E-3</v>
      </c>
      <c r="I30" s="149">
        <v>3.1167608733150619E-3</v>
      </c>
      <c r="J30" s="149">
        <v>1.2272032042128003E-2</v>
      </c>
      <c r="K30" s="149">
        <v>6.7692851748301832E-3</v>
      </c>
      <c r="L30" s="149">
        <v>7.2096078758739296E-3</v>
      </c>
      <c r="M30" s="149">
        <v>1.4850944651216943E-2</v>
      </c>
      <c r="N30" s="149">
        <v>1.3665816030841771E-2</v>
      </c>
      <c r="O30" s="149">
        <v>1.2856695161553525E-2</v>
      </c>
      <c r="P30" s="149">
        <v>1.0702423152813726E-2</v>
      </c>
      <c r="Q30" s="149">
        <v>1.9878371068656087E-2</v>
      </c>
      <c r="R30" s="149">
        <v>2.528973285228469E-2</v>
      </c>
      <c r="S30" s="149">
        <v>7.4042490970950506E-3</v>
      </c>
      <c r="T30" s="149">
        <v>1.2489586448930662E-2</v>
      </c>
      <c r="U30" s="149">
        <v>1.3920711409903473E-2</v>
      </c>
      <c r="V30" s="149">
        <v>2.1831024769662269E-2</v>
      </c>
      <c r="W30" s="149">
        <v>1.3587311651228595E-2</v>
      </c>
      <c r="X30" s="149">
        <v>1.5017168392568303E-2</v>
      </c>
      <c r="Y30" s="149">
        <v>2.9637493515519336E-2</v>
      </c>
      <c r="Z30" s="149">
        <v>3.2871667671699821E-2</v>
      </c>
      <c r="AA30" s="149">
        <v>2.1969860069561472E-2</v>
      </c>
      <c r="AB30" s="149">
        <v>1.0463053498533452</v>
      </c>
      <c r="AC30" s="149">
        <v>6.7444426118997966E-2</v>
      </c>
      <c r="AD30" s="149">
        <v>2.0247899833408863E-2</v>
      </c>
      <c r="AE30" s="149">
        <v>9.3919537652491173E-3</v>
      </c>
      <c r="AF30" s="149">
        <v>2.4011490065454767E-2</v>
      </c>
      <c r="AG30" s="149">
        <v>9.9505390365171968E-3</v>
      </c>
      <c r="AH30" s="149">
        <v>1.1051969492471791E-2</v>
      </c>
      <c r="AI30" s="149">
        <v>3.2378929696918281E-2</v>
      </c>
      <c r="AJ30" s="149">
        <v>1.0565605238521179E-2</v>
      </c>
      <c r="AK30" s="149">
        <v>1.1005757434714861E-2</v>
      </c>
      <c r="AL30" s="149">
        <v>7.2462294108966976E-3</v>
      </c>
      <c r="AM30" s="150">
        <v>1.4559380217242903E-2</v>
      </c>
      <c r="AO30" s="151">
        <v>0.68666846345179178</v>
      </c>
      <c r="AP30" s="151">
        <v>5.8768577882640997E-2</v>
      </c>
      <c r="AQ30" s="151">
        <v>0.32427517611920298</v>
      </c>
      <c r="AR30" s="151">
        <v>7.8914524308624862E-2</v>
      </c>
      <c r="AS30" s="151">
        <v>0.90841382657755565</v>
      </c>
      <c r="AU30"/>
      <c r="AV30"/>
    </row>
    <row r="31" spans="1:48" ht="18" customHeight="1" x14ac:dyDescent="0.15">
      <c r="A31" s="147">
        <v>55</v>
      </c>
      <c r="B31" s="148" t="s">
        <v>30</v>
      </c>
      <c r="C31" s="149">
        <v>2.2944370832698804E-2</v>
      </c>
      <c r="D31" s="149">
        <v>1.4738236149346488E-2</v>
      </c>
      <c r="E31" s="149">
        <v>9.5726009914625289E-3</v>
      </c>
      <c r="F31" s="149">
        <v>9.5112667387938169E-3</v>
      </c>
      <c r="G31" s="149">
        <v>1.2196210253816222E-2</v>
      </c>
      <c r="H31" s="149">
        <v>5.9554043575904964E-3</v>
      </c>
      <c r="I31" s="149">
        <v>1.2410873964416728E-3</v>
      </c>
      <c r="J31" s="149">
        <v>1.6850058916539463E-2</v>
      </c>
      <c r="K31" s="149">
        <v>5.55945706291874E-3</v>
      </c>
      <c r="L31" s="149">
        <v>5.0508973340220838E-3</v>
      </c>
      <c r="M31" s="149">
        <v>6.4467539419855967E-3</v>
      </c>
      <c r="N31" s="149">
        <v>9.4442357424864894E-3</v>
      </c>
      <c r="O31" s="149">
        <v>9.7473778062657224E-3</v>
      </c>
      <c r="P31" s="149">
        <v>7.5483180154959579E-3</v>
      </c>
      <c r="Q31" s="149">
        <v>6.9382035163247681E-3</v>
      </c>
      <c r="R31" s="149">
        <v>1.3435704891831199E-2</v>
      </c>
      <c r="S31" s="149">
        <v>7.0846000895630713E-3</v>
      </c>
      <c r="T31" s="149">
        <v>1.1973124212118418E-2</v>
      </c>
      <c r="U31" s="149">
        <v>5.6464964863696459E-3</v>
      </c>
      <c r="V31" s="149">
        <v>1.0640766759544623E-2</v>
      </c>
      <c r="W31" s="149">
        <v>1.1950445317711732E-2</v>
      </c>
      <c r="X31" s="149">
        <v>1.0558392744362606E-2</v>
      </c>
      <c r="Y31" s="149">
        <v>7.6296866003941798E-3</v>
      </c>
      <c r="Z31" s="149">
        <v>7.547114922955709E-3</v>
      </c>
      <c r="AA31" s="149">
        <v>5.1770929516504312E-2</v>
      </c>
      <c r="AB31" s="149">
        <v>2.4066117484002284E-2</v>
      </c>
      <c r="AC31" s="149">
        <v>1.0474496419386758</v>
      </c>
      <c r="AD31" s="149">
        <v>2.5676405269540539E-2</v>
      </c>
      <c r="AE31" s="149">
        <v>3.6041032444851455E-2</v>
      </c>
      <c r="AF31" s="149">
        <v>6.1115507886006521E-3</v>
      </c>
      <c r="AG31" s="149">
        <v>1.4039615453159843E-2</v>
      </c>
      <c r="AH31" s="149">
        <v>2.7406335998687206E-2</v>
      </c>
      <c r="AI31" s="149">
        <v>2.7918836722887867E-2</v>
      </c>
      <c r="AJ31" s="149">
        <v>1.4472387426220425E-2</v>
      </c>
      <c r="AK31" s="149">
        <v>2.2353162022199963E-2</v>
      </c>
      <c r="AL31" s="149">
        <v>1.2013074646385308E-2</v>
      </c>
      <c r="AM31" s="150">
        <v>4.6993686891202237E-2</v>
      </c>
      <c r="AO31" s="151">
        <v>0.82906310154240637</v>
      </c>
      <c r="AP31" s="151">
        <v>1.4383765600915836E-2</v>
      </c>
      <c r="AQ31" s="151">
        <v>7.3104754255114424E-2</v>
      </c>
      <c r="AR31" s="151">
        <v>0.2150054341249005</v>
      </c>
      <c r="AS31" s="151">
        <v>0.99352546171077527</v>
      </c>
      <c r="AU31"/>
      <c r="AV31"/>
    </row>
    <row r="32" spans="1:48" ht="18" customHeight="1" x14ac:dyDescent="0.15">
      <c r="A32" s="147">
        <v>57</v>
      </c>
      <c r="B32" s="148" t="s">
        <v>54</v>
      </c>
      <c r="C32" s="149">
        <v>2.9867523209358243E-2</v>
      </c>
      <c r="D32" s="149">
        <v>0.16563854483127052</v>
      </c>
      <c r="E32" s="149">
        <v>3.0810236979297637E-2</v>
      </c>
      <c r="F32" s="149">
        <v>2.5098905206900349E-2</v>
      </c>
      <c r="G32" s="149">
        <v>4.240664167962719E-2</v>
      </c>
      <c r="H32" s="149">
        <v>2.3300982492249718E-2</v>
      </c>
      <c r="I32" s="149">
        <v>1.3966650211506988E-2</v>
      </c>
      <c r="J32" s="149">
        <v>3.0829456391727683E-2</v>
      </c>
      <c r="K32" s="149">
        <v>4.9697567781761445E-2</v>
      </c>
      <c r="L32" s="149">
        <v>2.2260722386988639E-2</v>
      </c>
      <c r="M32" s="149">
        <v>3.1788351364748876E-2</v>
      </c>
      <c r="N32" s="149">
        <v>2.7238666535104816E-2</v>
      </c>
      <c r="O32" s="149">
        <v>2.6263013289688691E-2</v>
      </c>
      <c r="P32" s="149">
        <v>2.0715702931239529E-2</v>
      </c>
      <c r="Q32" s="149">
        <v>2.4327328992194787E-2</v>
      </c>
      <c r="R32" s="149">
        <v>4.1119777500265603E-2</v>
      </c>
      <c r="S32" s="149">
        <v>1.8494804083971229E-2</v>
      </c>
      <c r="T32" s="149">
        <v>2.5116476141836829E-2</v>
      </c>
      <c r="U32" s="149">
        <v>2.0971680356473218E-2</v>
      </c>
      <c r="V32" s="149">
        <v>6.0284684603066969E-2</v>
      </c>
      <c r="W32" s="149">
        <v>3.6990556530401529E-2</v>
      </c>
      <c r="X32" s="149">
        <v>3.7659155317897861E-2</v>
      </c>
      <c r="Y32" s="149">
        <v>2.5382718539460985E-2</v>
      </c>
      <c r="Z32" s="149">
        <v>5.8179790316343058E-2</v>
      </c>
      <c r="AA32" s="149">
        <v>3.3226894559198285E-2</v>
      </c>
      <c r="AB32" s="149">
        <v>3.1495571098252288E-2</v>
      </c>
      <c r="AC32" s="149">
        <v>5.0975713759626139E-3</v>
      </c>
      <c r="AD32" s="149">
        <v>1.0835030023540353</v>
      </c>
      <c r="AE32" s="149">
        <v>2.5121273114005912E-2</v>
      </c>
      <c r="AF32" s="149">
        <v>3.6686202384363834E-2</v>
      </c>
      <c r="AG32" s="149">
        <v>2.2932715422376314E-2</v>
      </c>
      <c r="AH32" s="149">
        <v>1.6113999178282257E-2</v>
      </c>
      <c r="AI32" s="149">
        <v>3.3257471208251899E-2</v>
      </c>
      <c r="AJ32" s="149">
        <v>1.4411649945973905E-2</v>
      </c>
      <c r="AK32" s="149">
        <v>3.3494446979332591E-2</v>
      </c>
      <c r="AL32" s="149">
        <v>5.2659212219208246E-2</v>
      </c>
      <c r="AM32" s="150">
        <v>9.1654950045676989E-2</v>
      </c>
      <c r="AO32" s="151">
        <v>0.57923842739093945</v>
      </c>
      <c r="AP32" s="151">
        <v>6.1719833564493759E-2</v>
      </c>
      <c r="AQ32" s="151">
        <v>0.30818263020167064</v>
      </c>
      <c r="AR32" s="151">
        <v>5.991241995914949E-2</v>
      </c>
      <c r="AS32" s="151">
        <v>0.7077708766347437</v>
      </c>
      <c r="AU32"/>
      <c r="AV32"/>
    </row>
    <row r="33" spans="1:48" ht="18" customHeight="1" x14ac:dyDescent="0.15">
      <c r="A33" s="147">
        <v>59</v>
      </c>
      <c r="B33" s="148" t="s">
        <v>55</v>
      </c>
      <c r="C33" s="149">
        <v>6.6880003117109569E-3</v>
      </c>
      <c r="D33" s="149">
        <v>7.1505225128810123E-3</v>
      </c>
      <c r="E33" s="149">
        <v>7.5248501230899796E-3</v>
      </c>
      <c r="F33" s="149">
        <v>6.8129824024963344E-3</v>
      </c>
      <c r="G33" s="149">
        <v>1.0590398819786356E-2</v>
      </c>
      <c r="H33" s="149">
        <v>9.0125927689904666E-3</v>
      </c>
      <c r="I33" s="149">
        <v>9.3596878779071842E-4</v>
      </c>
      <c r="J33" s="149">
        <v>1.40105395913038E-2</v>
      </c>
      <c r="K33" s="149">
        <v>4.1518958349624491E-3</v>
      </c>
      <c r="L33" s="149">
        <v>4.2259441189804728E-3</v>
      </c>
      <c r="M33" s="149">
        <v>7.0426973971537202E-3</v>
      </c>
      <c r="N33" s="149">
        <v>7.2666044385351304E-3</v>
      </c>
      <c r="O33" s="149">
        <v>1.1257237759963403E-2</v>
      </c>
      <c r="P33" s="149">
        <v>1.2329569709355961E-2</v>
      </c>
      <c r="Q33" s="149">
        <v>1.087830310289079E-2</v>
      </c>
      <c r="R33" s="149">
        <v>2.7782166347864026E-2</v>
      </c>
      <c r="S33" s="149">
        <v>7.3997048772405311E-3</v>
      </c>
      <c r="T33" s="149">
        <v>2.1772497963254211E-2</v>
      </c>
      <c r="U33" s="149">
        <v>9.3138826462523701E-3</v>
      </c>
      <c r="V33" s="149">
        <v>8.9543437081227809E-3</v>
      </c>
      <c r="W33" s="149">
        <v>1.03908428061438E-2</v>
      </c>
      <c r="X33" s="149">
        <v>8.7759433867506814E-3</v>
      </c>
      <c r="Y33" s="149">
        <v>3.5500090517970137E-2</v>
      </c>
      <c r="Z33" s="149">
        <v>1.1153652434289884E-2</v>
      </c>
      <c r="AA33" s="149">
        <v>2.3855209766167732E-2</v>
      </c>
      <c r="AB33" s="149">
        <v>3.8050392614459104E-2</v>
      </c>
      <c r="AC33" s="149">
        <v>5.9498097440762307E-3</v>
      </c>
      <c r="AD33" s="149">
        <v>1.0859442688619467E-2</v>
      </c>
      <c r="AE33" s="149">
        <v>1.0902331889719463</v>
      </c>
      <c r="AF33" s="149">
        <v>2.5180159539252234E-2</v>
      </c>
      <c r="AG33" s="149">
        <v>1.9562534314180691E-2</v>
      </c>
      <c r="AH33" s="149">
        <v>1.0453063613825796E-2</v>
      </c>
      <c r="AI33" s="149">
        <v>3.9043664701834804E-2</v>
      </c>
      <c r="AJ33" s="149">
        <v>4.8391189850027889E-2</v>
      </c>
      <c r="AK33" s="149">
        <v>1.4153302513429795E-2</v>
      </c>
      <c r="AL33" s="149">
        <v>6.2103391754545489E-3</v>
      </c>
      <c r="AM33" s="150">
        <v>4.6601796428702651E-2</v>
      </c>
      <c r="AO33" s="151">
        <v>0.54816568221022832</v>
      </c>
      <c r="AP33" s="151">
        <v>4.0418100020913915E-2</v>
      </c>
      <c r="AQ33" s="151">
        <v>0.22283956408908384</v>
      </c>
      <c r="AR33" s="151">
        <v>3.6544552325441085E-2</v>
      </c>
      <c r="AS33" s="151">
        <v>0.50912960523304274</v>
      </c>
      <c r="AU33"/>
      <c r="AV33"/>
    </row>
    <row r="34" spans="1:48" ht="18" customHeight="1" x14ac:dyDescent="0.15">
      <c r="A34" s="156">
        <v>61</v>
      </c>
      <c r="B34" s="152" t="s">
        <v>3</v>
      </c>
      <c r="C34" s="153">
        <v>1.2305777997301673E-3</v>
      </c>
      <c r="D34" s="153">
        <v>3.9677004806857371E-3</v>
      </c>
      <c r="E34" s="153">
        <v>1.2213824183030272E-3</v>
      </c>
      <c r="F34" s="153">
        <v>1.0506247676611285E-3</v>
      </c>
      <c r="G34" s="153">
        <v>1.5062507479477419E-3</v>
      </c>
      <c r="H34" s="153">
        <v>5.9606868445485483E-4</v>
      </c>
      <c r="I34" s="153">
        <v>1.4568660983802758E-4</v>
      </c>
      <c r="J34" s="153">
        <v>1.5778951108078858E-3</v>
      </c>
      <c r="K34" s="153">
        <v>1.3902778334292081E-3</v>
      </c>
      <c r="L34" s="153">
        <v>1.5716059252652214E-3</v>
      </c>
      <c r="M34" s="153">
        <v>2.3547551934638843E-3</v>
      </c>
      <c r="N34" s="153">
        <v>1.5741990560842714E-3</v>
      </c>
      <c r="O34" s="153">
        <v>4.0934873267000731E-3</v>
      </c>
      <c r="P34" s="153">
        <v>3.1998682669912735E-3</v>
      </c>
      <c r="Q34" s="153">
        <v>1.3513428073767357E-3</v>
      </c>
      <c r="R34" s="153">
        <v>1.1773482806017935E-3</v>
      </c>
      <c r="S34" s="153">
        <v>7.3898673034909605E-4</v>
      </c>
      <c r="T34" s="153">
        <v>9.9180235167847211E-4</v>
      </c>
      <c r="U34" s="153">
        <v>1.811114354191878E-3</v>
      </c>
      <c r="V34" s="153">
        <v>1.0196519261989688E-3</v>
      </c>
      <c r="W34" s="153">
        <v>4.6108648634658337E-3</v>
      </c>
      <c r="X34" s="153">
        <v>1.0125889547808326E-3</v>
      </c>
      <c r="Y34" s="153">
        <v>3.564667676201541E-3</v>
      </c>
      <c r="Z34" s="153">
        <v>5.3703771070607613E-3</v>
      </c>
      <c r="AA34" s="153">
        <v>1.9570237247202031E-3</v>
      </c>
      <c r="AB34" s="153">
        <v>1.5418143586169708E-3</v>
      </c>
      <c r="AC34" s="153">
        <v>8.480183445121744E-4</v>
      </c>
      <c r="AD34" s="153">
        <v>2.5303147757927964E-3</v>
      </c>
      <c r="AE34" s="153">
        <v>1.2290458757987779E-3</v>
      </c>
      <c r="AF34" s="153">
        <v>1.0007550208322573</v>
      </c>
      <c r="AG34" s="153">
        <v>3.2482655731562375E-3</v>
      </c>
      <c r="AH34" s="153">
        <v>1.2851837937393174E-3</v>
      </c>
      <c r="AI34" s="153">
        <v>1.2703643142316953E-3</v>
      </c>
      <c r="AJ34" s="153">
        <v>1.198423309088349E-3</v>
      </c>
      <c r="AK34" s="153">
        <v>1.2257512073290794E-3</v>
      </c>
      <c r="AL34" s="153">
        <v>7.8394143638070091E-4</v>
      </c>
      <c r="AM34" s="154">
        <v>0.28569192204493205</v>
      </c>
      <c r="AO34" s="151">
        <v>0.66859885499715233</v>
      </c>
      <c r="AP34" s="151">
        <v>4.6815657594349205E-2</v>
      </c>
      <c r="AQ34" s="151">
        <v>0.42646729128883892</v>
      </c>
      <c r="AR34" s="151">
        <v>4.8274438482379918E-3</v>
      </c>
      <c r="AS34" s="151">
        <v>1</v>
      </c>
      <c r="AU34"/>
      <c r="AV34"/>
    </row>
    <row r="35" spans="1:48" ht="18" customHeight="1" x14ac:dyDescent="0.15">
      <c r="A35" s="155">
        <v>63</v>
      </c>
      <c r="B35" s="148" t="s">
        <v>31</v>
      </c>
      <c r="C35" s="149">
        <v>3.8337613019313795E-4</v>
      </c>
      <c r="D35" s="149">
        <v>2.578724227825546E-4</v>
      </c>
      <c r="E35" s="149">
        <v>4.334146059765218E-4</v>
      </c>
      <c r="F35" s="149">
        <v>1.1011480423166622E-4</v>
      </c>
      <c r="G35" s="149">
        <v>2.9184068669160551E-4</v>
      </c>
      <c r="H35" s="149">
        <v>4.6187176578579609E-4</v>
      </c>
      <c r="I35" s="149">
        <v>2.8837548604594507E-5</v>
      </c>
      <c r="J35" s="149">
        <v>4.8404739546152224E-4</v>
      </c>
      <c r="K35" s="149">
        <v>2.1095949236987923E-4</v>
      </c>
      <c r="L35" s="149">
        <v>1.5127353832739679E-4</v>
      </c>
      <c r="M35" s="149">
        <v>1.6283315873064796E-4</v>
      </c>
      <c r="N35" s="149">
        <v>4.4569132325060967E-4</v>
      </c>
      <c r="O35" s="149">
        <v>1.2296511615832654E-3</v>
      </c>
      <c r="P35" s="149">
        <v>7.2924247502340728E-4</v>
      </c>
      <c r="Q35" s="149">
        <v>5.8430405993982882E-4</v>
      </c>
      <c r="R35" s="149">
        <v>4.820018572971047E-3</v>
      </c>
      <c r="S35" s="149">
        <v>1.0357589940596717E-3</v>
      </c>
      <c r="T35" s="149">
        <v>1.7693246780036184E-3</v>
      </c>
      <c r="U35" s="149">
        <v>5.1924489649190218E-4</v>
      </c>
      <c r="V35" s="149">
        <v>1.8163467164166477E-4</v>
      </c>
      <c r="W35" s="149">
        <v>2.5697039575988989E-4</v>
      </c>
      <c r="X35" s="149">
        <v>4.8815535645894953E-4</v>
      </c>
      <c r="Y35" s="149">
        <v>3.2090877030754823E-4</v>
      </c>
      <c r="Z35" s="149">
        <v>2.8166624733043366E-4</v>
      </c>
      <c r="AA35" s="149">
        <v>3.2580011276670191E-4</v>
      </c>
      <c r="AB35" s="149">
        <v>4.0304992214919083E-4</v>
      </c>
      <c r="AC35" s="149">
        <v>5.6618512236981346E-5</v>
      </c>
      <c r="AD35" s="149">
        <v>1.3266470050265944E-3</v>
      </c>
      <c r="AE35" s="149">
        <v>3.8291595114651085E-3</v>
      </c>
      <c r="AF35" s="149">
        <v>2.8518456103068909E-4</v>
      </c>
      <c r="AG35" s="149">
        <v>1.0001318380100488</v>
      </c>
      <c r="AH35" s="149">
        <v>1.7847077295742204E-4</v>
      </c>
      <c r="AI35" s="149">
        <v>2.136239489253893E-4</v>
      </c>
      <c r="AJ35" s="149">
        <v>6.5139355559878649E-4</v>
      </c>
      <c r="AK35" s="149">
        <v>5.0566966150046024E-4</v>
      </c>
      <c r="AL35" s="149">
        <v>1.5666488523856229E-4</v>
      </c>
      <c r="AM35" s="150">
        <v>4.7210242480940148E-4</v>
      </c>
      <c r="AO35" s="151">
        <v>0.74503392367122223</v>
      </c>
      <c r="AP35" s="151">
        <v>8.3094882089971386E-2</v>
      </c>
      <c r="AQ35" s="151">
        <v>0.54462792981080987</v>
      </c>
      <c r="AR35" s="151">
        <v>3.2738886995047137E-2</v>
      </c>
      <c r="AS35" s="151">
        <v>0.85293456270151391</v>
      </c>
      <c r="AU35"/>
      <c r="AV35"/>
    </row>
    <row r="36" spans="1:48" ht="18" customHeight="1" x14ac:dyDescent="0.15">
      <c r="A36" s="147">
        <v>64</v>
      </c>
      <c r="B36" s="148" t="s">
        <v>56</v>
      </c>
      <c r="C36" s="149">
        <v>4.10726763967842E-3</v>
      </c>
      <c r="D36" s="149">
        <v>2.115791990986305E-4</v>
      </c>
      <c r="E36" s="149">
        <v>1.0066030427552871E-4</v>
      </c>
      <c r="F36" s="149">
        <v>4.9176958694752299E-5</v>
      </c>
      <c r="G36" s="149">
        <v>7.4064042999726597E-5</v>
      </c>
      <c r="H36" s="149">
        <v>4.8128002231960402E-5</v>
      </c>
      <c r="I36" s="149">
        <v>1.6488857736691544E-5</v>
      </c>
      <c r="J36" s="149">
        <v>6.2857975766078707E-5</v>
      </c>
      <c r="K36" s="149">
        <v>6.6396184223473627E-5</v>
      </c>
      <c r="L36" s="149">
        <v>4.4038035962882209E-5</v>
      </c>
      <c r="M36" s="149">
        <v>6.109362147845593E-5</v>
      </c>
      <c r="N36" s="149">
        <v>4.9752548028187955E-5</v>
      </c>
      <c r="O36" s="149">
        <v>7.499286517430476E-5</v>
      </c>
      <c r="P36" s="149">
        <v>6.0691166178188057E-5</v>
      </c>
      <c r="Q36" s="149">
        <v>4.7973209348717482E-5</v>
      </c>
      <c r="R36" s="149">
        <v>7.7185498676688214E-5</v>
      </c>
      <c r="S36" s="149">
        <v>3.2401740340896054E-5</v>
      </c>
      <c r="T36" s="149">
        <v>5.0582005725719755E-5</v>
      </c>
      <c r="U36" s="149">
        <v>4.765451257937167E-5</v>
      </c>
      <c r="V36" s="149">
        <v>9.584851662097062E-5</v>
      </c>
      <c r="W36" s="149">
        <v>9.0865339370252215E-5</v>
      </c>
      <c r="X36" s="149">
        <v>5.8185464828443476E-5</v>
      </c>
      <c r="Y36" s="149">
        <v>3.9494120596446103E-4</v>
      </c>
      <c r="Z36" s="149">
        <v>1.2352632969773607E-4</v>
      </c>
      <c r="AA36" s="149">
        <v>9.355701450453238E-5</v>
      </c>
      <c r="AB36" s="149">
        <v>2.3310430398663953E-4</v>
      </c>
      <c r="AC36" s="149">
        <v>3.6111568062224308E-5</v>
      </c>
      <c r="AD36" s="149">
        <v>1.0836354299823569E-3</v>
      </c>
      <c r="AE36" s="149">
        <v>6.4036177442186549E-4</v>
      </c>
      <c r="AF36" s="149">
        <v>9.7115173667541781E-5</v>
      </c>
      <c r="AG36" s="149">
        <v>9.4816416517481728E-5</v>
      </c>
      <c r="AH36" s="149">
        <v>1.0175226268114288</v>
      </c>
      <c r="AI36" s="149">
        <v>8.8171725329772339E-5</v>
      </c>
      <c r="AJ36" s="149">
        <v>9.5687361700364003E-5</v>
      </c>
      <c r="AK36" s="149">
        <v>1.465380774712636E-4</v>
      </c>
      <c r="AL36" s="149">
        <v>6.9384669425013928E-5</v>
      </c>
      <c r="AM36" s="150">
        <v>2.7522180532587432E-3</v>
      </c>
      <c r="AO36" s="151">
        <v>0.60241569176845167</v>
      </c>
      <c r="AP36" s="151">
        <v>9.2940222153100618E-2</v>
      </c>
      <c r="AQ36" s="151">
        <v>0.48412062820450807</v>
      </c>
      <c r="AR36" s="151">
        <v>6.2210748354841562E-2</v>
      </c>
      <c r="AS36" s="151">
        <v>0.98841100553925754</v>
      </c>
      <c r="AU36"/>
      <c r="AV36"/>
    </row>
    <row r="37" spans="1:48" ht="18" customHeight="1" x14ac:dyDescent="0.15">
      <c r="A37" s="147">
        <v>65</v>
      </c>
      <c r="B37" s="148" t="s">
        <v>63</v>
      </c>
      <c r="C37" s="149">
        <v>6.450559019952199E-4</v>
      </c>
      <c r="D37" s="149">
        <v>1.1880032763095787E-3</v>
      </c>
      <c r="E37" s="149">
        <v>4.7930299339924212E-4</v>
      </c>
      <c r="F37" s="149">
        <v>3.4462280297343405E-4</v>
      </c>
      <c r="G37" s="149">
        <v>8.7170423567375021E-4</v>
      </c>
      <c r="H37" s="149">
        <v>8.3855882683435022E-4</v>
      </c>
      <c r="I37" s="149">
        <v>7.8315572060323453E-5</v>
      </c>
      <c r="J37" s="149">
        <v>7.4950759952525459E-4</v>
      </c>
      <c r="K37" s="149">
        <v>2.4024865234473949E-4</v>
      </c>
      <c r="L37" s="149">
        <v>4.0227486681104714E-4</v>
      </c>
      <c r="M37" s="149">
        <v>3.8316064468505633E-4</v>
      </c>
      <c r="N37" s="149">
        <v>5.7966338887406057E-4</v>
      </c>
      <c r="O37" s="149">
        <v>2.1710746379093133E-3</v>
      </c>
      <c r="P37" s="149">
        <v>1.0636992886737077E-3</v>
      </c>
      <c r="Q37" s="149">
        <v>9.5903386505322348E-4</v>
      </c>
      <c r="R37" s="149">
        <v>1.3342720909440902E-3</v>
      </c>
      <c r="S37" s="149">
        <v>3.4007814418437376E-4</v>
      </c>
      <c r="T37" s="149">
        <v>3.3487450335107109E-4</v>
      </c>
      <c r="U37" s="149">
        <v>3.6250982173088772E-4</v>
      </c>
      <c r="V37" s="149">
        <v>5.4212584548476799E-4</v>
      </c>
      <c r="W37" s="149">
        <v>6.40703680014516E-4</v>
      </c>
      <c r="X37" s="149">
        <v>8.1661061955936351E-4</v>
      </c>
      <c r="Y37" s="149">
        <v>3.542663257683936E-3</v>
      </c>
      <c r="Z37" s="149">
        <v>1.1666675003319158E-3</v>
      </c>
      <c r="AA37" s="149">
        <v>3.4986390041564846E-4</v>
      </c>
      <c r="AB37" s="149">
        <v>1.2254976913137127E-3</v>
      </c>
      <c r="AC37" s="149">
        <v>2.9088660476152067E-4</v>
      </c>
      <c r="AD37" s="149">
        <v>6.5314755800588225E-4</v>
      </c>
      <c r="AE37" s="149">
        <v>7.7041453865724454E-4</v>
      </c>
      <c r="AF37" s="149">
        <v>1.8960739930965623E-4</v>
      </c>
      <c r="AG37" s="149">
        <v>9.5426985788174578E-4</v>
      </c>
      <c r="AH37" s="149">
        <v>5.6727207387454598E-4</v>
      </c>
      <c r="AI37" s="149">
        <v>1.0001644957661684</v>
      </c>
      <c r="AJ37" s="149">
        <v>9.6186599913926189E-4</v>
      </c>
      <c r="AK37" s="149">
        <v>1.1012217933840651E-3</v>
      </c>
      <c r="AL37" s="149">
        <v>1.9547004110559508E-4</v>
      </c>
      <c r="AM37" s="150">
        <v>2.1833695213372833E-3</v>
      </c>
      <c r="AO37" s="151">
        <v>0.62673328325836153</v>
      </c>
      <c r="AP37" s="151">
        <v>0.11221716783836475</v>
      </c>
      <c r="AQ37" s="151">
        <v>0.49873827950273864</v>
      </c>
      <c r="AR37" s="151">
        <v>8.9619016207812402E-3</v>
      </c>
      <c r="AS37" s="151">
        <v>0.91483931947069941</v>
      </c>
      <c r="AU37"/>
      <c r="AV37"/>
    </row>
    <row r="38" spans="1:48" ht="18" customHeight="1" x14ac:dyDescent="0.15">
      <c r="A38" s="147">
        <v>66</v>
      </c>
      <c r="B38" s="148" t="s">
        <v>32</v>
      </c>
      <c r="C38" s="149">
        <v>2.8712405288227907E-2</v>
      </c>
      <c r="D38" s="149">
        <v>3.7503627654617684E-2</v>
      </c>
      <c r="E38" s="149">
        <v>4.1003900041891334E-2</v>
      </c>
      <c r="F38" s="149">
        <v>2.6232569611458863E-2</v>
      </c>
      <c r="G38" s="149">
        <v>3.8615038956476493E-2</v>
      </c>
      <c r="H38" s="149">
        <v>4.365180341507123E-2</v>
      </c>
      <c r="I38" s="149">
        <v>4.5577110985448562E-3</v>
      </c>
      <c r="J38" s="149">
        <v>8.0266776269665718E-2</v>
      </c>
      <c r="K38" s="149">
        <v>2.1219479189242451E-2</v>
      </c>
      <c r="L38" s="149">
        <v>1.5462074101142888E-2</v>
      </c>
      <c r="M38" s="149">
        <v>2.9189865016540344E-2</v>
      </c>
      <c r="N38" s="149">
        <v>3.1219400112360001E-2</v>
      </c>
      <c r="O38" s="149">
        <v>5.2364372718850638E-2</v>
      </c>
      <c r="P38" s="149">
        <v>3.6218665946692208E-2</v>
      </c>
      <c r="Q38" s="149">
        <v>4.0971159829785803E-2</v>
      </c>
      <c r="R38" s="149">
        <v>0.11146336351580975</v>
      </c>
      <c r="S38" s="149">
        <v>2.6556334648827444E-2</v>
      </c>
      <c r="T38" s="149">
        <v>5.2822290137678848E-2</v>
      </c>
      <c r="U38" s="149">
        <v>5.8479514100235233E-2</v>
      </c>
      <c r="V38" s="149">
        <v>3.8947385039469255E-2</v>
      </c>
      <c r="W38" s="149">
        <v>6.7070111588223402E-2</v>
      </c>
      <c r="X38" s="149">
        <v>3.7284836572920921E-2</v>
      </c>
      <c r="Y38" s="149">
        <v>0.11656788837441645</v>
      </c>
      <c r="Z38" s="149">
        <v>5.3790710875554461E-2</v>
      </c>
      <c r="AA38" s="149">
        <v>6.2085926862901437E-2</v>
      </c>
      <c r="AB38" s="149">
        <v>8.2570925714158833E-2</v>
      </c>
      <c r="AC38" s="149">
        <v>2.9567704783917216E-2</v>
      </c>
      <c r="AD38" s="149">
        <v>7.1083145868173561E-2</v>
      </c>
      <c r="AE38" s="149">
        <v>0.11915944002439796</v>
      </c>
      <c r="AF38" s="149">
        <v>7.9923901635337635E-2</v>
      </c>
      <c r="AG38" s="149">
        <v>4.90001573339017E-2</v>
      </c>
      <c r="AH38" s="149">
        <v>3.7533291200561196E-2</v>
      </c>
      <c r="AI38" s="149">
        <v>5.5307194326853187E-2</v>
      </c>
      <c r="AJ38" s="149">
        <v>1.0957028396108939</v>
      </c>
      <c r="AK38" s="149">
        <v>3.5727292401712706E-2</v>
      </c>
      <c r="AL38" s="149">
        <v>1.9891125651472181E-2</v>
      </c>
      <c r="AM38" s="150">
        <v>6.1663202355434321E-2</v>
      </c>
      <c r="AO38" s="151">
        <v>0.64879860890877195</v>
      </c>
      <c r="AP38" s="151">
        <v>8.5833869438771249E-2</v>
      </c>
      <c r="AQ38" s="151">
        <v>0.34762293219809742</v>
      </c>
      <c r="AR38" s="151">
        <v>4.4734013835848456E-2</v>
      </c>
      <c r="AS38" s="151">
        <v>0.61571495888179006</v>
      </c>
      <c r="AU38"/>
      <c r="AV38"/>
    </row>
    <row r="39" spans="1:48" ht="18" customHeight="1" x14ac:dyDescent="0.15">
      <c r="A39" s="156">
        <v>67</v>
      </c>
      <c r="B39" s="152" t="s">
        <v>33</v>
      </c>
      <c r="C39" s="153">
        <v>8.8510509764903335E-4</v>
      </c>
      <c r="D39" s="153">
        <v>3.0949261757327949E-4</v>
      </c>
      <c r="E39" s="153">
        <v>4.0502477811138959E-4</v>
      </c>
      <c r="F39" s="153">
        <v>3.1320305002684363E-4</v>
      </c>
      <c r="G39" s="153">
        <v>4.2535193663204165E-4</v>
      </c>
      <c r="H39" s="153">
        <v>2.9758723201852297E-4</v>
      </c>
      <c r="I39" s="153">
        <v>4.5699989825537409E-5</v>
      </c>
      <c r="J39" s="153">
        <v>5.6963529137625351E-4</v>
      </c>
      <c r="K39" s="153">
        <v>1.6709886682703855E-4</v>
      </c>
      <c r="L39" s="153">
        <v>1.9793119119801121E-4</v>
      </c>
      <c r="M39" s="153">
        <v>2.97682534106712E-4</v>
      </c>
      <c r="N39" s="153">
        <v>2.9024025524641297E-4</v>
      </c>
      <c r="O39" s="153">
        <v>4.7781059553909672E-4</v>
      </c>
      <c r="P39" s="153">
        <v>4.5429827523099826E-4</v>
      </c>
      <c r="Q39" s="153">
        <v>3.8132026912809637E-4</v>
      </c>
      <c r="R39" s="153">
        <v>1.0705432460744718E-3</v>
      </c>
      <c r="S39" s="153">
        <v>2.8104301947727008E-4</v>
      </c>
      <c r="T39" s="153">
        <v>4.76761133247452E-4</v>
      </c>
      <c r="U39" s="153">
        <v>5.540352474721692E-4</v>
      </c>
      <c r="V39" s="153">
        <v>4.9369763987236416E-4</v>
      </c>
      <c r="W39" s="153">
        <v>4.8928265995133149E-4</v>
      </c>
      <c r="X39" s="153">
        <v>2.6976234637393111E-4</v>
      </c>
      <c r="Y39" s="153">
        <v>8.5881377815785124E-4</v>
      </c>
      <c r="Z39" s="153">
        <v>3.4969113750391256E-4</v>
      </c>
      <c r="AA39" s="153">
        <v>1.167044881400683E-3</v>
      </c>
      <c r="AB39" s="153">
        <v>7.1019728339573643E-4</v>
      </c>
      <c r="AC39" s="153">
        <v>4.6326506937562474E-4</v>
      </c>
      <c r="AD39" s="153">
        <v>1.0544159754871986E-3</v>
      </c>
      <c r="AE39" s="153">
        <v>1.1312643669123055E-2</v>
      </c>
      <c r="AF39" s="153">
        <v>9.573367652748174E-4</v>
      </c>
      <c r="AG39" s="153">
        <v>3.0951870060777929E-3</v>
      </c>
      <c r="AH39" s="153">
        <v>1.3007437531064163E-2</v>
      </c>
      <c r="AI39" s="153">
        <v>3.0615013230459783E-3</v>
      </c>
      <c r="AJ39" s="153">
        <v>1.993005702271876E-3</v>
      </c>
      <c r="AK39" s="153">
        <v>1.0144546139096773</v>
      </c>
      <c r="AL39" s="153">
        <v>3.1485195565991459E-4</v>
      </c>
      <c r="AM39" s="154">
        <v>2.3640223376396458E-3</v>
      </c>
      <c r="AO39" s="151">
        <v>0.52682669661600867</v>
      </c>
      <c r="AP39" s="151">
        <v>0.12416608616122413</v>
      </c>
      <c r="AQ39" s="151">
        <v>0.26290641304502355</v>
      </c>
      <c r="AR39" s="151">
        <v>0.11941925111646058</v>
      </c>
      <c r="AS39" s="151">
        <v>0.85276989572038064</v>
      </c>
      <c r="AU39"/>
      <c r="AV39"/>
    </row>
    <row r="40" spans="1:48" ht="18" customHeight="1" x14ac:dyDescent="0.15">
      <c r="A40" s="147">
        <v>68</v>
      </c>
      <c r="B40" s="148" t="s">
        <v>4</v>
      </c>
      <c r="C40" s="149">
        <v>2.1213865779501398E-3</v>
      </c>
      <c r="D40" s="149">
        <v>1.1905066027513768E-3</v>
      </c>
      <c r="E40" s="149">
        <v>1.5675739947185654E-3</v>
      </c>
      <c r="F40" s="149">
        <v>1.2633297061253558E-3</v>
      </c>
      <c r="G40" s="149">
        <v>1.8799780037857337E-3</v>
      </c>
      <c r="H40" s="149">
        <v>1.0026920412942563E-3</v>
      </c>
      <c r="I40" s="149">
        <v>8.4330006566514287E-5</v>
      </c>
      <c r="J40" s="149">
        <v>7.6137064558775191E-4</v>
      </c>
      <c r="K40" s="149">
        <v>9.5617672932958673E-4</v>
      </c>
      <c r="L40" s="149">
        <v>4.3074150361265137E-4</v>
      </c>
      <c r="M40" s="149">
        <v>1.0002496174207132E-3</v>
      </c>
      <c r="N40" s="149">
        <v>7.5510722692907219E-4</v>
      </c>
      <c r="O40" s="149">
        <v>2.1933245915599594E-3</v>
      </c>
      <c r="P40" s="149">
        <v>1.5291205440700962E-3</v>
      </c>
      <c r="Q40" s="149">
        <v>2.2749230850109383E-3</v>
      </c>
      <c r="R40" s="149">
        <v>2.5899427261022903E-3</v>
      </c>
      <c r="S40" s="149">
        <v>9.4885900993454183E-4</v>
      </c>
      <c r="T40" s="149">
        <v>1.5483067430103702E-3</v>
      </c>
      <c r="U40" s="149">
        <v>1.5396362575747378E-3</v>
      </c>
      <c r="V40" s="149">
        <v>1.8577841046765924E-3</v>
      </c>
      <c r="W40" s="149">
        <v>1.0303323830735778E-3</v>
      </c>
      <c r="X40" s="149">
        <v>3.4401351946109718E-4</v>
      </c>
      <c r="Y40" s="149">
        <v>1.6407573512376248E-3</v>
      </c>
      <c r="Z40" s="149">
        <v>4.0357916050750521E-3</v>
      </c>
      <c r="AA40" s="149">
        <v>2.2630056309815697E-3</v>
      </c>
      <c r="AB40" s="149">
        <v>4.0763000766351398E-3</v>
      </c>
      <c r="AC40" s="149">
        <v>7.5877487303685574E-4</v>
      </c>
      <c r="AD40" s="149">
        <v>2.3417320494622711E-3</v>
      </c>
      <c r="AE40" s="149">
        <v>2.2591080804159492E-3</v>
      </c>
      <c r="AF40" s="149">
        <v>4.3030380713362168E-3</v>
      </c>
      <c r="AG40" s="149">
        <v>3.8723194762180541E-3</v>
      </c>
      <c r="AH40" s="149">
        <v>2.6120259378289343E-3</v>
      </c>
      <c r="AI40" s="149">
        <v>5.1732096379378412E-3</v>
      </c>
      <c r="AJ40" s="149">
        <v>1.7871275054660094E-3</v>
      </c>
      <c r="AK40" s="149">
        <v>2.2232434643174154E-3</v>
      </c>
      <c r="AL40" s="149">
        <v>1.0007395051256831</v>
      </c>
      <c r="AM40" s="150">
        <v>1.8517848685409236E-3</v>
      </c>
      <c r="AO40" s="151">
        <v>0</v>
      </c>
      <c r="AP40" s="151">
        <v>0</v>
      </c>
      <c r="AQ40" s="151">
        <v>0</v>
      </c>
      <c r="AR40" s="151">
        <v>1.4745476866336615E-3</v>
      </c>
      <c r="AS40" s="151">
        <v>1</v>
      </c>
      <c r="AU40"/>
      <c r="AV40"/>
    </row>
    <row r="41" spans="1:48" ht="18" customHeight="1" x14ac:dyDescent="0.15">
      <c r="A41" s="156">
        <v>69</v>
      </c>
      <c r="B41" s="152" t="s">
        <v>5</v>
      </c>
      <c r="C41" s="153">
        <v>4.3163667935776006E-3</v>
      </c>
      <c r="D41" s="153">
        <v>1.3917080744873737E-2</v>
      </c>
      <c r="E41" s="153">
        <v>4.2841131326915591E-3</v>
      </c>
      <c r="F41" s="153">
        <v>3.6851646930710553E-3</v>
      </c>
      <c r="G41" s="153">
        <v>5.2833154577212986E-3</v>
      </c>
      <c r="H41" s="153">
        <v>2.0907666925541624E-3</v>
      </c>
      <c r="I41" s="153">
        <v>5.1100941778052967E-4</v>
      </c>
      <c r="J41" s="153">
        <v>5.5346147651396177E-3</v>
      </c>
      <c r="K41" s="153">
        <v>4.8765296069673055E-3</v>
      </c>
      <c r="L41" s="153">
        <v>5.5125548582885776E-3</v>
      </c>
      <c r="M41" s="153">
        <v>8.259524205865407E-3</v>
      </c>
      <c r="N41" s="153">
        <v>5.5216505073090658E-3</v>
      </c>
      <c r="O41" s="153">
        <v>1.4358289878765303E-2</v>
      </c>
      <c r="P41" s="153">
        <v>1.1223837399384578E-2</v>
      </c>
      <c r="Q41" s="153">
        <v>4.7399613594360885E-3</v>
      </c>
      <c r="R41" s="153">
        <v>4.1296592738627189E-3</v>
      </c>
      <c r="S41" s="153">
        <v>2.5920651132116529E-3</v>
      </c>
      <c r="T41" s="153">
        <v>3.478839564240339E-3</v>
      </c>
      <c r="U41" s="153">
        <v>6.3526530866392338E-3</v>
      </c>
      <c r="V41" s="153">
        <v>3.576524553114586E-3</v>
      </c>
      <c r="W41" s="153">
        <v>1.6173040006655131E-2</v>
      </c>
      <c r="X41" s="153">
        <v>3.5517505198922124E-3</v>
      </c>
      <c r="Y41" s="153">
        <v>1.2503405466171737E-2</v>
      </c>
      <c r="Z41" s="153">
        <v>1.883710027841334E-2</v>
      </c>
      <c r="AA41" s="153">
        <v>6.8644438583875698E-3</v>
      </c>
      <c r="AB41" s="153">
        <v>5.4080581502890029E-3</v>
      </c>
      <c r="AC41" s="153">
        <v>2.9745037033819541E-3</v>
      </c>
      <c r="AD41" s="153">
        <v>8.8753158702567433E-3</v>
      </c>
      <c r="AE41" s="153">
        <v>4.3109934270263873E-3</v>
      </c>
      <c r="AF41" s="153">
        <v>2.6483062261725438E-3</v>
      </c>
      <c r="AG41" s="153">
        <v>1.1393595479917857E-2</v>
      </c>
      <c r="AH41" s="153">
        <v>4.5079024277512999E-3</v>
      </c>
      <c r="AI41" s="153">
        <v>4.4559217165286288E-3</v>
      </c>
      <c r="AJ41" s="153">
        <v>4.2035819085413364E-3</v>
      </c>
      <c r="AK41" s="153">
        <v>4.2994370690443307E-3</v>
      </c>
      <c r="AL41" s="153">
        <v>2.7497479516087131E-3</v>
      </c>
      <c r="AM41" s="154">
        <v>1.0020911524476568</v>
      </c>
      <c r="AO41" s="157">
        <v>0.37314364701850983</v>
      </c>
      <c r="AP41" s="157">
        <v>2.0327682237671263E-3</v>
      </c>
      <c r="AQ41" s="157">
        <v>1.2838383310392092E-2</v>
      </c>
      <c r="AR41" s="157">
        <v>3.6762710452390886E-3</v>
      </c>
      <c r="AS41" s="157">
        <v>0.98993890137760099</v>
      </c>
      <c r="AU41"/>
      <c r="AV41"/>
    </row>
    <row r="42" spans="1:48" x14ac:dyDescent="0.15">
      <c r="AV42"/>
    </row>
    <row r="116" spans="1:2" ht="24" x14ac:dyDescent="0.35">
      <c r="A116" s="135" ph="1"/>
      <c r="B116" s="135" ph="1"/>
    </row>
    <row r="117" spans="1:2" ht="24" x14ac:dyDescent="0.35">
      <c r="A117" s="135" ph="1"/>
      <c r="B117" s="135" ph="1"/>
    </row>
    <row r="154" spans="1:1" ht="24" x14ac:dyDescent="0.35">
      <c r="A154" s="135" ph="1"/>
    </row>
    <row r="192" spans="1:2" ht="24" x14ac:dyDescent="0.35">
      <c r="A192" s="135" ph="1"/>
      <c r="B192" s="135" ph="1"/>
    </row>
    <row r="193" spans="1:2" ht="24" x14ac:dyDescent="0.35">
      <c r="A193" s="135" ph="1"/>
      <c r="B193" s="135" ph="1"/>
    </row>
    <row r="231" spans="2:2" ht="24" x14ac:dyDescent="0.35">
      <c r="B231" s="135" ph="1"/>
    </row>
    <row r="269" spans="2:2" ht="24" x14ac:dyDescent="0.35">
      <c r="B269" s="135" ph="1"/>
    </row>
    <row r="307" spans="2:2" ht="24" x14ac:dyDescent="0.35">
      <c r="B307" s="135" ph="1"/>
    </row>
    <row r="345" spans="2:2" ht="24" x14ac:dyDescent="0.35">
      <c r="B345" s="135" ph="1"/>
    </row>
  </sheetData>
  <phoneticPr fontId="6"/>
  <pageMargins left="0.39370078740157483" right="0.39370078740157483" top="0.39370078740157483" bottom="0.19685039370078741" header="0.51181102362204722" footer="0.5118110236220472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H50"/>
  <sheetViews>
    <sheetView zoomScaleNormal="100" zoomScaleSheetLayoutView="55" workbookViewId="0">
      <pane xSplit="2" ySplit="4" topLeftCell="C5" activePane="bottomRight" state="frozen"/>
      <selection pane="topRight"/>
      <selection pane="bottomLeft"/>
      <selection pane="bottomRight"/>
    </sheetView>
  </sheetViews>
  <sheetFormatPr defaultColWidth="9" defaultRowHeight="16.5" x14ac:dyDescent="0.15"/>
  <cols>
    <col min="1" max="1" width="3.75" style="135" bestFit="1" customWidth="1"/>
    <col min="2" max="2" width="35.5" style="135" customWidth="1"/>
    <col min="3" max="60" width="13.875" style="135" customWidth="1"/>
    <col min="61" max="16384" width="9" style="135"/>
  </cols>
  <sheetData>
    <row r="1" spans="1:60" ht="30" customHeight="1" x14ac:dyDescent="0.15">
      <c r="A1" s="133" t="s">
        <v>176</v>
      </c>
      <c r="B1" s="134"/>
      <c r="C1" s="134"/>
      <c r="D1" s="134"/>
      <c r="E1" s="134"/>
      <c r="F1" s="134"/>
      <c r="G1" s="134"/>
      <c r="H1" s="134"/>
      <c r="I1" s="134"/>
      <c r="J1" s="134"/>
      <c r="K1" s="134"/>
      <c r="L1" s="134"/>
      <c r="M1" s="134"/>
      <c r="N1" s="134"/>
    </row>
    <row r="2" spans="1:60" ht="30" customHeight="1" x14ac:dyDescent="0.15">
      <c r="A2" s="134"/>
      <c r="B2" s="136" t="s">
        <v>67</v>
      </c>
      <c r="C2" s="134"/>
      <c r="D2" s="134"/>
      <c r="E2" s="134"/>
      <c r="F2" s="134"/>
      <c r="G2" s="134"/>
      <c r="H2" s="134"/>
      <c r="I2" s="134"/>
      <c r="J2" s="134"/>
      <c r="K2" s="134"/>
      <c r="L2" s="134"/>
      <c r="M2" s="134"/>
      <c r="N2" s="134"/>
      <c r="BG2" s="134"/>
      <c r="BH2" s="162" t="s">
        <v>68</v>
      </c>
    </row>
    <row r="3" spans="1:60" ht="18" customHeight="1" x14ac:dyDescent="0.15">
      <c r="A3" s="137"/>
      <c r="B3" s="138"/>
      <c r="C3" s="139">
        <v>1</v>
      </c>
      <c r="D3" s="139">
        <v>6</v>
      </c>
      <c r="E3" s="139">
        <v>11</v>
      </c>
      <c r="F3" s="139">
        <v>15</v>
      </c>
      <c r="G3" s="139">
        <v>16</v>
      </c>
      <c r="H3" s="139">
        <v>20</v>
      </c>
      <c r="I3" s="139">
        <v>21</v>
      </c>
      <c r="J3" s="139">
        <v>22</v>
      </c>
      <c r="K3" s="139">
        <v>25</v>
      </c>
      <c r="L3" s="139">
        <v>26</v>
      </c>
      <c r="M3" s="139">
        <v>27</v>
      </c>
      <c r="N3" s="139">
        <v>28</v>
      </c>
      <c r="O3" s="139">
        <v>29</v>
      </c>
      <c r="P3" s="139">
        <v>30</v>
      </c>
      <c r="Q3" s="139">
        <v>31</v>
      </c>
      <c r="R3" s="139">
        <v>32</v>
      </c>
      <c r="S3" s="139">
        <v>33</v>
      </c>
      <c r="T3" s="139">
        <v>34</v>
      </c>
      <c r="U3" s="139">
        <v>35</v>
      </c>
      <c r="V3" s="139">
        <v>39</v>
      </c>
      <c r="W3" s="139">
        <v>41</v>
      </c>
      <c r="X3" s="139">
        <v>46</v>
      </c>
      <c r="Y3" s="139">
        <v>47</v>
      </c>
      <c r="Z3" s="139">
        <v>48</v>
      </c>
      <c r="AA3" s="139">
        <v>51</v>
      </c>
      <c r="AB3" s="139">
        <v>53</v>
      </c>
      <c r="AC3" s="139">
        <v>55</v>
      </c>
      <c r="AD3" s="139">
        <v>57</v>
      </c>
      <c r="AE3" s="139">
        <v>59</v>
      </c>
      <c r="AF3" s="139">
        <v>61</v>
      </c>
      <c r="AG3" s="139">
        <v>63</v>
      </c>
      <c r="AH3" s="139">
        <v>64</v>
      </c>
      <c r="AI3" s="139">
        <v>65</v>
      </c>
      <c r="AJ3" s="139">
        <v>66</v>
      </c>
      <c r="AK3" s="139">
        <v>67</v>
      </c>
      <c r="AL3" s="139">
        <v>68</v>
      </c>
      <c r="AM3" s="139">
        <v>69</v>
      </c>
      <c r="AN3" s="163">
        <v>70</v>
      </c>
      <c r="AO3" s="139">
        <v>71</v>
      </c>
      <c r="AP3" s="139">
        <v>72</v>
      </c>
      <c r="AQ3" s="139">
        <v>73</v>
      </c>
      <c r="AR3" s="139">
        <v>74</v>
      </c>
      <c r="AS3" s="139">
        <v>75</v>
      </c>
      <c r="AT3" s="139">
        <v>76</v>
      </c>
      <c r="AU3" s="163">
        <v>78</v>
      </c>
      <c r="AV3" s="163">
        <v>79</v>
      </c>
      <c r="AW3" s="139">
        <v>80</v>
      </c>
      <c r="AX3" s="163">
        <v>81</v>
      </c>
      <c r="AY3" s="163">
        <v>82</v>
      </c>
      <c r="AZ3" s="163">
        <v>83</v>
      </c>
      <c r="BA3" s="163">
        <v>84</v>
      </c>
      <c r="BB3" s="139">
        <v>85</v>
      </c>
      <c r="BC3" s="139">
        <v>86</v>
      </c>
      <c r="BD3" s="139">
        <v>87</v>
      </c>
      <c r="BE3" s="163">
        <v>88</v>
      </c>
      <c r="BF3" s="139">
        <v>89</v>
      </c>
      <c r="BG3" s="163">
        <v>90</v>
      </c>
      <c r="BH3" s="140">
        <v>97</v>
      </c>
    </row>
    <row r="4" spans="1:60" ht="33" x14ac:dyDescent="0.15">
      <c r="A4" s="141"/>
      <c r="B4" s="142"/>
      <c r="C4" s="143" t="s">
        <v>60</v>
      </c>
      <c r="D4" s="143" t="s">
        <v>17</v>
      </c>
      <c r="E4" s="143" t="s">
        <v>47</v>
      </c>
      <c r="F4" s="143" t="s">
        <v>18</v>
      </c>
      <c r="G4" s="143" t="s">
        <v>19</v>
      </c>
      <c r="H4" s="143" t="s">
        <v>20</v>
      </c>
      <c r="I4" s="143" t="s">
        <v>21</v>
      </c>
      <c r="J4" s="143" t="s">
        <v>61</v>
      </c>
      <c r="K4" s="143" t="s">
        <v>22</v>
      </c>
      <c r="L4" s="143" t="s">
        <v>23</v>
      </c>
      <c r="M4" s="143" t="s">
        <v>24</v>
      </c>
      <c r="N4" s="143" t="s">
        <v>25</v>
      </c>
      <c r="O4" s="143" t="s">
        <v>48</v>
      </c>
      <c r="P4" s="143" t="s">
        <v>49</v>
      </c>
      <c r="Q4" s="143" t="s">
        <v>50</v>
      </c>
      <c r="R4" s="143" t="s">
        <v>51</v>
      </c>
      <c r="S4" s="143" t="s">
        <v>26</v>
      </c>
      <c r="T4" s="143" t="s">
        <v>62</v>
      </c>
      <c r="U4" s="143" t="s">
        <v>27</v>
      </c>
      <c r="V4" s="143" t="s">
        <v>0</v>
      </c>
      <c r="W4" s="143" t="s">
        <v>28</v>
      </c>
      <c r="X4" s="143" t="s">
        <v>29</v>
      </c>
      <c r="Y4" s="143" t="s">
        <v>52</v>
      </c>
      <c r="Z4" s="143" t="s">
        <v>53</v>
      </c>
      <c r="AA4" s="143" t="s">
        <v>1</v>
      </c>
      <c r="AB4" s="143" t="s">
        <v>2</v>
      </c>
      <c r="AC4" s="143" t="s">
        <v>30</v>
      </c>
      <c r="AD4" s="143" t="s">
        <v>54</v>
      </c>
      <c r="AE4" s="143" t="s">
        <v>55</v>
      </c>
      <c r="AF4" s="143" t="s">
        <v>3</v>
      </c>
      <c r="AG4" s="143" t="s">
        <v>31</v>
      </c>
      <c r="AH4" s="143" t="s">
        <v>56</v>
      </c>
      <c r="AI4" s="143" t="s">
        <v>63</v>
      </c>
      <c r="AJ4" s="143" t="s">
        <v>32</v>
      </c>
      <c r="AK4" s="143" t="s">
        <v>33</v>
      </c>
      <c r="AL4" s="143" t="s">
        <v>69</v>
      </c>
      <c r="AM4" s="143" t="s">
        <v>70</v>
      </c>
      <c r="AN4" s="164" t="s">
        <v>71</v>
      </c>
      <c r="AO4" s="143" t="s">
        <v>72</v>
      </c>
      <c r="AP4" s="143" t="s">
        <v>73</v>
      </c>
      <c r="AQ4" s="143" t="s">
        <v>74</v>
      </c>
      <c r="AR4" s="143" t="s">
        <v>75</v>
      </c>
      <c r="AS4" s="143" t="s">
        <v>76</v>
      </c>
      <c r="AT4" s="143" t="s">
        <v>77</v>
      </c>
      <c r="AU4" s="164" t="s">
        <v>78</v>
      </c>
      <c r="AV4" s="164" t="s">
        <v>79</v>
      </c>
      <c r="AW4" s="143" t="s">
        <v>80</v>
      </c>
      <c r="AX4" s="164" t="s">
        <v>81</v>
      </c>
      <c r="AY4" s="164" t="s">
        <v>82</v>
      </c>
      <c r="AZ4" s="164" t="s">
        <v>83</v>
      </c>
      <c r="BA4" s="164" t="s">
        <v>84</v>
      </c>
      <c r="BB4" s="143" t="s">
        <v>85</v>
      </c>
      <c r="BC4" s="143" t="s">
        <v>86</v>
      </c>
      <c r="BD4" s="143" t="s">
        <v>87</v>
      </c>
      <c r="BE4" s="164" t="s">
        <v>88</v>
      </c>
      <c r="BF4" s="143" t="s">
        <v>89</v>
      </c>
      <c r="BG4" s="164" t="s">
        <v>90</v>
      </c>
      <c r="BH4" s="144" t="s">
        <v>91</v>
      </c>
    </row>
    <row r="5" spans="1:60" ht="18" customHeight="1" x14ac:dyDescent="0.15">
      <c r="A5" s="147">
        <v>1</v>
      </c>
      <c r="B5" s="148" t="s">
        <v>60</v>
      </c>
      <c r="C5" s="165">
        <v>3266</v>
      </c>
      <c r="D5" s="165">
        <v>0</v>
      </c>
      <c r="E5" s="165">
        <v>178089</v>
      </c>
      <c r="F5" s="165">
        <v>3505</v>
      </c>
      <c r="G5" s="165">
        <v>8567</v>
      </c>
      <c r="H5" s="165">
        <v>1989</v>
      </c>
      <c r="I5" s="165">
        <v>0</v>
      </c>
      <c r="J5" s="165">
        <v>2522</v>
      </c>
      <c r="K5" s="165">
        <v>18</v>
      </c>
      <c r="L5" s="165">
        <v>0</v>
      </c>
      <c r="M5" s="165">
        <v>9</v>
      </c>
      <c r="N5" s="165">
        <v>0</v>
      </c>
      <c r="O5" s="165">
        <v>0</v>
      </c>
      <c r="P5" s="165">
        <v>0</v>
      </c>
      <c r="Q5" s="165">
        <v>0</v>
      </c>
      <c r="R5" s="165">
        <v>0</v>
      </c>
      <c r="S5" s="165">
        <v>0</v>
      </c>
      <c r="T5" s="165">
        <v>0</v>
      </c>
      <c r="U5" s="165">
        <v>1</v>
      </c>
      <c r="V5" s="165">
        <v>3639</v>
      </c>
      <c r="W5" s="165">
        <v>597</v>
      </c>
      <c r="X5" s="165">
        <v>0</v>
      </c>
      <c r="Y5" s="165">
        <v>0</v>
      </c>
      <c r="Z5" s="165">
        <v>0</v>
      </c>
      <c r="AA5" s="165">
        <v>122</v>
      </c>
      <c r="AB5" s="165">
        <v>0</v>
      </c>
      <c r="AC5" s="165">
        <v>3</v>
      </c>
      <c r="AD5" s="165">
        <v>308</v>
      </c>
      <c r="AE5" s="165">
        <v>0</v>
      </c>
      <c r="AF5" s="165">
        <v>83</v>
      </c>
      <c r="AG5" s="165">
        <v>5607</v>
      </c>
      <c r="AH5" s="165">
        <v>12287</v>
      </c>
      <c r="AI5" s="165">
        <v>362</v>
      </c>
      <c r="AJ5" s="165">
        <v>14</v>
      </c>
      <c r="AK5" s="165">
        <v>83001</v>
      </c>
      <c r="AL5" s="165">
        <v>0</v>
      </c>
      <c r="AM5" s="165">
        <v>0</v>
      </c>
      <c r="AN5" s="166">
        <v>303989</v>
      </c>
      <c r="AO5" s="165">
        <v>5184</v>
      </c>
      <c r="AP5" s="165">
        <v>261248</v>
      </c>
      <c r="AQ5" s="165">
        <v>0</v>
      </c>
      <c r="AR5" s="165">
        <v>0</v>
      </c>
      <c r="AS5" s="165">
        <v>16318</v>
      </c>
      <c r="AT5" s="165">
        <v>-1895</v>
      </c>
      <c r="AU5" s="166">
        <v>280855</v>
      </c>
      <c r="AV5" s="166">
        <v>584844</v>
      </c>
      <c r="AW5" s="165">
        <v>521</v>
      </c>
      <c r="AX5" s="166">
        <v>521</v>
      </c>
      <c r="AY5" s="166">
        <v>29604</v>
      </c>
      <c r="AZ5" s="166">
        <v>310980</v>
      </c>
      <c r="BA5" s="166">
        <v>614969</v>
      </c>
      <c r="BB5" s="165">
        <v>-101262</v>
      </c>
      <c r="BC5" s="165">
        <v>-2704</v>
      </c>
      <c r="BD5" s="165">
        <v>-8305</v>
      </c>
      <c r="BE5" s="166">
        <v>-112271</v>
      </c>
      <c r="BF5" s="165">
        <v>-417644</v>
      </c>
      <c r="BG5" s="166">
        <v>-218935</v>
      </c>
      <c r="BH5" s="167">
        <v>85054</v>
      </c>
    </row>
    <row r="6" spans="1:60" ht="18" customHeight="1" x14ac:dyDescent="0.15">
      <c r="A6" s="147">
        <v>6</v>
      </c>
      <c r="B6" s="148" t="s">
        <v>17</v>
      </c>
      <c r="C6" s="165">
        <v>0</v>
      </c>
      <c r="D6" s="165">
        <v>0</v>
      </c>
      <c r="E6" s="165">
        <v>426</v>
      </c>
      <c r="F6" s="165">
        <v>108</v>
      </c>
      <c r="G6" s="165">
        <v>4405</v>
      </c>
      <c r="H6" s="165">
        <v>10710</v>
      </c>
      <c r="I6" s="165">
        <v>776589</v>
      </c>
      <c r="J6" s="165">
        <v>61</v>
      </c>
      <c r="K6" s="165">
        <v>9852</v>
      </c>
      <c r="L6" s="165">
        <v>2844</v>
      </c>
      <c r="M6" s="165">
        <v>81728</v>
      </c>
      <c r="N6" s="165">
        <v>348</v>
      </c>
      <c r="O6" s="165">
        <v>49</v>
      </c>
      <c r="P6" s="165">
        <v>40</v>
      </c>
      <c r="Q6" s="165">
        <v>18</v>
      </c>
      <c r="R6" s="165">
        <v>284</v>
      </c>
      <c r="S6" s="165">
        <v>23</v>
      </c>
      <c r="T6" s="165">
        <v>3</v>
      </c>
      <c r="U6" s="165">
        <v>64</v>
      </c>
      <c r="V6" s="165">
        <v>37</v>
      </c>
      <c r="W6" s="165">
        <v>5313</v>
      </c>
      <c r="X6" s="165">
        <v>389517</v>
      </c>
      <c r="Y6" s="165">
        <v>0</v>
      </c>
      <c r="Z6" s="165">
        <v>1</v>
      </c>
      <c r="AA6" s="165">
        <v>19</v>
      </c>
      <c r="AB6" s="165">
        <v>3</v>
      </c>
      <c r="AC6" s="165">
        <v>7</v>
      </c>
      <c r="AD6" s="165">
        <v>37</v>
      </c>
      <c r="AE6" s="165">
        <v>1</v>
      </c>
      <c r="AF6" s="165">
        <v>11</v>
      </c>
      <c r="AG6" s="165">
        <v>164</v>
      </c>
      <c r="AH6" s="165">
        <v>39</v>
      </c>
      <c r="AI6" s="165">
        <v>8</v>
      </c>
      <c r="AJ6" s="165">
        <v>55</v>
      </c>
      <c r="AK6" s="165">
        <v>74</v>
      </c>
      <c r="AL6" s="165">
        <v>0</v>
      </c>
      <c r="AM6" s="165">
        <v>75</v>
      </c>
      <c r="AN6" s="166">
        <v>1282913</v>
      </c>
      <c r="AO6" s="165">
        <v>-366</v>
      </c>
      <c r="AP6" s="165">
        <v>-400</v>
      </c>
      <c r="AQ6" s="165">
        <v>0</v>
      </c>
      <c r="AR6" s="165">
        <v>0</v>
      </c>
      <c r="AS6" s="165">
        <v>-438</v>
      </c>
      <c r="AT6" s="165">
        <v>-4381</v>
      </c>
      <c r="AU6" s="166">
        <v>-5585</v>
      </c>
      <c r="AV6" s="166">
        <v>1277328</v>
      </c>
      <c r="AW6" s="165">
        <v>211</v>
      </c>
      <c r="AX6" s="166">
        <v>211</v>
      </c>
      <c r="AY6" s="166">
        <v>5358</v>
      </c>
      <c r="AZ6" s="166">
        <v>-16</v>
      </c>
      <c r="BA6" s="166">
        <v>1282897</v>
      </c>
      <c r="BB6" s="165">
        <v>-1084805</v>
      </c>
      <c r="BC6" s="165">
        <v>0</v>
      </c>
      <c r="BD6" s="165">
        <v>-132957</v>
      </c>
      <c r="BE6" s="166">
        <v>-1217762</v>
      </c>
      <c r="BF6" s="165">
        <v>-59375</v>
      </c>
      <c r="BG6" s="166">
        <v>-1277153</v>
      </c>
      <c r="BH6" s="167">
        <v>5760</v>
      </c>
    </row>
    <row r="7" spans="1:60" ht="18" customHeight="1" x14ac:dyDescent="0.15">
      <c r="A7" s="147">
        <v>11</v>
      </c>
      <c r="B7" s="148" t="s">
        <v>47</v>
      </c>
      <c r="C7" s="165">
        <v>1059</v>
      </c>
      <c r="D7" s="165">
        <v>0</v>
      </c>
      <c r="E7" s="165">
        <v>283305</v>
      </c>
      <c r="F7" s="165">
        <v>636</v>
      </c>
      <c r="G7" s="165">
        <v>579</v>
      </c>
      <c r="H7" s="165">
        <v>11235</v>
      </c>
      <c r="I7" s="165">
        <v>5</v>
      </c>
      <c r="J7" s="165">
        <v>11</v>
      </c>
      <c r="K7" s="165">
        <v>168</v>
      </c>
      <c r="L7" s="165">
        <v>1</v>
      </c>
      <c r="M7" s="165">
        <v>0</v>
      </c>
      <c r="N7" s="165">
        <v>0</v>
      </c>
      <c r="O7" s="165">
        <v>0</v>
      </c>
      <c r="P7" s="165">
        <v>0</v>
      </c>
      <c r="Q7" s="165">
        <v>0</v>
      </c>
      <c r="R7" s="165">
        <v>0</v>
      </c>
      <c r="S7" s="165">
        <v>0</v>
      </c>
      <c r="T7" s="165">
        <v>0</v>
      </c>
      <c r="U7" s="165">
        <v>0</v>
      </c>
      <c r="V7" s="165">
        <v>2079</v>
      </c>
      <c r="W7" s="165">
        <v>5</v>
      </c>
      <c r="X7" s="165">
        <v>0</v>
      </c>
      <c r="Y7" s="165">
        <v>0</v>
      </c>
      <c r="Z7" s="165">
        <v>0</v>
      </c>
      <c r="AA7" s="165">
        <v>610</v>
      </c>
      <c r="AB7" s="165">
        <v>0</v>
      </c>
      <c r="AC7" s="165">
        <v>0</v>
      </c>
      <c r="AD7" s="165">
        <v>1251</v>
      </c>
      <c r="AE7" s="165">
        <v>1</v>
      </c>
      <c r="AF7" s="165">
        <v>670</v>
      </c>
      <c r="AG7" s="165">
        <v>12428</v>
      </c>
      <c r="AH7" s="165">
        <v>37384</v>
      </c>
      <c r="AI7" s="165">
        <v>300</v>
      </c>
      <c r="AJ7" s="165">
        <v>43</v>
      </c>
      <c r="AK7" s="165">
        <v>588112</v>
      </c>
      <c r="AL7" s="165">
        <v>0</v>
      </c>
      <c r="AM7" s="165">
        <v>1055</v>
      </c>
      <c r="AN7" s="166">
        <v>940937</v>
      </c>
      <c r="AO7" s="165">
        <v>65096</v>
      </c>
      <c r="AP7" s="165">
        <v>2024101</v>
      </c>
      <c r="AQ7" s="165">
        <v>0</v>
      </c>
      <c r="AR7" s="165">
        <v>0</v>
      </c>
      <c r="AS7" s="165">
        <v>0</v>
      </c>
      <c r="AT7" s="165">
        <v>11511</v>
      </c>
      <c r="AU7" s="166">
        <v>2100708</v>
      </c>
      <c r="AV7" s="166">
        <v>3041645</v>
      </c>
      <c r="AW7" s="165">
        <v>43524</v>
      </c>
      <c r="AX7" s="166">
        <v>43524</v>
      </c>
      <c r="AY7" s="166">
        <v>944896</v>
      </c>
      <c r="AZ7" s="166">
        <v>3089128</v>
      </c>
      <c r="BA7" s="166">
        <v>4030065</v>
      </c>
      <c r="BB7" s="165">
        <v>-386908</v>
      </c>
      <c r="BC7" s="165">
        <v>-32268</v>
      </c>
      <c r="BD7" s="165">
        <v>-110225</v>
      </c>
      <c r="BE7" s="166">
        <v>-529401</v>
      </c>
      <c r="BF7" s="165">
        <v>-2090349</v>
      </c>
      <c r="BG7" s="166">
        <v>469378</v>
      </c>
      <c r="BH7" s="167">
        <v>1410315</v>
      </c>
    </row>
    <row r="8" spans="1:60" ht="18" customHeight="1" x14ac:dyDescent="0.15">
      <c r="A8" s="147">
        <v>15</v>
      </c>
      <c r="B8" s="148" t="s">
        <v>18</v>
      </c>
      <c r="C8" s="165">
        <v>532</v>
      </c>
      <c r="D8" s="165">
        <v>25</v>
      </c>
      <c r="E8" s="165">
        <v>1528</v>
      </c>
      <c r="F8" s="165">
        <v>62477</v>
      </c>
      <c r="G8" s="165">
        <v>3244</v>
      </c>
      <c r="H8" s="165">
        <v>1348</v>
      </c>
      <c r="I8" s="165">
        <v>51</v>
      </c>
      <c r="J8" s="165">
        <v>3719</v>
      </c>
      <c r="K8" s="165">
        <v>754</v>
      </c>
      <c r="L8" s="165">
        <v>708</v>
      </c>
      <c r="M8" s="165">
        <v>428</v>
      </c>
      <c r="N8" s="165">
        <v>1918</v>
      </c>
      <c r="O8" s="165">
        <v>982</v>
      </c>
      <c r="P8" s="165">
        <v>975</v>
      </c>
      <c r="Q8" s="165">
        <v>187</v>
      </c>
      <c r="R8" s="165">
        <v>1028</v>
      </c>
      <c r="S8" s="165">
        <v>3481</v>
      </c>
      <c r="T8" s="165">
        <v>252</v>
      </c>
      <c r="U8" s="165">
        <v>1489</v>
      </c>
      <c r="V8" s="165">
        <v>2458</v>
      </c>
      <c r="W8" s="165">
        <v>12942</v>
      </c>
      <c r="X8" s="165">
        <v>183</v>
      </c>
      <c r="Y8" s="165">
        <v>349</v>
      </c>
      <c r="Z8" s="165">
        <v>597</v>
      </c>
      <c r="AA8" s="165">
        <v>35847</v>
      </c>
      <c r="AB8" s="165">
        <v>3979</v>
      </c>
      <c r="AC8" s="165">
        <v>215</v>
      </c>
      <c r="AD8" s="165">
        <v>6913</v>
      </c>
      <c r="AE8" s="165">
        <v>4079</v>
      </c>
      <c r="AF8" s="165">
        <v>9789</v>
      </c>
      <c r="AG8" s="165">
        <v>1198</v>
      </c>
      <c r="AH8" s="165">
        <v>13570</v>
      </c>
      <c r="AI8" s="165">
        <v>4493</v>
      </c>
      <c r="AJ8" s="165">
        <v>12687</v>
      </c>
      <c r="AK8" s="165">
        <v>13219</v>
      </c>
      <c r="AL8" s="165">
        <v>2181</v>
      </c>
      <c r="AM8" s="165">
        <v>182</v>
      </c>
      <c r="AN8" s="166">
        <v>210007</v>
      </c>
      <c r="AO8" s="165">
        <v>8327</v>
      </c>
      <c r="AP8" s="165">
        <v>313428</v>
      </c>
      <c r="AQ8" s="165">
        <v>0</v>
      </c>
      <c r="AR8" s="165">
        <v>40</v>
      </c>
      <c r="AS8" s="165">
        <v>28994</v>
      </c>
      <c r="AT8" s="165">
        <v>33453</v>
      </c>
      <c r="AU8" s="166">
        <v>384242</v>
      </c>
      <c r="AV8" s="166">
        <v>594249</v>
      </c>
      <c r="AW8" s="165">
        <v>22000</v>
      </c>
      <c r="AX8" s="166">
        <v>22000</v>
      </c>
      <c r="AY8" s="166">
        <v>188368</v>
      </c>
      <c r="AZ8" s="166">
        <v>594610</v>
      </c>
      <c r="BA8" s="166">
        <v>804617</v>
      </c>
      <c r="BB8" s="165">
        <v>-301778</v>
      </c>
      <c r="BC8" s="165">
        <v>-16184</v>
      </c>
      <c r="BD8" s="165">
        <v>-24907</v>
      </c>
      <c r="BE8" s="166">
        <v>-342869</v>
      </c>
      <c r="BF8" s="165">
        <v>-200175</v>
      </c>
      <c r="BG8" s="166">
        <v>51566</v>
      </c>
      <c r="BH8" s="167">
        <v>261573</v>
      </c>
    </row>
    <row r="9" spans="1:60" ht="18" customHeight="1" x14ac:dyDescent="0.15">
      <c r="A9" s="147">
        <v>16</v>
      </c>
      <c r="B9" s="148" t="s">
        <v>19</v>
      </c>
      <c r="C9" s="165">
        <v>2277</v>
      </c>
      <c r="D9" s="165">
        <v>13</v>
      </c>
      <c r="E9" s="165">
        <v>21259</v>
      </c>
      <c r="F9" s="165">
        <v>1676</v>
      </c>
      <c r="G9" s="165">
        <v>137436</v>
      </c>
      <c r="H9" s="165">
        <v>24801</v>
      </c>
      <c r="I9" s="165">
        <v>35</v>
      </c>
      <c r="J9" s="165">
        <v>5060</v>
      </c>
      <c r="K9" s="165">
        <v>3618</v>
      </c>
      <c r="L9" s="165">
        <v>805</v>
      </c>
      <c r="M9" s="165">
        <v>1479</v>
      </c>
      <c r="N9" s="165">
        <v>4938</v>
      </c>
      <c r="O9" s="165">
        <v>1777</v>
      </c>
      <c r="P9" s="165">
        <v>1296</v>
      </c>
      <c r="Q9" s="165">
        <v>1080</v>
      </c>
      <c r="R9" s="165">
        <v>2423</v>
      </c>
      <c r="S9" s="165">
        <v>8045</v>
      </c>
      <c r="T9" s="165">
        <v>1162</v>
      </c>
      <c r="U9" s="165">
        <v>1303</v>
      </c>
      <c r="V9" s="165">
        <v>70771</v>
      </c>
      <c r="W9" s="165">
        <v>180042</v>
      </c>
      <c r="X9" s="165">
        <v>2189</v>
      </c>
      <c r="Y9" s="165">
        <v>1126</v>
      </c>
      <c r="Z9" s="165">
        <v>1164</v>
      </c>
      <c r="AA9" s="165">
        <v>73464</v>
      </c>
      <c r="AB9" s="165">
        <v>10826</v>
      </c>
      <c r="AC9" s="165">
        <v>2449</v>
      </c>
      <c r="AD9" s="165">
        <v>16634</v>
      </c>
      <c r="AE9" s="165">
        <v>50402</v>
      </c>
      <c r="AF9" s="165">
        <v>3524</v>
      </c>
      <c r="AG9" s="165">
        <v>19199</v>
      </c>
      <c r="AH9" s="165">
        <v>26101</v>
      </c>
      <c r="AI9" s="165">
        <v>4143</v>
      </c>
      <c r="AJ9" s="165">
        <v>23640</v>
      </c>
      <c r="AK9" s="165">
        <v>23706</v>
      </c>
      <c r="AL9" s="165">
        <v>49840</v>
      </c>
      <c r="AM9" s="165">
        <v>409</v>
      </c>
      <c r="AN9" s="166">
        <v>780112</v>
      </c>
      <c r="AO9" s="165">
        <v>5334</v>
      </c>
      <c r="AP9" s="165">
        <v>24813</v>
      </c>
      <c r="AQ9" s="165">
        <v>75</v>
      </c>
      <c r="AR9" s="165">
        <v>665</v>
      </c>
      <c r="AS9" s="165">
        <v>27182</v>
      </c>
      <c r="AT9" s="165">
        <v>19144</v>
      </c>
      <c r="AU9" s="166">
        <v>77213</v>
      </c>
      <c r="AV9" s="166">
        <v>857325</v>
      </c>
      <c r="AW9" s="165">
        <v>52913</v>
      </c>
      <c r="AX9" s="166">
        <v>52913</v>
      </c>
      <c r="AY9" s="166">
        <v>347805</v>
      </c>
      <c r="AZ9" s="166">
        <v>477931</v>
      </c>
      <c r="BA9" s="166">
        <v>1258043</v>
      </c>
      <c r="BB9" s="165">
        <v>-131285</v>
      </c>
      <c r="BC9" s="165">
        <v>-1879</v>
      </c>
      <c r="BD9" s="165">
        <v>-10582</v>
      </c>
      <c r="BE9" s="166">
        <v>-143746</v>
      </c>
      <c r="BF9" s="165">
        <v>-553514</v>
      </c>
      <c r="BG9" s="166">
        <v>-219329</v>
      </c>
      <c r="BH9" s="167">
        <v>560783</v>
      </c>
    </row>
    <row r="10" spans="1:60" ht="18" customHeight="1" x14ac:dyDescent="0.15">
      <c r="A10" s="155">
        <v>20</v>
      </c>
      <c r="B10" s="168" t="s">
        <v>20</v>
      </c>
      <c r="C10" s="169">
        <v>5657</v>
      </c>
      <c r="D10" s="169">
        <v>92</v>
      </c>
      <c r="E10" s="169">
        <v>14659</v>
      </c>
      <c r="F10" s="169">
        <v>31643</v>
      </c>
      <c r="G10" s="169">
        <v>17687</v>
      </c>
      <c r="H10" s="169">
        <v>552672</v>
      </c>
      <c r="I10" s="169">
        <v>893</v>
      </c>
      <c r="J10" s="169">
        <v>121455</v>
      </c>
      <c r="K10" s="169">
        <v>6994</v>
      </c>
      <c r="L10" s="169">
        <v>7608</v>
      </c>
      <c r="M10" s="169">
        <v>4573</v>
      </c>
      <c r="N10" s="169">
        <v>13024</v>
      </c>
      <c r="O10" s="169">
        <v>4202</v>
      </c>
      <c r="P10" s="169">
        <v>4308</v>
      </c>
      <c r="Q10" s="169">
        <v>2971</v>
      </c>
      <c r="R10" s="169">
        <v>6800</v>
      </c>
      <c r="S10" s="169">
        <v>17958</v>
      </c>
      <c r="T10" s="169">
        <v>1293</v>
      </c>
      <c r="U10" s="169">
        <v>7412</v>
      </c>
      <c r="V10" s="169">
        <v>27783</v>
      </c>
      <c r="W10" s="169">
        <v>24662</v>
      </c>
      <c r="X10" s="169">
        <v>1493</v>
      </c>
      <c r="Y10" s="169">
        <v>2807</v>
      </c>
      <c r="Z10" s="169">
        <v>4907</v>
      </c>
      <c r="AA10" s="169">
        <v>69</v>
      </c>
      <c r="AB10" s="169">
        <v>60</v>
      </c>
      <c r="AC10" s="169">
        <v>151</v>
      </c>
      <c r="AD10" s="169">
        <v>1696</v>
      </c>
      <c r="AE10" s="169">
        <v>5818</v>
      </c>
      <c r="AF10" s="169">
        <v>2343</v>
      </c>
      <c r="AG10" s="169">
        <v>26023</v>
      </c>
      <c r="AH10" s="169">
        <v>781905</v>
      </c>
      <c r="AI10" s="169">
        <v>499</v>
      </c>
      <c r="AJ10" s="169">
        <v>24768</v>
      </c>
      <c r="AK10" s="169">
        <v>23900</v>
      </c>
      <c r="AL10" s="169">
        <v>1034</v>
      </c>
      <c r="AM10" s="169">
        <v>2337</v>
      </c>
      <c r="AN10" s="170">
        <v>1754156</v>
      </c>
      <c r="AO10" s="169">
        <v>13060</v>
      </c>
      <c r="AP10" s="169">
        <v>189550</v>
      </c>
      <c r="AQ10" s="169">
        <v>0</v>
      </c>
      <c r="AR10" s="169">
        <v>0</v>
      </c>
      <c r="AS10" s="169">
        <v>0</v>
      </c>
      <c r="AT10" s="169">
        <v>69763</v>
      </c>
      <c r="AU10" s="170">
        <v>272373</v>
      </c>
      <c r="AV10" s="170">
        <v>2026529</v>
      </c>
      <c r="AW10" s="169">
        <v>261470</v>
      </c>
      <c r="AX10" s="170">
        <v>261470</v>
      </c>
      <c r="AY10" s="170">
        <v>1268256</v>
      </c>
      <c r="AZ10" s="170">
        <v>1802099</v>
      </c>
      <c r="BA10" s="170">
        <v>3556255</v>
      </c>
      <c r="BB10" s="169">
        <v>-524822</v>
      </c>
      <c r="BC10" s="169">
        <v>-4062</v>
      </c>
      <c r="BD10" s="169">
        <v>-42402</v>
      </c>
      <c r="BE10" s="170">
        <v>-571286</v>
      </c>
      <c r="BF10" s="169">
        <v>-1207491</v>
      </c>
      <c r="BG10" s="170">
        <v>23322</v>
      </c>
      <c r="BH10" s="171">
        <v>1777478</v>
      </c>
    </row>
    <row r="11" spans="1:60" ht="18" customHeight="1" x14ac:dyDescent="0.15">
      <c r="A11" s="147">
        <v>21</v>
      </c>
      <c r="B11" s="148" t="s">
        <v>21</v>
      </c>
      <c r="C11" s="165">
        <v>883</v>
      </c>
      <c r="D11" s="165">
        <v>278</v>
      </c>
      <c r="E11" s="165">
        <v>6342</v>
      </c>
      <c r="F11" s="165">
        <v>2275</v>
      </c>
      <c r="G11" s="165">
        <v>5697</v>
      </c>
      <c r="H11" s="165">
        <v>134144</v>
      </c>
      <c r="I11" s="165">
        <v>74255</v>
      </c>
      <c r="J11" s="165">
        <v>1319</v>
      </c>
      <c r="K11" s="165">
        <v>6781</v>
      </c>
      <c r="L11" s="165">
        <v>33721</v>
      </c>
      <c r="M11" s="165">
        <v>1951</v>
      </c>
      <c r="N11" s="165">
        <v>5012</v>
      </c>
      <c r="O11" s="165">
        <v>2121</v>
      </c>
      <c r="P11" s="165">
        <v>1724</v>
      </c>
      <c r="Q11" s="165">
        <v>173</v>
      </c>
      <c r="R11" s="165">
        <v>1767</v>
      </c>
      <c r="S11" s="165">
        <v>1332</v>
      </c>
      <c r="T11" s="165">
        <v>78</v>
      </c>
      <c r="U11" s="165">
        <v>3855</v>
      </c>
      <c r="V11" s="165">
        <v>1658</v>
      </c>
      <c r="W11" s="165">
        <v>33917</v>
      </c>
      <c r="X11" s="165">
        <v>51102</v>
      </c>
      <c r="Y11" s="165">
        <v>5109</v>
      </c>
      <c r="Z11" s="165">
        <v>4575</v>
      </c>
      <c r="AA11" s="165">
        <v>20622</v>
      </c>
      <c r="AB11" s="165">
        <v>1337</v>
      </c>
      <c r="AC11" s="165">
        <v>3534</v>
      </c>
      <c r="AD11" s="165">
        <v>417425</v>
      </c>
      <c r="AE11" s="165">
        <v>3889</v>
      </c>
      <c r="AF11" s="165">
        <v>27422</v>
      </c>
      <c r="AG11" s="165">
        <v>11090</v>
      </c>
      <c r="AH11" s="165">
        <v>13252</v>
      </c>
      <c r="AI11" s="165">
        <v>973</v>
      </c>
      <c r="AJ11" s="165">
        <v>15128</v>
      </c>
      <c r="AK11" s="165">
        <v>23234</v>
      </c>
      <c r="AL11" s="165">
        <v>0</v>
      </c>
      <c r="AM11" s="165">
        <v>7437</v>
      </c>
      <c r="AN11" s="166">
        <v>925412</v>
      </c>
      <c r="AO11" s="165">
        <v>1445</v>
      </c>
      <c r="AP11" s="165">
        <v>369279</v>
      </c>
      <c r="AQ11" s="165">
        <v>0</v>
      </c>
      <c r="AR11" s="165">
        <v>0</v>
      </c>
      <c r="AS11" s="165">
        <v>0</v>
      </c>
      <c r="AT11" s="165">
        <v>-14450</v>
      </c>
      <c r="AU11" s="166">
        <v>356274</v>
      </c>
      <c r="AV11" s="166">
        <v>1281686</v>
      </c>
      <c r="AW11" s="165">
        <v>161220</v>
      </c>
      <c r="AX11" s="166">
        <v>161220</v>
      </c>
      <c r="AY11" s="166">
        <v>843340</v>
      </c>
      <c r="AZ11" s="166">
        <v>1360834</v>
      </c>
      <c r="BA11" s="166">
        <v>2286246</v>
      </c>
      <c r="BB11" s="165">
        <v>-238798</v>
      </c>
      <c r="BC11" s="165">
        <v>-453</v>
      </c>
      <c r="BD11" s="165">
        <v>-22505</v>
      </c>
      <c r="BE11" s="166">
        <v>-261756</v>
      </c>
      <c r="BF11" s="165">
        <v>-628527</v>
      </c>
      <c r="BG11" s="166">
        <v>470551</v>
      </c>
      <c r="BH11" s="167">
        <v>1395963</v>
      </c>
    </row>
    <row r="12" spans="1:60" ht="18" customHeight="1" x14ac:dyDescent="0.15">
      <c r="A12" s="147">
        <v>22</v>
      </c>
      <c r="B12" s="148" t="s">
        <v>61</v>
      </c>
      <c r="C12" s="165">
        <v>875</v>
      </c>
      <c r="D12" s="165">
        <v>19</v>
      </c>
      <c r="E12" s="165">
        <v>20258</v>
      </c>
      <c r="F12" s="165">
        <v>2929</v>
      </c>
      <c r="G12" s="165">
        <v>12215</v>
      </c>
      <c r="H12" s="165">
        <v>37452</v>
      </c>
      <c r="I12" s="165">
        <v>150</v>
      </c>
      <c r="J12" s="165">
        <v>164475</v>
      </c>
      <c r="K12" s="165">
        <v>1824</v>
      </c>
      <c r="L12" s="165">
        <v>1233</v>
      </c>
      <c r="M12" s="165">
        <v>3860</v>
      </c>
      <c r="N12" s="165">
        <v>4598</v>
      </c>
      <c r="O12" s="165">
        <v>9968</v>
      </c>
      <c r="P12" s="165">
        <v>27122</v>
      </c>
      <c r="Q12" s="165">
        <v>6532</v>
      </c>
      <c r="R12" s="165">
        <v>4517</v>
      </c>
      <c r="S12" s="165">
        <v>43151</v>
      </c>
      <c r="T12" s="165">
        <v>5978</v>
      </c>
      <c r="U12" s="165">
        <v>25417</v>
      </c>
      <c r="V12" s="165">
        <v>40605</v>
      </c>
      <c r="W12" s="165">
        <v>52921</v>
      </c>
      <c r="X12" s="165">
        <v>0</v>
      </c>
      <c r="Y12" s="165">
        <v>14551</v>
      </c>
      <c r="Z12" s="165">
        <v>3925</v>
      </c>
      <c r="AA12" s="165">
        <v>40429</v>
      </c>
      <c r="AB12" s="165">
        <v>7060</v>
      </c>
      <c r="AC12" s="165">
        <v>3048</v>
      </c>
      <c r="AD12" s="165">
        <v>7298</v>
      </c>
      <c r="AE12" s="165">
        <v>15969</v>
      </c>
      <c r="AF12" s="165">
        <v>4521</v>
      </c>
      <c r="AG12" s="165">
        <v>11052</v>
      </c>
      <c r="AH12" s="165">
        <v>10218</v>
      </c>
      <c r="AI12" s="165">
        <v>1467</v>
      </c>
      <c r="AJ12" s="165">
        <v>30409</v>
      </c>
      <c r="AK12" s="165">
        <v>10337</v>
      </c>
      <c r="AL12" s="165">
        <v>5629</v>
      </c>
      <c r="AM12" s="165">
        <v>1310</v>
      </c>
      <c r="AN12" s="166">
        <v>633322</v>
      </c>
      <c r="AO12" s="165">
        <v>1775</v>
      </c>
      <c r="AP12" s="165">
        <v>59452</v>
      </c>
      <c r="AQ12" s="165">
        <v>413</v>
      </c>
      <c r="AR12" s="165">
        <v>0</v>
      </c>
      <c r="AS12" s="165">
        <v>-30</v>
      </c>
      <c r="AT12" s="165">
        <v>45049</v>
      </c>
      <c r="AU12" s="166">
        <v>106659</v>
      </c>
      <c r="AV12" s="166">
        <v>739981</v>
      </c>
      <c r="AW12" s="165">
        <v>86057</v>
      </c>
      <c r="AX12" s="166">
        <v>86057</v>
      </c>
      <c r="AY12" s="166">
        <v>581064</v>
      </c>
      <c r="AZ12" s="166">
        <v>773780</v>
      </c>
      <c r="BA12" s="166">
        <v>1407102</v>
      </c>
      <c r="BB12" s="165">
        <v>-104260</v>
      </c>
      <c r="BC12" s="165">
        <v>-3226</v>
      </c>
      <c r="BD12" s="165">
        <v>-8578</v>
      </c>
      <c r="BE12" s="166">
        <v>-116064</v>
      </c>
      <c r="BF12" s="165">
        <v>-433557</v>
      </c>
      <c r="BG12" s="166">
        <v>224159</v>
      </c>
      <c r="BH12" s="167">
        <v>857481</v>
      </c>
    </row>
    <row r="13" spans="1:60" ht="18" customHeight="1" x14ac:dyDescent="0.15">
      <c r="A13" s="147">
        <v>25</v>
      </c>
      <c r="B13" s="148" t="s">
        <v>22</v>
      </c>
      <c r="C13" s="165">
        <v>149</v>
      </c>
      <c r="D13" s="165">
        <v>0</v>
      </c>
      <c r="E13" s="165">
        <v>2737</v>
      </c>
      <c r="F13" s="165">
        <v>173</v>
      </c>
      <c r="G13" s="165">
        <v>2348</v>
      </c>
      <c r="H13" s="165">
        <v>11306</v>
      </c>
      <c r="I13" s="165">
        <v>203</v>
      </c>
      <c r="J13" s="165">
        <v>2309</v>
      </c>
      <c r="K13" s="165">
        <v>11744</v>
      </c>
      <c r="L13" s="165">
        <v>9732</v>
      </c>
      <c r="M13" s="165">
        <v>2465</v>
      </c>
      <c r="N13" s="165">
        <v>5635</v>
      </c>
      <c r="O13" s="165">
        <v>4444</v>
      </c>
      <c r="P13" s="165">
        <v>4419</v>
      </c>
      <c r="Q13" s="165">
        <v>768</v>
      </c>
      <c r="R13" s="165">
        <v>14409</v>
      </c>
      <c r="S13" s="165">
        <v>8698</v>
      </c>
      <c r="T13" s="165">
        <v>367</v>
      </c>
      <c r="U13" s="165">
        <v>5645</v>
      </c>
      <c r="V13" s="165">
        <v>1964</v>
      </c>
      <c r="W13" s="165">
        <v>152251</v>
      </c>
      <c r="X13" s="165">
        <v>49</v>
      </c>
      <c r="Y13" s="165">
        <v>1575</v>
      </c>
      <c r="Z13" s="165">
        <v>80</v>
      </c>
      <c r="AA13" s="165">
        <v>1121</v>
      </c>
      <c r="AB13" s="165">
        <v>18</v>
      </c>
      <c r="AC13" s="165">
        <v>119</v>
      </c>
      <c r="AD13" s="165">
        <v>62</v>
      </c>
      <c r="AE13" s="165">
        <v>46</v>
      </c>
      <c r="AF13" s="165">
        <v>382</v>
      </c>
      <c r="AG13" s="165">
        <v>3792</v>
      </c>
      <c r="AH13" s="165">
        <v>2215</v>
      </c>
      <c r="AI13" s="165">
        <v>45</v>
      </c>
      <c r="AJ13" s="165">
        <v>2451</v>
      </c>
      <c r="AK13" s="165">
        <v>2527</v>
      </c>
      <c r="AL13" s="165">
        <v>565</v>
      </c>
      <c r="AM13" s="165">
        <v>1436</v>
      </c>
      <c r="AN13" s="166">
        <v>258249</v>
      </c>
      <c r="AO13" s="165">
        <v>767</v>
      </c>
      <c r="AP13" s="165">
        <v>6842</v>
      </c>
      <c r="AQ13" s="165">
        <v>0</v>
      </c>
      <c r="AR13" s="165">
        <v>0</v>
      </c>
      <c r="AS13" s="165">
        <v>0</v>
      </c>
      <c r="AT13" s="165">
        <v>1100</v>
      </c>
      <c r="AU13" s="166">
        <v>8709</v>
      </c>
      <c r="AV13" s="166">
        <v>266958</v>
      </c>
      <c r="AW13" s="165">
        <v>20409</v>
      </c>
      <c r="AX13" s="166">
        <v>20409</v>
      </c>
      <c r="AY13" s="166">
        <v>115978</v>
      </c>
      <c r="AZ13" s="166">
        <v>145096</v>
      </c>
      <c r="BA13" s="166">
        <v>403345</v>
      </c>
      <c r="BB13" s="165">
        <v>-29953</v>
      </c>
      <c r="BC13" s="165">
        <v>-196</v>
      </c>
      <c r="BD13" s="165">
        <v>-2400</v>
      </c>
      <c r="BE13" s="166">
        <v>-32549</v>
      </c>
      <c r="BF13" s="165">
        <v>-156048</v>
      </c>
      <c r="BG13" s="166">
        <v>-43501</v>
      </c>
      <c r="BH13" s="167">
        <v>214748</v>
      </c>
    </row>
    <row r="14" spans="1:60" ht="18" customHeight="1" x14ac:dyDescent="0.15">
      <c r="A14" s="156">
        <v>26</v>
      </c>
      <c r="B14" s="152" t="s">
        <v>23</v>
      </c>
      <c r="C14" s="172">
        <v>2</v>
      </c>
      <c r="D14" s="172">
        <v>5</v>
      </c>
      <c r="E14" s="172">
        <v>0</v>
      </c>
      <c r="F14" s="172">
        <v>61</v>
      </c>
      <c r="G14" s="172">
        <v>9455</v>
      </c>
      <c r="H14" s="172">
        <v>20</v>
      </c>
      <c r="I14" s="172">
        <v>0</v>
      </c>
      <c r="J14" s="172">
        <v>1662</v>
      </c>
      <c r="K14" s="172">
        <v>823</v>
      </c>
      <c r="L14" s="172">
        <v>866598</v>
      </c>
      <c r="M14" s="172">
        <v>425</v>
      </c>
      <c r="N14" s="172">
        <v>346154</v>
      </c>
      <c r="O14" s="172">
        <v>103960</v>
      </c>
      <c r="P14" s="172">
        <v>112850</v>
      </c>
      <c r="Q14" s="172">
        <v>2922</v>
      </c>
      <c r="R14" s="172">
        <v>3040</v>
      </c>
      <c r="S14" s="172">
        <v>38614</v>
      </c>
      <c r="T14" s="172">
        <v>1308</v>
      </c>
      <c r="U14" s="172">
        <v>42243</v>
      </c>
      <c r="V14" s="172">
        <v>1972</v>
      </c>
      <c r="W14" s="172">
        <v>92229</v>
      </c>
      <c r="X14" s="172">
        <v>0</v>
      </c>
      <c r="Y14" s="172">
        <v>17</v>
      </c>
      <c r="Z14" s="172">
        <v>0</v>
      </c>
      <c r="AA14" s="172">
        <v>0</v>
      </c>
      <c r="AB14" s="172">
        <v>0</v>
      </c>
      <c r="AC14" s="172">
        <v>0</v>
      </c>
      <c r="AD14" s="172">
        <v>792</v>
      </c>
      <c r="AE14" s="172">
        <v>0</v>
      </c>
      <c r="AF14" s="172">
        <v>73</v>
      </c>
      <c r="AG14" s="172">
        <v>0</v>
      </c>
      <c r="AH14" s="172">
        <v>13</v>
      </c>
      <c r="AI14" s="172">
        <v>1</v>
      </c>
      <c r="AJ14" s="172">
        <v>749</v>
      </c>
      <c r="AK14" s="172">
        <v>100</v>
      </c>
      <c r="AL14" s="172">
        <v>3</v>
      </c>
      <c r="AM14" s="172">
        <v>1827</v>
      </c>
      <c r="AN14" s="173">
        <v>1627918</v>
      </c>
      <c r="AO14" s="172">
        <v>0</v>
      </c>
      <c r="AP14" s="172">
        <v>-2778</v>
      </c>
      <c r="AQ14" s="172">
        <v>0</v>
      </c>
      <c r="AR14" s="172">
        <v>-1447</v>
      </c>
      <c r="AS14" s="172">
        <v>-13894</v>
      </c>
      <c r="AT14" s="172">
        <v>28148</v>
      </c>
      <c r="AU14" s="173">
        <v>10029</v>
      </c>
      <c r="AV14" s="173">
        <v>1637947</v>
      </c>
      <c r="AW14" s="172">
        <v>110513</v>
      </c>
      <c r="AX14" s="173">
        <v>110513</v>
      </c>
      <c r="AY14" s="173">
        <v>1210965</v>
      </c>
      <c r="AZ14" s="173">
        <v>1331507</v>
      </c>
      <c r="BA14" s="173">
        <v>2959425</v>
      </c>
      <c r="BB14" s="172">
        <v>-86314</v>
      </c>
      <c r="BC14" s="172">
        <v>-162</v>
      </c>
      <c r="BD14" s="172">
        <v>-6912</v>
      </c>
      <c r="BE14" s="173">
        <v>-93388</v>
      </c>
      <c r="BF14" s="172">
        <v>-1149398</v>
      </c>
      <c r="BG14" s="173">
        <v>88721</v>
      </c>
      <c r="BH14" s="174">
        <v>1716639</v>
      </c>
    </row>
    <row r="15" spans="1:60" ht="18" customHeight="1" x14ac:dyDescent="0.15">
      <c r="A15" s="147">
        <v>27</v>
      </c>
      <c r="B15" s="148" t="s">
        <v>24</v>
      </c>
      <c r="C15" s="165">
        <v>0</v>
      </c>
      <c r="D15" s="165">
        <v>0</v>
      </c>
      <c r="E15" s="165">
        <v>2461</v>
      </c>
      <c r="F15" s="165">
        <v>2</v>
      </c>
      <c r="G15" s="165">
        <v>2071</v>
      </c>
      <c r="H15" s="165">
        <v>10009</v>
      </c>
      <c r="I15" s="165">
        <v>15</v>
      </c>
      <c r="J15" s="165">
        <v>1610</v>
      </c>
      <c r="K15" s="165">
        <v>1629</v>
      </c>
      <c r="L15" s="165">
        <v>26628</v>
      </c>
      <c r="M15" s="165">
        <v>207150</v>
      </c>
      <c r="N15" s="165">
        <v>85295</v>
      </c>
      <c r="O15" s="165">
        <v>30944</v>
      </c>
      <c r="P15" s="165">
        <v>17584</v>
      </c>
      <c r="Q15" s="165">
        <v>8237</v>
      </c>
      <c r="R15" s="165">
        <v>18215</v>
      </c>
      <c r="S15" s="165">
        <v>58762</v>
      </c>
      <c r="T15" s="165">
        <v>3939</v>
      </c>
      <c r="U15" s="165">
        <v>17013</v>
      </c>
      <c r="V15" s="165">
        <v>7737</v>
      </c>
      <c r="W15" s="165">
        <v>27295</v>
      </c>
      <c r="X15" s="165">
        <v>153</v>
      </c>
      <c r="Y15" s="165">
        <v>83</v>
      </c>
      <c r="Z15" s="165">
        <v>2</v>
      </c>
      <c r="AA15" s="165">
        <v>123</v>
      </c>
      <c r="AB15" s="165">
        <v>0</v>
      </c>
      <c r="AC15" s="165">
        <v>0</v>
      </c>
      <c r="AD15" s="165">
        <v>36</v>
      </c>
      <c r="AE15" s="165">
        <v>299</v>
      </c>
      <c r="AF15" s="165">
        <v>402</v>
      </c>
      <c r="AG15" s="165">
        <v>224</v>
      </c>
      <c r="AH15" s="165">
        <v>6918</v>
      </c>
      <c r="AI15" s="165">
        <v>46</v>
      </c>
      <c r="AJ15" s="165">
        <v>2050</v>
      </c>
      <c r="AK15" s="165">
        <v>1419</v>
      </c>
      <c r="AL15" s="165">
        <v>104</v>
      </c>
      <c r="AM15" s="165">
        <v>1285</v>
      </c>
      <c r="AN15" s="166">
        <v>539740</v>
      </c>
      <c r="AO15" s="165">
        <v>99</v>
      </c>
      <c r="AP15" s="165">
        <v>12385</v>
      </c>
      <c r="AQ15" s="165">
        <v>0</v>
      </c>
      <c r="AR15" s="165">
        <v>0</v>
      </c>
      <c r="AS15" s="165">
        <v>-15133</v>
      </c>
      <c r="AT15" s="165">
        <v>-19523</v>
      </c>
      <c r="AU15" s="166">
        <v>-22172</v>
      </c>
      <c r="AV15" s="166">
        <v>517568</v>
      </c>
      <c r="AW15" s="165">
        <v>107884</v>
      </c>
      <c r="AX15" s="166">
        <v>107884</v>
      </c>
      <c r="AY15" s="166">
        <v>352830</v>
      </c>
      <c r="AZ15" s="166">
        <v>438542</v>
      </c>
      <c r="BA15" s="166">
        <v>978282</v>
      </c>
      <c r="BB15" s="165">
        <v>-169893</v>
      </c>
      <c r="BC15" s="165">
        <v>-507</v>
      </c>
      <c r="BD15" s="165">
        <v>-13564</v>
      </c>
      <c r="BE15" s="166">
        <v>-183964</v>
      </c>
      <c r="BF15" s="165">
        <v>-280945</v>
      </c>
      <c r="BG15" s="166">
        <v>-26367</v>
      </c>
      <c r="BH15" s="167">
        <v>513373</v>
      </c>
    </row>
    <row r="16" spans="1:60" ht="18" customHeight="1" x14ac:dyDescent="0.15">
      <c r="A16" s="147">
        <v>28</v>
      </c>
      <c r="B16" s="148" t="s">
        <v>25</v>
      </c>
      <c r="C16" s="165">
        <v>47</v>
      </c>
      <c r="D16" s="165">
        <v>134</v>
      </c>
      <c r="E16" s="165">
        <v>10447</v>
      </c>
      <c r="F16" s="165">
        <v>341</v>
      </c>
      <c r="G16" s="165">
        <v>9772</v>
      </c>
      <c r="H16" s="165">
        <v>15125</v>
      </c>
      <c r="I16" s="165">
        <v>794</v>
      </c>
      <c r="J16" s="165">
        <v>5724</v>
      </c>
      <c r="K16" s="165">
        <v>1791</v>
      </c>
      <c r="L16" s="165">
        <v>1385</v>
      </c>
      <c r="M16" s="165">
        <v>878</v>
      </c>
      <c r="N16" s="165">
        <v>92308</v>
      </c>
      <c r="O16" s="165">
        <v>32418</v>
      </c>
      <c r="P16" s="165">
        <v>39145</v>
      </c>
      <c r="Q16" s="165">
        <v>4105</v>
      </c>
      <c r="R16" s="165">
        <v>8710</v>
      </c>
      <c r="S16" s="165">
        <v>21848</v>
      </c>
      <c r="T16" s="165">
        <v>3837</v>
      </c>
      <c r="U16" s="165">
        <v>6786</v>
      </c>
      <c r="V16" s="165">
        <v>7875</v>
      </c>
      <c r="W16" s="165">
        <v>457999</v>
      </c>
      <c r="X16" s="165">
        <v>677</v>
      </c>
      <c r="Y16" s="165">
        <v>294</v>
      </c>
      <c r="Z16" s="165">
        <v>48</v>
      </c>
      <c r="AA16" s="165">
        <v>29198</v>
      </c>
      <c r="AB16" s="165">
        <v>282</v>
      </c>
      <c r="AC16" s="165">
        <v>1484</v>
      </c>
      <c r="AD16" s="165">
        <v>4400</v>
      </c>
      <c r="AE16" s="165">
        <v>1285</v>
      </c>
      <c r="AF16" s="165">
        <v>9610</v>
      </c>
      <c r="AG16" s="165">
        <v>503</v>
      </c>
      <c r="AH16" s="165">
        <v>1652</v>
      </c>
      <c r="AI16" s="165">
        <v>478</v>
      </c>
      <c r="AJ16" s="165">
        <v>6603</v>
      </c>
      <c r="AK16" s="165">
        <v>10451</v>
      </c>
      <c r="AL16" s="165">
        <v>40</v>
      </c>
      <c r="AM16" s="165">
        <v>1719</v>
      </c>
      <c r="AN16" s="166">
        <v>790193</v>
      </c>
      <c r="AO16" s="165">
        <v>2311</v>
      </c>
      <c r="AP16" s="165">
        <v>21256</v>
      </c>
      <c r="AQ16" s="165">
        <v>36</v>
      </c>
      <c r="AR16" s="165">
        <v>871</v>
      </c>
      <c r="AS16" s="165">
        <v>33380</v>
      </c>
      <c r="AT16" s="165">
        <v>29053</v>
      </c>
      <c r="AU16" s="166">
        <v>86907</v>
      </c>
      <c r="AV16" s="166">
        <v>877100</v>
      </c>
      <c r="AW16" s="165">
        <v>103194</v>
      </c>
      <c r="AX16" s="166">
        <v>103194</v>
      </c>
      <c r="AY16" s="166">
        <v>1235349</v>
      </c>
      <c r="AZ16" s="166">
        <v>1425450</v>
      </c>
      <c r="BA16" s="166">
        <v>2215643</v>
      </c>
      <c r="BB16" s="165">
        <v>-76780</v>
      </c>
      <c r="BC16" s="165">
        <v>-572</v>
      </c>
      <c r="BD16" s="165">
        <v>-6173</v>
      </c>
      <c r="BE16" s="166">
        <v>-83525</v>
      </c>
      <c r="BF16" s="165">
        <v>-587750</v>
      </c>
      <c r="BG16" s="166">
        <v>754175</v>
      </c>
      <c r="BH16" s="167">
        <v>1544368</v>
      </c>
    </row>
    <row r="17" spans="1:60" ht="18" customHeight="1" x14ac:dyDescent="0.15">
      <c r="A17" s="147">
        <v>29</v>
      </c>
      <c r="B17" s="148" t="s">
        <v>48</v>
      </c>
      <c r="C17" s="165">
        <v>0</v>
      </c>
      <c r="D17" s="165">
        <v>16</v>
      </c>
      <c r="E17" s="165">
        <v>0</v>
      </c>
      <c r="F17" s="165">
        <v>0</v>
      </c>
      <c r="G17" s="165">
        <v>1174</v>
      </c>
      <c r="H17" s="165">
        <v>39</v>
      </c>
      <c r="I17" s="165">
        <v>0</v>
      </c>
      <c r="J17" s="165">
        <v>284</v>
      </c>
      <c r="K17" s="165">
        <v>497</v>
      </c>
      <c r="L17" s="165">
        <v>195</v>
      </c>
      <c r="M17" s="165">
        <v>5</v>
      </c>
      <c r="N17" s="165">
        <v>1479</v>
      </c>
      <c r="O17" s="165">
        <v>135170</v>
      </c>
      <c r="P17" s="165">
        <v>48099</v>
      </c>
      <c r="Q17" s="165">
        <v>1363</v>
      </c>
      <c r="R17" s="165">
        <v>988</v>
      </c>
      <c r="S17" s="165">
        <v>12563</v>
      </c>
      <c r="T17" s="165">
        <v>358</v>
      </c>
      <c r="U17" s="165">
        <v>4996</v>
      </c>
      <c r="V17" s="165">
        <v>70</v>
      </c>
      <c r="W17" s="165">
        <v>22984</v>
      </c>
      <c r="X17" s="165">
        <v>0</v>
      </c>
      <c r="Y17" s="165">
        <v>3429</v>
      </c>
      <c r="Z17" s="165">
        <v>0</v>
      </c>
      <c r="AA17" s="165">
        <v>36</v>
      </c>
      <c r="AB17" s="165">
        <v>0</v>
      </c>
      <c r="AC17" s="165">
        <v>0</v>
      </c>
      <c r="AD17" s="165">
        <v>460</v>
      </c>
      <c r="AE17" s="165">
        <v>24</v>
      </c>
      <c r="AF17" s="165">
        <v>702</v>
      </c>
      <c r="AG17" s="165">
        <v>0</v>
      </c>
      <c r="AH17" s="165">
        <v>1</v>
      </c>
      <c r="AI17" s="165">
        <v>0</v>
      </c>
      <c r="AJ17" s="165">
        <v>43782</v>
      </c>
      <c r="AK17" s="165">
        <v>21</v>
      </c>
      <c r="AL17" s="165">
        <v>0</v>
      </c>
      <c r="AM17" s="165">
        <v>0</v>
      </c>
      <c r="AN17" s="166">
        <v>278735</v>
      </c>
      <c r="AO17" s="165">
        <v>0</v>
      </c>
      <c r="AP17" s="165">
        <v>1021</v>
      </c>
      <c r="AQ17" s="165">
        <v>0</v>
      </c>
      <c r="AR17" s="165">
        <v>7480</v>
      </c>
      <c r="AS17" s="165">
        <v>366117</v>
      </c>
      <c r="AT17" s="165">
        <v>-10898</v>
      </c>
      <c r="AU17" s="166">
        <v>363720</v>
      </c>
      <c r="AV17" s="166">
        <v>642455</v>
      </c>
      <c r="AW17" s="165">
        <v>178703</v>
      </c>
      <c r="AX17" s="166">
        <v>178703</v>
      </c>
      <c r="AY17" s="166">
        <v>624442</v>
      </c>
      <c r="AZ17" s="166">
        <v>1166865</v>
      </c>
      <c r="BA17" s="166">
        <v>1445600</v>
      </c>
      <c r="BB17" s="165">
        <v>-92482</v>
      </c>
      <c r="BC17" s="165">
        <v>0</v>
      </c>
      <c r="BD17" s="165">
        <v>-7386</v>
      </c>
      <c r="BE17" s="166">
        <v>-99868</v>
      </c>
      <c r="BF17" s="165">
        <v>-451430</v>
      </c>
      <c r="BG17" s="166">
        <v>615567</v>
      </c>
      <c r="BH17" s="167">
        <v>894302</v>
      </c>
    </row>
    <row r="18" spans="1:60" ht="18" customHeight="1" x14ac:dyDescent="0.15">
      <c r="A18" s="147">
        <v>30</v>
      </c>
      <c r="B18" s="148" t="s">
        <v>49</v>
      </c>
      <c r="C18" s="165">
        <v>0</v>
      </c>
      <c r="D18" s="165">
        <v>15</v>
      </c>
      <c r="E18" s="165">
        <v>0</v>
      </c>
      <c r="F18" s="165">
        <v>0</v>
      </c>
      <c r="G18" s="165">
        <v>83</v>
      </c>
      <c r="H18" s="165">
        <v>0</v>
      </c>
      <c r="I18" s="165">
        <v>17</v>
      </c>
      <c r="J18" s="165">
        <v>1841</v>
      </c>
      <c r="K18" s="165">
        <v>245</v>
      </c>
      <c r="L18" s="165">
        <v>298</v>
      </c>
      <c r="M18" s="165">
        <v>34</v>
      </c>
      <c r="N18" s="165">
        <v>832</v>
      </c>
      <c r="O18" s="165">
        <v>4221</v>
      </c>
      <c r="P18" s="165">
        <v>207710</v>
      </c>
      <c r="Q18" s="165">
        <v>209</v>
      </c>
      <c r="R18" s="165">
        <v>1068</v>
      </c>
      <c r="S18" s="165">
        <v>1606</v>
      </c>
      <c r="T18" s="165">
        <v>100</v>
      </c>
      <c r="U18" s="165">
        <v>675</v>
      </c>
      <c r="V18" s="165">
        <v>24</v>
      </c>
      <c r="W18" s="165">
        <v>223</v>
      </c>
      <c r="X18" s="165">
        <v>16</v>
      </c>
      <c r="Y18" s="165">
        <v>107</v>
      </c>
      <c r="Z18" s="165">
        <v>0</v>
      </c>
      <c r="AA18" s="165">
        <v>31</v>
      </c>
      <c r="AB18" s="165">
        <v>0</v>
      </c>
      <c r="AC18" s="165">
        <v>0</v>
      </c>
      <c r="AD18" s="165">
        <v>207</v>
      </c>
      <c r="AE18" s="165">
        <v>10</v>
      </c>
      <c r="AF18" s="165">
        <v>37</v>
      </c>
      <c r="AG18" s="165">
        <v>0</v>
      </c>
      <c r="AH18" s="165">
        <v>0</v>
      </c>
      <c r="AI18" s="165">
        <v>0</v>
      </c>
      <c r="AJ18" s="165">
        <v>71102</v>
      </c>
      <c r="AK18" s="165">
        <v>33</v>
      </c>
      <c r="AL18" s="165">
        <v>0</v>
      </c>
      <c r="AM18" s="165">
        <v>0</v>
      </c>
      <c r="AN18" s="166">
        <v>290744</v>
      </c>
      <c r="AO18" s="165">
        <v>0</v>
      </c>
      <c r="AP18" s="165">
        <v>626</v>
      </c>
      <c r="AQ18" s="165">
        <v>0</v>
      </c>
      <c r="AR18" s="165">
        <v>5651</v>
      </c>
      <c r="AS18" s="165">
        <v>715295</v>
      </c>
      <c r="AT18" s="165">
        <v>-143612</v>
      </c>
      <c r="AU18" s="166">
        <v>577960</v>
      </c>
      <c r="AV18" s="166">
        <v>868704</v>
      </c>
      <c r="AW18" s="165">
        <v>247769</v>
      </c>
      <c r="AX18" s="166">
        <v>247769</v>
      </c>
      <c r="AY18" s="166">
        <v>776160</v>
      </c>
      <c r="AZ18" s="166">
        <v>1601889</v>
      </c>
      <c r="BA18" s="166">
        <v>1892633</v>
      </c>
      <c r="BB18" s="165">
        <v>-125817</v>
      </c>
      <c r="BC18" s="165">
        <v>0</v>
      </c>
      <c r="BD18" s="165">
        <v>-10020</v>
      </c>
      <c r="BE18" s="166">
        <v>-135837</v>
      </c>
      <c r="BF18" s="165">
        <v>-497149</v>
      </c>
      <c r="BG18" s="166">
        <v>968903</v>
      </c>
      <c r="BH18" s="167">
        <v>1259647</v>
      </c>
    </row>
    <row r="19" spans="1:60" ht="18" customHeight="1" x14ac:dyDescent="0.15">
      <c r="A19" s="147">
        <v>31</v>
      </c>
      <c r="B19" s="148" t="s">
        <v>50</v>
      </c>
      <c r="C19" s="165">
        <v>265</v>
      </c>
      <c r="D19" s="165">
        <v>0</v>
      </c>
      <c r="E19" s="165">
        <v>0</v>
      </c>
      <c r="F19" s="165">
        <v>0</v>
      </c>
      <c r="G19" s="165">
        <v>0</v>
      </c>
      <c r="H19" s="165">
        <v>0</v>
      </c>
      <c r="I19" s="165">
        <v>0</v>
      </c>
      <c r="J19" s="165">
        <v>0</v>
      </c>
      <c r="K19" s="165">
        <v>0</v>
      </c>
      <c r="L19" s="165">
        <v>0</v>
      </c>
      <c r="M19" s="165">
        <v>0</v>
      </c>
      <c r="N19" s="165">
        <v>19</v>
      </c>
      <c r="O19" s="165">
        <v>2211</v>
      </c>
      <c r="P19" s="165">
        <v>8859</v>
      </c>
      <c r="Q19" s="165">
        <v>7955</v>
      </c>
      <c r="R19" s="165">
        <v>71</v>
      </c>
      <c r="S19" s="165">
        <v>540</v>
      </c>
      <c r="T19" s="165">
        <v>205</v>
      </c>
      <c r="U19" s="165">
        <v>176</v>
      </c>
      <c r="V19" s="165">
        <v>97</v>
      </c>
      <c r="W19" s="165">
        <v>693</v>
      </c>
      <c r="X19" s="165">
        <v>0</v>
      </c>
      <c r="Y19" s="165">
        <v>39</v>
      </c>
      <c r="Z19" s="165">
        <v>10</v>
      </c>
      <c r="AA19" s="165">
        <v>10853</v>
      </c>
      <c r="AB19" s="165">
        <v>31</v>
      </c>
      <c r="AC19" s="165">
        <v>0</v>
      </c>
      <c r="AD19" s="165">
        <v>166</v>
      </c>
      <c r="AE19" s="165">
        <v>612</v>
      </c>
      <c r="AF19" s="165">
        <v>3256</v>
      </c>
      <c r="AG19" s="165">
        <v>0</v>
      </c>
      <c r="AH19" s="165">
        <v>55903</v>
      </c>
      <c r="AI19" s="165">
        <v>0</v>
      </c>
      <c r="AJ19" s="165">
        <v>23124</v>
      </c>
      <c r="AK19" s="165">
        <v>708</v>
      </c>
      <c r="AL19" s="165">
        <v>2627</v>
      </c>
      <c r="AM19" s="165">
        <v>0</v>
      </c>
      <c r="AN19" s="166">
        <v>118420</v>
      </c>
      <c r="AO19" s="165">
        <v>177</v>
      </c>
      <c r="AP19" s="165">
        <v>7041</v>
      </c>
      <c r="AQ19" s="165">
        <v>10</v>
      </c>
      <c r="AR19" s="165">
        <v>20651</v>
      </c>
      <c r="AS19" s="165">
        <v>269782</v>
      </c>
      <c r="AT19" s="165">
        <v>-3712</v>
      </c>
      <c r="AU19" s="166">
        <v>293949</v>
      </c>
      <c r="AV19" s="166">
        <v>412369</v>
      </c>
      <c r="AW19" s="165">
        <v>45789</v>
      </c>
      <c r="AX19" s="166">
        <v>45789</v>
      </c>
      <c r="AY19" s="166">
        <v>105388</v>
      </c>
      <c r="AZ19" s="166">
        <v>445126</v>
      </c>
      <c r="BA19" s="166">
        <v>563546</v>
      </c>
      <c r="BB19" s="165">
        <v>-141581</v>
      </c>
      <c r="BC19" s="165">
        <v>-92</v>
      </c>
      <c r="BD19" s="165">
        <v>-11207</v>
      </c>
      <c r="BE19" s="166">
        <v>-152880</v>
      </c>
      <c r="BF19" s="165">
        <v>-237001</v>
      </c>
      <c r="BG19" s="166">
        <v>55245</v>
      </c>
      <c r="BH19" s="167">
        <v>173665</v>
      </c>
    </row>
    <row r="20" spans="1:60" ht="18" customHeight="1" x14ac:dyDescent="0.15">
      <c r="A20" s="155">
        <v>32</v>
      </c>
      <c r="B20" s="168" t="s">
        <v>51</v>
      </c>
      <c r="C20" s="169">
        <v>0</v>
      </c>
      <c r="D20" s="169">
        <v>0</v>
      </c>
      <c r="E20" s="169">
        <v>0</v>
      </c>
      <c r="F20" s="169">
        <v>0</v>
      </c>
      <c r="G20" s="169">
        <v>10</v>
      </c>
      <c r="H20" s="169">
        <v>0</v>
      </c>
      <c r="I20" s="169">
        <v>0</v>
      </c>
      <c r="J20" s="169">
        <v>0</v>
      </c>
      <c r="K20" s="169">
        <v>0</v>
      </c>
      <c r="L20" s="169">
        <v>0</v>
      </c>
      <c r="M20" s="169">
        <v>100</v>
      </c>
      <c r="N20" s="169">
        <v>1303</v>
      </c>
      <c r="O20" s="169">
        <v>4160</v>
      </c>
      <c r="P20" s="169">
        <v>5018</v>
      </c>
      <c r="Q20" s="169">
        <v>10200</v>
      </c>
      <c r="R20" s="169">
        <v>95065</v>
      </c>
      <c r="S20" s="169">
        <v>79352</v>
      </c>
      <c r="T20" s="169">
        <v>31598</v>
      </c>
      <c r="U20" s="169">
        <v>3358</v>
      </c>
      <c r="V20" s="169">
        <v>503</v>
      </c>
      <c r="W20" s="169">
        <v>1280</v>
      </c>
      <c r="X20" s="169">
        <v>0</v>
      </c>
      <c r="Y20" s="169">
        <v>0</v>
      </c>
      <c r="Z20" s="169">
        <v>0</v>
      </c>
      <c r="AA20" s="169">
        <v>6</v>
      </c>
      <c r="AB20" s="169">
        <v>4</v>
      </c>
      <c r="AC20" s="169">
        <v>0</v>
      </c>
      <c r="AD20" s="169">
        <v>21</v>
      </c>
      <c r="AE20" s="169">
        <v>275</v>
      </c>
      <c r="AF20" s="169">
        <v>5198</v>
      </c>
      <c r="AG20" s="169">
        <v>170</v>
      </c>
      <c r="AH20" s="169">
        <v>1</v>
      </c>
      <c r="AI20" s="169">
        <v>0</v>
      </c>
      <c r="AJ20" s="169">
        <v>84292</v>
      </c>
      <c r="AK20" s="169">
        <v>20</v>
      </c>
      <c r="AL20" s="169">
        <v>2440</v>
      </c>
      <c r="AM20" s="169">
        <v>0</v>
      </c>
      <c r="AN20" s="170">
        <v>324374</v>
      </c>
      <c r="AO20" s="169">
        <v>26</v>
      </c>
      <c r="AP20" s="169">
        <v>12113</v>
      </c>
      <c r="AQ20" s="169">
        <v>0</v>
      </c>
      <c r="AR20" s="169">
        <v>0</v>
      </c>
      <c r="AS20" s="169">
        <v>0</v>
      </c>
      <c r="AT20" s="169">
        <v>-10561</v>
      </c>
      <c r="AU20" s="170">
        <v>1578</v>
      </c>
      <c r="AV20" s="170">
        <v>325952</v>
      </c>
      <c r="AW20" s="169">
        <v>57360</v>
      </c>
      <c r="AX20" s="170">
        <v>57360</v>
      </c>
      <c r="AY20" s="170">
        <v>333614</v>
      </c>
      <c r="AZ20" s="170">
        <v>392552</v>
      </c>
      <c r="BA20" s="170">
        <v>716926</v>
      </c>
      <c r="BB20" s="169">
        <v>-69920</v>
      </c>
      <c r="BC20" s="169">
        <v>0</v>
      </c>
      <c r="BD20" s="169">
        <v>-5584</v>
      </c>
      <c r="BE20" s="170">
        <v>-75504</v>
      </c>
      <c r="BF20" s="169">
        <v>-221856</v>
      </c>
      <c r="BG20" s="170">
        <v>95192</v>
      </c>
      <c r="BH20" s="171">
        <v>419566</v>
      </c>
    </row>
    <row r="21" spans="1:60" ht="18" customHeight="1" x14ac:dyDescent="0.15">
      <c r="A21" s="147">
        <v>33</v>
      </c>
      <c r="B21" s="148" t="s">
        <v>26</v>
      </c>
      <c r="C21" s="165">
        <v>10</v>
      </c>
      <c r="D21" s="165">
        <v>0</v>
      </c>
      <c r="E21" s="165">
        <v>0</v>
      </c>
      <c r="F21" s="165">
        <v>0</v>
      </c>
      <c r="G21" s="165">
        <v>133</v>
      </c>
      <c r="H21" s="165">
        <v>3</v>
      </c>
      <c r="I21" s="165">
        <v>0</v>
      </c>
      <c r="J21" s="165">
        <v>16</v>
      </c>
      <c r="K21" s="165">
        <v>18</v>
      </c>
      <c r="L21" s="165">
        <v>0</v>
      </c>
      <c r="M21" s="165">
        <v>9</v>
      </c>
      <c r="N21" s="165">
        <v>632</v>
      </c>
      <c r="O21" s="165">
        <v>19476</v>
      </c>
      <c r="P21" s="165">
        <v>17909</v>
      </c>
      <c r="Q21" s="165">
        <v>2198</v>
      </c>
      <c r="R21" s="165">
        <v>4910</v>
      </c>
      <c r="S21" s="165">
        <v>85135</v>
      </c>
      <c r="T21" s="165">
        <v>4681</v>
      </c>
      <c r="U21" s="165">
        <v>27401</v>
      </c>
      <c r="V21" s="165">
        <v>403</v>
      </c>
      <c r="W21" s="165">
        <v>30967</v>
      </c>
      <c r="X21" s="165">
        <v>3</v>
      </c>
      <c r="Y21" s="165">
        <v>70</v>
      </c>
      <c r="Z21" s="165">
        <v>0</v>
      </c>
      <c r="AA21" s="165">
        <v>1902</v>
      </c>
      <c r="AB21" s="165">
        <v>5</v>
      </c>
      <c r="AC21" s="165">
        <v>100</v>
      </c>
      <c r="AD21" s="165">
        <v>1030</v>
      </c>
      <c r="AE21" s="165">
        <v>989</v>
      </c>
      <c r="AF21" s="165">
        <v>4151</v>
      </c>
      <c r="AG21" s="165">
        <v>1230</v>
      </c>
      <c r="AH21" s="165">
        <v>361</v>
      </c>
      <c r="AI21" s="165">
        <v>0</v>
      </c>
      <c r="AJ21" s="165">
        <v>34257</v>
      </c>
      <c r="AK21" s="165">
        <v>592</v>
      </c>
      <c r="AL21" s="165">
        <v>0</v>
      </c>
      <c r="AM21" s="165">
        <v>395</v>
      </c>
      <c r="AN21" s="166">
        <v>238986</v>
      </c>
      <c r="AO21" s="165">
        <v>5312</v>
      </c>
      <c r="AP21" s="165">
        <v>236643</v>
      </c>
      <c r="AQ21" s="165">
        <v>0</v>
      </c>
      <c r="AR21" s="165">
        <v>13420</v>
      </c>
      <c r="AS21" s="165">
        <v>379994</v>
      </c>
      <c r="AT21" s="165">
        <v>-15515</v>
      </c>
      <c r="AU21" s="166">
        <v>619854</v>
      </c>
      <c r="AV21" s="166">
        <v>858840</v>
      </c>
      <c r="AW21" s="165">
        <v>248791</v>
      </c>
      <c r="AX21" s="166">
        <v>248791</v>
      </c>
      <c r="AY21" s="166">
        <v>538296</v>
      </c>
      <c r="AZ21" s="166">
        <v>1406941</v>
      </c>
      <c r="BA21" s="166">
        <v>1645927</v>
      </c>
      <c r="BB21" s="165">
        <v>-274994</v>
      </c>
      <c r="BC21" s="165">
        <v>-12</v>
      </c>
      <c r="BD21" s="165">
        <v>-21876</v>
      </c>
      <c r="BE21" s="166">
        <v>-296882</v>
      </c>
      <c r="BF21" s="165">
        <v>-366387</v>
      </c>
      <c r="BG21" s="166">
        <v>743672</v>
      </c>
      <c r="BH21" s="167">
        <v>982658</v>
      </c>
    </row>
    <row r="22" spans="1:60" ht="18" customHeight="1" x14ac:dyDescent="0.15">
      <c r="A22" s="147">
        <v>34</v>
      </c>
      <c r="B22" s="148" t="s">
        <v>62</v>
      </c>
      <c r="C22" s="165">
        <v>3</v>
      </c>
      <c r="D22" s="165">
        <v>0</v>
      </c>
      <c r="E22" s="165">
        <v>21</v>
      </c>
      <c r="F22" s="165">
        <v>2</v>
      </c>
      <c r="G22" s="165">
        <v>2</v>
      </c>
      <c r="H22" s="165">
        <v>39</v>
      </c>
      <c r="I22" s="165">
        <v>4</v>
      </c>
      <c r="J22" s="165">
        <v>2</v>
      </c>
      <c r="K22" s="165">
        <v>1</v>
      </c>
      <c r="L22" s="165">
        <v>0</v>
      </c>
      <c r="M22" s="165">
        <v>2</v>
      </c>
      <c r="N22" s="165">
        <v>69</v>
      </c>
      <c r="O22" s="165">
        <v>265</v>
      </c>
      <c r="P22" s="165">
        <v>188</v>
      </c>
      <c r="Q22" s="165">
        <v>6</v>
      </c>
      <c r="R22" s="165">
        <v>11</v>
      </c>
      <c r="S22" s="165">
        <v>33</v>
      </c>
      <c r="T22" s="165">
        <v>2571</v>
      </c>
      <c r="U22" s="165">
        <v>6181</v>
      </c>
      <c r="V22" s="165">
        <v>22</v>
      </c>
      <c r="W22" s="165">
        <v>5482</v>
      </c>
      <c r="X22" s="165">
        <v>16</v>
      </c>
      <c r="Y22" s="165">
        <v>4</v>
      </c>
      <c r="Z22" s="165">
        <v>7</v>
      </c>
      <c r="AA22" s="165">
        <v>2944</v>
      </c>
      <c r="AB22" s="165">
        <v>398</v>
      </c>
      <c r="AC22" s="165">
        <v>556</v>
      </c>
      <c r="AD22" s="165">
        <v>443</v>
      </c>
      <c r="AE22" s="165">
        <v>919</v>
      </c>
      <c r="AF22" s="165">
        <v>1263</v>
      </c>
      <c r="AG22" s="165">
        <v>404</v>
      </c>
      <c r="AH22" s="165">
        <v>144</v>
      </c>
      <c r="AI22" s="165">
        <v>16</v>
      </c>
      <c r="AJ22" s="165">
        <v>7489</v>
      </c>
      <c r="AK22" s="165">
        <v>623</v>
      </c>
      <c r="AL22" s="165">
        <v>0</v>
      </c>
      <c r="AM22" s="165">
        <v>0</v>
      </c>
      <c r="AN22" s="166">
        <v>30130</v>
      </c>
      <c r="AO22" s="165">
        <v>2500</v>
      </c>
      <c r="AP22" s="165">
        <v>254366</v>
      </c>
      <c r="AQ22" s="165">
        <v>0</v>
      </c>
      <c r="AR22" s="165">
        <v>48687</v>
      </c>
      <c r="AS22" s="165">
        <v>358136</v>
      </c>
      <c r="AT22" s="165">
        <v>-1744</v>
      </c>
      <c r="AU22" s="166">
        <v>661945</v>
      </c>
      <c r="AV22" s="166">
        <v>692075</v>
      </c>
      <c r="AW22" s="165">
        <v>37069</v>
      </c>
      <c r="AX22" s="166">
        <v>37069</v>
      </c>
      <c r="AY22" s="166">
        <v>106576</v>
      </c>
      <c r="AZ22" s="166">
        <v>805590</v>
      </c>
      <c r="BA22" s="166">
        <v>835720</v>
      </c>
      <c r="BB22" s="165">
        <v>-375729</v>
      </c>
      <c r="BC22" s="165">
        <v>0</v>
      </c>
      <c r="BD22" s="165">
        <v>-29694</v>
      </c>
      <c r="BE22" s="166">
        <v>-405423</v>
      </c>
      <c r="BF22" s="165">
        <v>-254370</v>
      </c>
      <c r="BG22" s="166">
        <v>145797</v>
      </c>
      <c r="BH22" s="167">
        <v>175927</v>
      </c>
    </row>
    <row r="23" spans="1:60" ht="18" customHeight="1" x14ac:dyDescent="0.15">
      <c r="A23" s="147">
        <v>35</v>
      </c>
      <c r="B23" s="148" t="s">
        <v>27</v>
      </c>
      <c r="C23" s="165">
        <v>104</v>
      </c>
      <c r="D23" s="165">
        <v>0</v>
      </c>
      <c r="E23" s="165">
        <v>0</v>
      </c>
      <c r="F23" s="165">
        <v>0</v>
      </c>
      <c r="G23" s="165">
        <v>0</v>
      </c>
      <c r="H23" s="165">
        <v>0</v>
      </c>
      <c r="I23" s="165">
        <v>0</v>
      </c>
      <c r="J23" s="165">
        <v>0</v>
      </c>
      <c r="K23" s="165">
        <v>0</v>
      </c>
      <c r="L23" s="165">
        <v>0</v>
      </c>
      <c r="M23" s="165">
        <v>0</v>
      </c>
      <c r="N23" s="165">
        <v>0</v>
      </c>
      <c r="O23" s="165">
        <v>0</v>
      </c>
      <c r="P23" s="165">
        <v>1275</v>
      </c>
      <c r="Q23" s="165">
        <v>0</v>
      </c>
      <c r="R23" s="165">
        <v>0</v>
      </c>
      <c r="S23" s="165">
        <v>0</v>
      </c>
      <c r="T23" s="165">
        <v>0</v>
      </c>
      <c r="U23" s="165">
        <v>447367</v>
      </c>
      <c r="V23" s="165">
        <v>0</v>
      </c>
      <c r="W23" s="165">
        <v>0</v>
      </c>
      <c r="X23" s="165">
        <v>0</v>
      </c>
      <c r="Y23" s="165">
        <v>0</v>
      </c>
      <c r="Z23" s="165">
        <v>0</v>
      </c>
      <c r="AA23" s="165">
        <v>0</v>
      </c>
      <c r="AB23" s="165">
        <v>0</v>
      </c>
      <c r="AC23" s="165">
        <v>0</v>
      </c>
      <c r="AD23" s="165">
        <v>73942</v>
      </c>
      <c r="AE23" s="165">
        <v>0</v>
      </c>
      <c r="AF23" s="165">
        <v>8651</v>
      </c>
      <c r="AG23" s="165">
        <v>47</v>
      </c>
      <c r="AH23" s="165">
        <v>0</v>
      </c>
      <c r="AI23" s="165">
        <v>0</v>
      </c>
      <c r="AJ23" s="165">
        <v>106994</v>
      </c>
      <c r="AK23" s="165">
        <v>74</v>
      </c>
      <c r="AL23" s="165">
        <v>0</v>
      </c>
      <c r="AM23" s="165">
        <v>0</v>
      </c>
      <c r="AN23" s="166">
        <v>638454</v>
      </c>
      <c r="AO23" s="165">
        <v>0</v>
      </c>
      <c r="AP23" s="165">
        <v>447214</v>
      </c>
      <c r="AQ23" s="165">
        <v>0</v>
      </c>
      <c r="AR23" s="165">
        <v>42961</v>
      </c>
      <c r="AS23" s="165">
        <v>582294</v>
      </c>
      <c r="AT23" s="165">
        <v>-1668</v>
      </c>
      <c r="AU23" s="166">
        <v>1070801</v>
      </c>
      <c r="AV23" s="166">
        <v>1709255</v>
      </c>
      <c r="AW23" s="165">
        <v>380689</v>
      </c>
      <c r="AX23" s="166">
        <v>380689</v>
      </c>
      <c r="AY23" s="166">
        <v>400418</v>
      </c>
      <c r="AZ23" s="166">
        <v>1851908</v>
      </c>
      <c r="BA23" s="166">
        <v>2490362</v>
      </c>
      <c r="BB23" s="165">
        <v>-248917</v>
      </c>
      <c r="BC23" s="165">
        <v>0</v>
      </c>
      <c r="BD23" s="165">
        <v>-18929</v>
      </c>
      <c r="BE23" s="166">
        <v>-267846</v>
      </c>
      <c r="BF23" s="165">
        <v>-1152625</v>
      </c>
      <c r="BG23" s="166">
        <v>431437</v>
      </c>
      <c r="BH23" s="167">
        <v>1069891</v>
      </c>
    </row>
    <row r="24" spans="1:60" ht="18" customHeight="1" x14ac:dyDescent="0.15">
      <c r="A24" s="156">
        <v>39</v>
      </c>
      <c r="B24" s="152" t="s">
        <v>0</v>
      </c>
      <c r="C24" s="172">
        <v>78</v>
      </c>
      <c r="D24" s="172">
        <v>29</v>
      </c>
      <c r="E24" s="172">
        <v>12797</v>
      </c>
      <c r="F24" s="172">
        <v>3262</v>
      </c>
      <c r="G24" s="172">
        <v>11433</v>
      </c>
      <c r="H24" s="172">
        <v>7158</v>
      </c>
      <c r="I24" s="172">
        <v>6063</v>
      </c>
      <c r="J24" s="172">
        <v>1468</v>
      </c>
      <c r="K24" s="172">
        <v>1791</v>
      </c>
      <c r="L24" s="172">
        <v>10067</v>
      </c>
      <c r="M24" s="172">
        <v>16017</v>
      </c>
      <c r="N24" s="172">
        <v>2841</v>
      </c>
      <c r="O24" s="172">
        <v>1118</v>
      </c>
      <c r="P24" s="172">
        <v>3500</v>
      </c>
      <c r="Q24" s="172">
        <v>838</v>
      </c>
      <c r="R24" s="172">
        <v>1765</v>
      </c>
      <c r="S24" s="172">
        <v>5680</v>
      </c>
      <c r="T24" s="172">
        <v>1035</v>
      </c>
      <c r="U24" s="172">
        <v>2003</v>
      </c>
      <c r="V24" s="172">
        <v>32586</v>
      </c>
      <c r="W24" s="172">
        <v>12376</v>
      </c>
      <c r="X24" s="172">
        <v>10509</v>
      </c>
      <c r="Y24" s="172">
        <v>1330</v>
      </c>
      <c r="Z24" s="172">
        <v>1024</v>
      </c>
      <c r="AA24" s="172">
        <v>47251</v>
      </c>
      <c r="AB24" s="172">
        <v>35982</v>
      </c>
      <c r="AC24" s="172">
        <v>570</v>
      </c>
      <c r="AD24" s="172">
        <v>10156</v>
      </c>
      <c r="AE24" s="172">
        <v>61755</v>
      </c>
      <c r="AF24" s="172">
        <v>21930</v>
      </c>
      <c r="AG24" s="172">
        <v>46286</v>
      </c>
      <c r="AH24" s="172">
        <v>18755</v>
      </c>
      <c r="AI24" s="172">
        <v>11387</v>
      </c>
      <c r="AJ24" s="172">
        <v>71429</v>
      </c>
      <c r="AK24" s="172">
        <v>23372</v>
      </c>
      <c r="AL24" s="172">
        <v>16018</v>
      </c>
      <c r="AM24" s="172">
        <v>565</v>
      </c>
      <c r="AN24" s="173">
        <v>512224</v>
      </c>
      <c r="AO24" s="172">
        <v>16193</v>
      </c>
      <c r="AP24" s="172">
        <v>210531</v>
      </c>
      <c r="AQ24" s="172">
        <v>1</v>
      </c>
      <c r="AR24" s="172">
        <v>5219</v>
      </c>
      <c r="AS24" s="172">
        <v>84266</v>
      </c>
      <c r="AT24" s="172">
        <v>10231</v>
      </c>
      <c r="AU24" s="173">
        <v>326441</v>
      </c>
      <c r="AV24" s="173">
        <v>838665</v>
      </c>
      <c r="AW24" s="172">
        <v>30544</v>
      </c>
      <c r="AX24" s="173">
        <v>30544</v>
      </c>
      <c r="AY24" s="173">
        <v>496564</v>
      </c>
      <c r="AZ24" s="173">
        <v>853549</v>
      </c>
      <c r="BA24" s="173">
        <v>1365773</v>
      </c>
      <c r="BB24" s="172">
        <v>-217328</v>
      </c>
      <c r="BC24" s="172">
        <v>-6766</v>
      </c>
      <c r="BD24" s="172">
        <v>-15234</v>
      </c>
      <c r="BE24" s="173">
        <v>-239328</v>
      </c>
      <c r="BF24" s="172">
        <v>-410161</v>
      </c>
      <c r="BG24" s="173">
        <v>204060</v>
      </c>
      <c r="BH24" s="174">
        <v>716284</v>
      </c>
    </row>
    <row r="25" spans="1:60" ht="18" customHeight="1" x14ac:dyDescent="0.15">
      <c r="A25" s="147">
        <v>41</v>
      </c>
      <c r="B25" s="148" t="s">
        <v>28</v>
      </c>
      <c r="C25" s="165">
        <v>213</v>
      </c>
      <c r="D25" s="165">
        <v>26</v>
      </c>
      <c r="E25" s="165">
        <v>1256</v>
      </c>
      <c r="F25" s="165">
        <v>588</v>
      </c>
      <c r="G25" s="165">
        <v>2391</v>
      </c>
      <c r="H25" s="165">
        <v>7897</v>
      </c>
      <c r="I25" s="165">
        <v>423</v>
      </c>
      <c r="J25" s="165">
        <v>10435</v>
      </c>
      <c r="K25" s="165">
        <v>575</v>
      </c>
      <c r="L25" s="165">
        <v>10313</v>
      </c>
      <c r="M25" s="165">
        <v>3233</v>
      </c>
      <c r="N25" s="165">
        <v>8072</v>
      </c>
      <c r="O25" s="165">
        <v>3576</v>
      </c>
      <c r="P25" s="165">
        <v>3540</v>
      </c>
      <c r="Q25" s="165">
        <v>487</v>
      </c>
      <c r="R25" s="165">
        <v>9425</v>
      </c>
      <c r="S25" s="165">
        <v>1655</v>
      </c>
      <c r="T25" s="165">
        <v>519</v>
      </c>
      <c r="U25" s="165">
        <v>2358</v>
      </c>
      <c r="V25" s="165">
        <v>1569</v>
      </c>
      <c r="W25" s="165">
        <v>3310</v>
      </c>
      <c r="X25" s="165">
        <v>23857</v>
      </c>
      <c r="Y25" s="165">
        <v>14082</v>
      </c>
      <c r="Z25" s="165">
        <v>1231</v>
      </c>
      <c r="AA25" s="165">
        <v>32546</v>
      </c>
      <c r="AB25" s="165">
        <v>7866</v>
      </c>
      <c r="AC25" s="165">
        <v>56451</v>
      </c>
      <c r="AD25" s="165">
        <v>34624</v>
      </c>
      <c r="AE25" s="165">
        <v>13412</v>
      </c>
      <c r="AF25" s="165">
        <v>33984</v>
      </c>
      <c r="AG25" s="165">
        <v>21772</v>
      </c>
      <c r="AH25" s="165">
        <v>14847</v>
      </c>
      <c r="AI25" s="165">
        <v>358</v>
      </c>
      <c r="AJ25" s="165">
        <v>10261</v>
      </c>
      <c r="AK25" s="165">
        <v>10765</v>
      </c>
      <c r="AL25" s="165">
        <v>0</v>
      </c>
      <c r="AM25" s="165">
        <v>0</v>
      </c>
      <c r="AN25" s="166">
        <v>347917</v>
      </c>
      <c r="AO25" s="165">
        <v>0</v>
      </c>
      <c r="AP25" s="165">
        <v>0</v>
      </c>
      <c r="AQ25" s="165">
        <v>0</v>
      </c>
      <c r="AR25" s="165">
        <v>947393</v>
      </c>
      <c r="AS25" s="165">
        <v>2454859</v>
      </c>
      <c r="AT25" s="165">
        <v>0</v>
      </c>
      <c r="AU25" s="166">
        <v>3402252</v>
      </c>
      <c r="AV25" s="166">
        <v>3750169</v>
      </c>
      <c r="AW25" s="165">
        <v>0</v>
      </c>
      <c r="AX25" s="166">
        <v>0</v>
      </c>
      <c r="AY25" s="166">
        <v>16023</v>
      </c>
      <c r="AZ25" s="166">
        <v>3418275</v>
      </c>
      <c r="BA25" s="166">
        <v>3766192</v>
      </c>
      <c r="BB25" s="165">
        <v>0</v>
      </c>
      <c r="BC25" s="165">
        <v>0</v>
      </c>
      <c r="BD25" s="165">
        <v>0</v>
      </c>
      <c r="BE25" s="166">
        <v>0</v>
      </c>
      <c r="BF25" s="165">
        <v>-12052</v>
      </c>
      <c r="BG25" s="166">
        <v>3406223</v>
      </c>
      <c r="BH25" s="167">
        <v>3754140</v>
      </c>
    </row>
    <row r="26" spans="1:60" ht="18" customHeight="1" x14ac:dyDescent="0.15">
      <c r="A26" s="147">
        <v>46</v>
      </c>
      <c r="B26" s="148" t="s">
        <v>29</v>
      </c>
      <c r="C26" s="165">
        <v>1239</v>
      </c>
      <c r="D26" s="165">
        <v>120</v>
      </c>
      <c r="E26" s="165">
        <v>20707</v>
      </c>
      <c r="F26" s="165">
        <v>7667</v>
      </c>
      <c r="G26" s="165">
        <v>7624</v>
      </c>
      <c r="H26" s="165">
        <v>25969</v>
      </c>
      <c r="I26" s="165">
        <v>2235</v>
      </c>
      <c r="J26" s="165">
        <v>25502</v>
      </c>
      <c r="K26" s="165">
        <v>8006</v>
      </c>
      <c r="L26" s="165">
        <v>78635</v>
      </c>
      <c r="M26" s="165">
        <v>16904</v>
      </c>
      <c r="N26" s="165">
        <v>35542</v>
      </c>
      <c r="O26" s="165">
        <v>18869</v>
      </c>
      <c r="P26" s="165">
        <v>13321</v>
      </c>
      <c r="Q26" s="165">
        <v>1411</v>
      </c>
      <c r="R26" s="165">
        <v>30770</v>
      </c>
      <c r="S26" s="165">
        <v>7650</v>
      </c>
      <c r="T26" s="165">
        <v>760</v>
      </c>
      <c r="U26" s="165">
        <v>17954</v>
      </c>
      <c r="V26" s="165">
        <v>12816</v>
      </c>
      <c r="W26" s="165">
        <v>12187</v>
      </c>
      <c r="X26" s="165">
        <v>79814</v>
      </c>
      <c r="Y26" s="165">
        <v>17172</v>
      </c>
      <c r="Z26" s="165">
        <v>13937</v>
      </c>
      <c r="AA26" s="165">
        <v>181377</v>
      </c>
      <c r="AB26" s="165">
        <v>11867</v>
      </c>
      <c r="AC26" s="165">
        <v>30557</v>
      </c>
      <c r="AD26" s="165">
        <v>59796</v>
      </c>
      <c r="AE26" s="165">
        <v>20931</v>
      </c>
      <c r="AF26" s="165">
        <v>32192</v>
      </c>
      <c r="AG26" s="165">
        <v>54568</v>
      </c>
      <c r="AH26" s="165">
        <v>59340</v>
      </c>
      <c r="AI26" s="165">
        <v>1102</v>
      </c>
      <c r="AJ26" s="165">
        <v>33486</v>
      </c>
      <c r="AK26" s="165">
        <v>144133</v>
      </c>
      <c r="AL26" s="165">
        <v>0</v>
      </c>
      <c r="AM26" s="165">
        <v>1550</v>
      </c>
      <c r="AN26" s="166">
        <v>1087710</v>
      </c>
      <c r="AO26" s="165">
        <v>468</v>
      </c>
      <c r="AP26" s="165">
        <v>445528</v>
      </c>
      <c r="AQ26" s="165">
        <v>0</v>
      </c>
      <c r="AR26" s="165">
        <v>0</v>
      </c>
      <c r="AS26" s="165">
        <v>0</v>
      </c>
      <c r="AT26" s="165">
        <v>0</v>
      </c>
      <c r="AU26" s="166">
        <v>445996</v>
      </c>
      <c r="AV26" s="166">
        <v>1533706</v>
      </c>
      <c r="AW26" s="165">
        <v>9814</v>
      </c>
      <c r="AX26" s="166">
        <v>9814</v>
      </c>
      <c r="AY26" s="166">
        <v>260425</v>
      </c>
      <c r="AZ26" s="166">
        <v>716235</v>
      </c>
      <c r="BA26" s="166">
        <v>1803945</v>
      </c>
      <c r="BB26" s="165">
        <v>-131</v>
      </c>
      <c r="BC26" s="165">
        <v>0</v>
      </c>
      <c r="BD26" s="165">
        <v>0</v>
      </c>
      <c r="BE26" s="166">
        <v>-131</v>
      </c>
      <c r="BF26" s="165">
        <v>-672935</v>
      </c>
      <c r="BG26" s="166">
        <v>43169</v>
      </c>
      <c r="BH26" s="167">
        <v>1130879</v>
      </c>
    </row>
    <row r="27" spans="1:60" ht="18" customHeight="1" x14ac:dyDescent="0.15">
      <c r="A27" s="147">
        <v>47</v>
      </c>
      <c r="B27" s="148" t="s">
        <v>52</v>
      </c>
      <c r="C27" s="165">
        <v>87</v>
      </c>
      <c r="D27" s="165">
        <v>13</v>
      </c>
      <c r="E27" s="165">
        <v>3805</v>
      </c>
      <c r="F27" s="165">
        <v>382</v>
      </c>
      <c r="G27" s="165">
        <v>1284</v>
      </c>
      <c r="H27" s="165">
        <v>4140</v>
      </c>
      <c r="I27" s="165">
        <v>1127</v>
      </c>
      <c r="J27" s="165">
        <v>1670</v>
      </c>
      <c r="K27" s="165">
        <v>196</v>
      </c>
      <c r="L27" s="165">
        <v>2177</v>
      </c>
      <c r="M27" s="165">
        <v>494</v>
      </c>
      <c r="N27" s="165">
        <v>1415</v>
      </c>
      <c r="O27" s="165">
        <v>999</v>
      </c>
      <c r="P27" s="165">
        <v>876</v>
      </c>
      <c r="Q27" s="165">
        <v>157</v>
      </c>
      <c r="R27" s="165">
        <v>2153</v>
      </c>
      <c r="S27" s="165">
        <v>578</v>
      </c>
      <c r="T27" s="165">
        <v>68</v>
      </c>
      <c r="U27" s="165">
        <v>991</v>
      </c>
      <c r="V27" s="165">
        <v>585</v>
      </c>
      <c r="W27" s="165">
        <v>3123</v>
      </c>
      <c r="X27" s="165">
        <v>1426</v>
      </c>
      <c r="Y27" s="165">
        <v>30217</v>
      </c>
      <c r="Z27" s="165">
        <v>3730</v>
      </c>
      <c r="AA27" s="165">
        <v>19815</v>
      </c>
      <c r="AB27" s="165">
        <v>3769</v>
      </c>
      <c r="AC27" s="165">
        <v>3314</v>
      </c>
      <c r="AD27" s="165">
        <v>15215</v>
      </c>
      <c r="AE27" s="165">
        <v>6605</v>
      </c>
      <c r="AF27" s="165">
        <v>11865</v>
      </c>
      <c r="AG27" s="165">
        <v>26912</v>
      </c>
      <c r="AH27" s="165">
        <v>26118</v>
      </c>
      <c r="AI27" s="165">
        <v>655</v>
      </c>
      <c r="AJ27" s="165">
        <v>5272</v>
      </c>
      <c r="AK27" s="165">
        <v>40674</v>
      </c>
      <c r="AL27" s="165">
        <v>0</v>
      </c>
      <c r="AM27" s="165">
        <v>579</v>
      </c>
      <c r="AN27" s="166">
        <v>222486</v>
      </c>
      <c r="AO27" s="165">
        <v>213</v>
      </c>
      <c r="AP27" s="165">
        <v>155703</v>
      </c>
      <c r="AQ27" s="165">
        <v>-22311</v>
      </c>
      <c r="AR27" s="165">
        <v>0</v>
      </c>
      <c r="AS27" s="165">
        <v>0</v>
      </c>
      <c r="AT27" s="165">
        <v>0</v>
      </c>
      <c r="AU27" s="166">
        <v>133605</v>
      </c>
      <c r="AV27" s="166">
        <v>356091</v>
      </c>
      <c r="AW27" s="165">
        <v>3454</v>
      </c>
      <c r="AX27" s="166">
        <v>3454</v>
      </c>
      <c r="AY27" s="166">
        <v>4230</v>
      </c>
      <c r="AZ27" s="166">
        <v>141289</v>
      </c>
      <c r="BA27" s="166">
        <v>363775</v>
      </c>
      <c r="BB27" s="165">
        <v>-103</v>
      </c>
      <c r="BC27" s="165">
        <v>0</v>
      </c>
      <c r="BD27" s="165">
        <v>0</v>
      </c>
      <c r="BE27" s="166">
        <v>-103</v>
      </c>
      <c r="BF27" s="165">
        <v>-487</v>
      </c>
      <c r="BG27" s="166">
        <v>140699</v>
      </c>
      <c r="BH27" s="167">
        <v>363185</v>
      </c>
    </row>
    <row r="28" spans="1:60" ht="18" customHeight="1" x14ac:dyDescent="0.15">
      <c r="A28" s="147">
        <v>48</v>
      </c>
      <c r="B28" s="148" t="s">
        <v>53</v>
      </c>
      <c r="C28" s="165">
        <v>58</v>
      </c>
      <c r="D28" s="165">
        <v>8</v>
      </c>
      <c r="E28" s="165">
        <v>1084</v>
      </c>
      <c r="F28" s="165">
        <v>32</v>
      </c>
      <c r="G28" s="165">
        <v>315</v>
      </c>
      <c r="H28" s="165">
        <v>3181</v>
      </c>
      <c r="I28" s="165">
        <v>0</v>
      </c>
      <c r="J28" s="165">
        <v>87</v>
      </c>
      <c r="K28" s="165">
        <v>108</v>
      </c>
      <c r="L28" s="165">
        <v>23</v>
      </c>
      <c r="M28" s="165">
        <v>104</v>
      </c>
      <c r="N28" s="165">
        <v>107</v>
      </c>
      <c r="O28" s="165">
        <v>549</v>
      </c>
      <c r="P28" s="165">
        <v>28</v>
      </c>
      <c r="Q28" s="165">
        <v>68</v>
      </c>
      <c r="R28" s="165">
        <v>712</v>
      </c>
      <c r="S28" s="165">
        <v>144</v>
      </c>
      <c r="T28" s="165">
        <v>37</v>
      </c>
      <c r="U28" s="165">
        <v>2165</v>
      </c>
      <c r="V28" s="165">
        <v>237</v>
      </c>
      <c r="W28" s="165">
        <v>3629</v>
      </c>
      <c r="X28" s="165">
        <v>4108</v>
      </c>
      <c r="Y28" s="165">
        <v>532</v>
      </c>
      <c r="Z28" s="165">
        <v>0</v>
      </c>
      <c r="AA28" s="165">
        <v>9061</v>
      </c>
      <c r="AB28" s="165">
        <v>6253</v>
      </c>
      <c r="AC28" s="165">
        <v>106</v>
      </c>
      <c r="AD28" s="165">
        <v>18332</v>
      </c>
      <c r="AE28" s="165">
        <v>9676</v>
      </c>
      <c r="AF28" s="165">
        <v>45235</v>
      </c>
      <c r="AG28" s="165">
        <v>10731</v>
      </c>
      <c r="AH28" s="165">
        <v>14820</v>
      </c>
      <c r="AI28" s="165">
        <v>6</v>
      </c>
      <c r="AJ28" s="165">
        <v>1416</v>
      </c>
      <c r="AK28" s="165">
        <v>53254</v>
      </c>
      <c r="AL28" s="165">
        <v>0</v>
      </c>
      <c r="AM28" s="165">
        <v>3884</v>
      </c>
      <c r="AN28" s="166">
        <v>190090</v>
      </c>
      <c r="AO28" s="165">
        <v>0</v>
      </c>
      <c r="AP28" s="165">
        <v>26404</v>
      </c>
      <c r="AQ28" s="165">
        <v>53088</v>
      </c>
      <c r="AR28" s="165">
        <v>0</v>
      </c>
      <c r="AS28" s="165">
        <v>0</v>
      </c>
      <c r="AT28" s="165">
        <v>0</v>
      </c>
      <c r="AU28" s="166">
        <v>79492</v>
      </c>
      <c r="AV28" s="166">
        <v>269582</v>
      </c>
      <c r="AW28" s="165">
        <v>1378</v>
      </c>
      <c r="AX28" s="166">
        <v>1378</v>
      </c>
      <c r="AY28" s="166">
        <v>91486</v>
      </c>
      <c r="AZ28" s="166">
        <v>172356</v>
      </c>
      <c r="BA28" s="166">
        <v>362446</v>
      </c>
      <c r="BB28" s="165">
        <v>-14</v>
      </c>
      <c r="BC28" s="165">
        <v>0</v>
      </c>
      <c r="BD28" s="165">
        <v>0</v>
      </c>
      <c r="BE28" s="166">
        <v>-14</v>
      </c>
      <c r="BF28" s="165">
        <v>-59254</v>
      </c>
      <c r="BG28" s="166">
        <v>113088</v>
      </c>
      <c r="BH28" s="167">
        <v>303178</v>
      </c>
    </row>
    <row r="29" spans="1:60" ht="18" customHeight="1" x14ac:dyDescent="0.15">
      <c r="A29" s="147">
        <v>51</v>
      </c>
      <c r="B29" s="148" t="s">
        <v>1</v>
      </c>
      <c r="C29" s="165">
        <v>4862</v>
      </c>
      <c r="D29" s="165">
        <v>143</v>
      </c>
      <c r="E29" s="165">
        <v>102420</v>
      </c>
      <c r="F29" s="165">
        <v>18735</v>
      </c>
      <c r="G29" s="165">
        <v>48916</v>
      </c>
      <c r="H29" s="165">
        <v>59283</v>
      </c>
      <c r="I29" s="165">
        <v>11526</v>
      </c>
      <c r="J29" s="165">
        <v>40107</v>
      </c>
      <c r="K29" s="165">
        <v>7845</v>
      </c>
      <c r="L29" s="165">
        <v>47991</v>
      </c>
      <c r="M29" s="165">
        <v>16676</v>
      </c>
      <c r="N29" s="165">
        <v>64970</v>
      </c>
      <c r="O29" s="165">
        <v>39142</v>
      </c>
      <c r="P29" s="165">
        <v>46746</v>
      </c>
      <c r="Q29" s="165">
        <v>6434</v>
      </c>
      <c r="R29" s="165">
        <v>16203</v>
      </c>
      <c r="S29" s="165">
        <v>45075</v>
      </c>
      <c r="T29" s="165">
        <v>6440</v>
      </c>
      <c r="U29" s="165">
        <v>27284</v>
      </c>
      <c r="V29" s="165">
        <v>49324</v>
      </c>
      <c r="W29" s="165">
        <v>231106</v>
      </c>
      <c r="X29" s="165">
        <v>21931</v>
      </c>
      <c r="Y29" s="165">
        <v>6875</v>
      </c>
      <c r="Z29" s="165">
        <v>4892</v>
      </c>
      <c r="AA29" s="165">
        <v>97707</v>
      </c>
      <c r="AB29" s="165">
        <v>13427</v>
      </c>
      <c r="AC29" s="165">
        <v>6863</v>
      </c>
      <c r="AD29" s="165">
        <v>79899</v>
      </c>
      <c r="AE29" s="165">
        <v>44916</v>
      </c>
      <c r="AF29" s="165">
        <v>25718</v>
      </c>
      <c r="AG29" s="165">
        <v>54131</v>
      </c>
      <c r="AH29" s="165">
        <v>265416</v>
      </c>
      <c r="AI29" s="165">
        <v>8646</v>
      </c>
      <c r="AJ29" s="165">
        <v>115769</v>
      </c>
      <c r="AK29" s="165">
        <v>394814</v>
      </c>
      <c r="AL29" s="165">
        <v>24232</v>
      </c>
      <c r="AM29" s="165">
        <v>3452</v>
      </c>
      <c r="AN29" s="166">
        <v>2059916</v>
      </c>
      <c r="AO29" s="165">
        <v>121187</v>
      </c>
      <c r="AP29" s="165">
        <v>3179315</v>
      </c>
      <c r="AQ29" s="165">
        <v>878</v>
      </c>
      <c r="AR29" s="165">
        <v>21245</v>
      </c>
      <c r="AS29" s="165">
        <v>490510</v>
      </c>
      <c r="AT29" s="165">
        <v>7849</v>
      </c>
      <c r="AU29" s="166">
        <v>3820984</v>
      </c>
      <c r="AV29" s="166">
        <v>5880900</v>
      </c>
      <c r="AW29" s="165">
        <v>673548</v>
      </c>
      <c r="AX29" s="166">
        <v>673548</v>
      </c>
      <c r="AY29" s="166">
        <v>3668672</v>
      </c>
      <c r="AZ29" s="166">
        <v>8163204</v>
      </c>
      <c r="BA29" s="166">
        <v>10223120</v>
      </c>
      <c r="BB29" s="165">
        <v>-10799</v>
      </c>
      <c r="BC29" s="165">
        <v>0</v>
      </c>
      <c r="BD29" s="165">
        <v>0</v>
      </c>
      <c r="BE29" s="166">
        <v>-10799</v>
      </c>
      <c r="BF29" s="165">
        <v>-1012410</v>
      </c>
      <c r="BG29" s="166">
        <v>7139995</v>
      </c>
      <c r="BH29" s="167">
        <v>9199911</v>
      </c>
    </row>
    <row r="30" spans="1:60" ht="18" customHeight="1" x14ac:dyDescent="0.15">
      <c r="A30" s="155">
        <v>53</v>
      </c>
      <c r="B30" s="168" t="s">
        <v>2</v>
      </c>
      <c r="C30" s="169">
        <v>662</v>
      </c>
      <c r="D30" s="169">
        <v>277</v>
      </c>
      <c r="E30" s="169">
        <v>11621</v>
      </c>
      <c r="F30" s="169">
        <v>4183</v>
      </c>
      <c r="G30" s="169">
        <v>7958</v>
      </c>
      <c r="H30" s="169">
        <v>11067</v>
      </c>
      <c r="I30" s="169">
        <v>3727</v>
      </c>
      <c r="J30" s="169">
        <v>7327</v>
      </c>
      <c r="K30" s="169">
        <v>944</v>
      </c>
      <c r="L30" s="169">
        <v>8342</v>
      </c>
      <c r="M30" s="169">
        <v>6488</v>
      </c>
      <c r="N30" s="169">
        <v>17505</v>
      </c>
      <c r="O30" s="169">
        <v>8999</v>
      </c>
      <c r="P30" s="169">
        <v>10446</v>
      </c>
      <c r="Q30" s="169">
        <v>3184</v>
      </c>
      <c r="R30" s="169">
        <v>8974</v>
      </c>
      <c r="S30" s="169">
        <v>5051</v>
      </c>
      <c r="T30" s="169">
        <v>1751</v>
      </c>
      <c r="U30" s="169">
        <v>12272</v>
      </c>
      <c r="V30" s="169">
        <v>13455</v>
      </c>
      <c r="W30" s="169">
        <v>38692</v>
      </c>
      <c r="X30" s="169">
        <v>14375</v>
      </c>
      <c r="Y30" s="169">
        <v>9122</v>
      </c>
      <c r="Z30" s="169">
        <v>9485</v>
      </c>
      <c r="AA30" s="169">
        <v>163855</v>
      </c>
      <c r="AB30" s="169">
        <v>119007</v>
      </c>
      <c r="AC30" s="169">
        <v>402785</v>
      </c>
      <c r="AD30" s="169">
        <v>73641</v>
      </c>
      <c r="AE30" s="169">
        <v>18286</v>
      </c>
      <c r="AF30" s="169">
        <v>46254</v>
      </c>
      <c r="AG30" s="169">
        <v>21504</v>
      </c>
      <c r="AH30" s="169">
        <v>39148</v>
      </c>
      <c r="AI30" s="169">
        <v>7080</v>
      </c>
      <c r="AJ30" s="169">
        <v>57053</v>
      </c>
      <c r="AK30" s="169">
        <v>26641</v>
      </c>
      <c r="AL30" s="169">
        <v>0</v>
      </c>
      <c r="AM30" s="169">
        <v>822</v>
      </c>
      <c r="AN30" s="170">
        <v>1191983</v>
      </c>
      <c r="AO30" s="169">
        <v>19</v>
      </c>
      <c r="AP30" s="169">
        <v>1354485</v>
      </c>
      <c r="AQ30" s="169">
        <v>0</v>
      </c>
      <c r="AR30" s="169">
        <v>0</v>
      </c>
      <c r="AS30" s="169">
        <v>0</v>
      </c>
      <c r="AT30" s="169">
        <v>0</v>
      </c>
      <c r="AU30" s="170">
        <v>1354504</v>
      </c>
      <c r="AV30" s="170">
        <v>2546487</v>
      </c>
      <c r="AW30" s="169">
        <v>277804</v>
      </c>
      <c r="AX30" s="170">
        <v>277804</v>
      </c>
      <c r="AY30" s="170">
        <v>35846</v>
      </c>
      <c r="AZ30" s="170">
        <v>1668154</v>
      </c>
      <c r="BA30" s="170">
        <v>2860137</v>
      </c>
      <c r="BB30" s="169">
        <v>-105573</v>
      </c>
      <c r="BC30" s="169">
        <v>0</v>
      </c>
      <c r="BD30" s="169">
        <v>0</v>
      </c>
      <c r="BE30" s="170">
        <v>-105573</v>
      </c>
      <c r="BF30" s="169">
        <v>-127650</v>
      </c>
      <c r="BG30" s="170">
        <v>1434931</v>
      </c>
      <c r="BH30" s="171">
        <v>2626914</v>
      </c>
    </row>
    <row r="31" spans="1:60" ht="18" customHeight="1" x14ac:dyDescent="0.15">
      <c r="A31" s="147">
        <v>55</v>
      </c>
      <c r="B31" s="148" t="s">
        <v>30</v>
      </c>
      <c r="C31" s="165">
        <v>1521</v>
      </c>
      <c r="D31" s="165">
        <v>42</v>
      </c>
      <c r="E31" s="165">
        <v>5644</v>
      </c>
      <c r="F31" s="165">
        <v>1137</v>
      </c>
      <c r="G31" s="165">
        <v>3006</v>
      </c>
      <c r="H31" s="165">
        <v>4426</v>
      </c>
      <c r="I31" s="165">
        <v>536</v>
      </c>
      <c r="J31" s="165">
        <v>9375</v>
      </c>
      <c r="K31" s="165">
        <v>387</v>
      </c>
      <c r="L31" s="165">
        <v>3224</v>
      </c>
      <c r="M31" s="165">
        <v>1342</v>
      </c>
      <c r="N31" s="165">
        <v>8183</v>
      </c>
      <c r="O31" s="165">
        <v>4243</v>
      </c>
      <c r="P31" s="165">
        <v>4168</v>
      </c>
      <c r="Q31" s="165">
        <v>510</v>
      </c>
      <c r="R31" s="165">
        <v>2870</v>
      </c>
      <c r="S31" s="165">
        <v>3259</v>
      </c>
      <c r="T31" s="165">
        <v>1318</v>
      </c>
      <c r="U31" s="165">
        <v>2121</v>
      </c>
      <c r="V31" s="165">
        <v>3139</v>
      </c>
      <c r="W31" s="165">
        <v>22057</v>
      </c>
      <c r="X31" s="165">
        <v>7844</v>
      </c>
      <c r="Y31" s="165">
        <v>565</v>
      </c>
      <c r="Z31" s="165">
        <v>809</v>
      </c>
      <c r="AA31" s="165">
        <v>427105</v>
      </c>
      <c r="AB31" s="165">
        <v>49900</v>
      </c>
      <c r="AC31" s="165">
        <v>260085</v>
      </c>
      <c r="AD31" s="165">
        <v>89703</v>
      </c>
      <c r="AE31" s="165">
        <v>110509</v>
      </c>
      <c r="AF31" s="165">
        <v>4297</v>
      </c>
      <c r="AG31" s="165">
        <v>29463</v>
      </c>
      <c r="AH31" s="165">
        <v>115261</v>
      </c>
      <c r="AI31" s="165">
        <v>5188</v>
      </c>
      <c r="AJ31" s="165">
        <v>69146</v>
      </c>
      <c r="AK31" s="165">
        <v>64114</v>
      </c>
      <c r="AL31" s="165">
        <v>0</v>
      </c>
      <c r="AM31" s="165">
        <v>13572</v>
      </c>
      <c r="AN31" s="166">
        <v>1330069</v>
      </c>
      <c r="AO31" s="165">
        <v>0</v>
      </c>
      <c r="AP31" s="165">
        <v>4203730</v>
      </c>
      <c r="AQ31" s="165">
        <v>1676</v>
      </c>
      <c r="AR31" s="165">
        <v>0</v>
      </c>
      <c r="AS31" s="165">
        <v>296910</v>
      </c>
      <c r="AT31" s="165">
        <v>0</v>
      </c>
      <c r="AU31" s="166">
        <v>4502316</v>
      </c>
      <c r="AV31" s="166">
        <v>5832385</v>
      </c>
      <c r="AW31" s="165">
        <v>7980</v>
      </c>
      <c r="AX31" s="166">
        <v>7980</v>
      </c>
      <c r="AY31" s="166">
        <v>178376</v>
      </c>
      <c r="AZ31" s="166">
        <v>4688672</v>
      </c>
      <c r="BA31" s="166">
        <v>6018741</v>
      </c>
      <c r="BB31" s="165">
        <v>-114</v>
      </c>
      <c r="BC31" s="165">
        <v>0</v>
      </c>
      <c r="BD31" s="165">
        <v>0</v>
      </c>
      <c r="BE31" s="166">
        <v>-114</v>
      </c>
      <c r="BF31" s="165">
        <v>-37648</v>
      </c>
      <c r="BG31" s="166">
        <v>4650910</v>
      </c>
      <c r="BH31" s="167">
        <v>5980979</v>
      </c>
    </row>
    <row r="32" spans="1:60" ht="18" customHeight="1" x14ac:dyDescent="0.15">
      <c r="A32" s="147">
        <v>57</v>
      </c>
      <c r="B32" s="148" t="s">
        <v>54</v>
      </c>
      <c r="C32" s="165">
        <v>2874</v>
      </c>
      <c r="D32" s="165">
        <v>1208</v>
      </c>
      <c r="E32" s="165">
        <v>46983</v>
      </c>
      <c r="F32" s="165">
        <v>6834</v>
      </c>
      <c r="G32" s="165">
        <v>25784</v>
      </c>
      <c r="H32" s="165">
        <v>44179</v>
      </c>
      <c r="I32" s="165">
        <v>24053</v>
      </c>
      <c r="J32" s="165">
        <v>27379</v>
      </c>
      <c r="K32" s="165">
        <v>12755</v>
      </c>
      <c r="L32" s="165">
        <v>36979</v>
      </c>
      <c r="M32" s="165">
        <v>17775</v>
      </c>
      <c r="N32" s="165">
        <v>44789</v>
      </c>
      <c r="O32" s="165">
        <v>23467</v>
      </c>
      <c r="P32" s="165">
        <v>25245</v>
      </c>
      <c r="Q32" s="165">
        <v>4548</v>
      </c>
      <c r="R32" s="165">
        <v>17885</v>
      </c>
      <c r="S32" s="165">
        <v>18333</v>
      </c>
      <c r="T32" s="165">
        <v>4763</v>
      </c>
      <c r="U32" s="165">
        <v>22058</v>
      </c>
      <c r="V32" s="165">
        <v>50840</v>
      </c>
      <c r="W32" s="165">
        <v>148550</v>
      </c>
      <c r="X32" s="165">
        <v>48886</v>
      </c>
      <c r="Y32" s="165">
        <v>7603</v>
      </c>
      <c r="Z32" s="165">
        <v>20785</v>
      </c>
      <c r="AA32" s="165">
        <v>354009</v>
      </c>
      <c r="AB32" s="165">
        <v>92635</v>
      </c>
      <c r="AC32" s="165">
        <v>14488</v>
      </c>
      <c r="AD32" s="165">
        <v>460578</v>
      </c>
      <c r="AE32" s="165">
        <v>97564</v>
      </c>
      <c r="AF32" s="165">
        <v>86506</v>
      </c>
      <c r="AG32" s="165">
        <v>70023</v>
      </c>
      <c r="AH32" s="165">
        <v>78489</v>
      </c>
      <c r="AI32" s="165">
        <v>8694</v>
      </c>
      <c r="AJ32" s="165">
        <v>94753</v>
      </c>
      <c r="AK32" s="165">
        <v>147513</v>
      </c>
      <c r="AL32" s="165">
        <v>5826</v>
      </c>
      <c r="AM32" s="165">
        <v>35166</v>
      </c>
      <c r="AN32" s="166">
        <v>2230799</v>
      </c>
      <c r="AO32" s="165">
        <v>32595</v>
      </c>
      <c r="AP32" s="165">
        <v>1280488</v>
      </c>
      <c r="AQ32" s="165">
        <v>1982</v>
      </c>
      <c r="AR32" s="165">
        <v>2693</v>
      </c>
      <c r="AS32" s="165">
        <v>56171</v>
      </c>
      <c r="AT32" s="165">
        <v>5624</v>
      </c>
      <c r="AU32" s="166">
        <v>1379553</v>
      </c>
      <c r="AV32" s="166">
        <v>3610352</v>
      </c>
      <c r="AW32" s="165">
        <v>705285</v>
      </c>
      <c r="AX32" s="166">
        <v>705285</v>
      </c>
      <c r="AY32" s="166">
        <v>1195193</v>
      </c>
      <c r="AZ32" s="166">
        <v>3280031</v>
      </c>
      <c r="BA32" s="166">
        <v>5510830</v>
      </c>
      <c r="BB32" s="165">
        <v>-190316</v>
      </c>
      <c r="BC32" s="165">
        <v>0</v>
      </c>
      <c r="BD32" s="165">
        <v>0</v>
      </c>
      <c r="BE32" s="166">
        <v>-190316</v>
      </c>
      <c r="BF32" s="165">
        <v>-864734</v>
      </c>
      <c r="BG32" s="166">
        <v>2224981</v>
      </c>
      <c r="BH32" s="167">
        <v>4455780</v>
      </c>
    </row>
    <row r="33" spans="1:60" ht="18" customHeight="1" x14ac:dyDescent="0.15">
      <c r="A33" s="147">
        <v>59</v>
      </c>
      <c r="B33" s="148" t="s">
        <v>55</v>
      </c>
      <c r="C33" s="165">
        <v>524</v>
      </c>
      <c r="D33" s="165">
        <v>16</v>
      </c>
      <c r="E33" s="165">
        <v>8545</v>
      </c>
      <c r="F33" s="165">
        <v>1485</v>
      </c>
      <c r="G33" s="165">
        <v>5781</v>
      </c>
      <c r="H33" s="165">
        <v>17688</v>
      </c>
      <c r="I33" s="165">
        <v>863</v>
      </c>
      <c r="J33" s="165">
        <v>12424</v>
      </c>
      <c r="K33" s="165">
        <v>601</v>
      </c>
      <c r="L33" s="165">
        <v>5729</v>
      </c>
      <c r="M33" s="165">
        <v>3462</v>
      </c>
      <c r="N33" s="165">
        <v>10909</v>
      </c>
      <c r="O33" s="165">
        <v>10390</v>
      </c>
      <c r="P33" s="165">
        <v>19094</v>
      </c>
      <c r="Q33" s="165">
        <v>2203</v>
      </c>
      <c r="R33" s="165">
        <v>15010</v>
      </c>
      <c r="S33" s="165">
        <v>7846</v>
      </c>
      <c r="T33" s="165">
        <v>5579</v>
      </c>
      <c r="U33" s="165">
        <v>9236</v>
      </c>
      <c r="V33" s="165">
        <v>5632</v>
      </c>
      <c r="W33" s="165">
        <v>31783</v>
      </c>
      <c r="X33" s="165">
        <v>11170</v>
      </c>
      <c r="Y33" s="165">
        <v>16706</v>
      </c>
      <c r="Z33" s="165">
        <v>3102</v>
      </c>
      <c r="AA33" s="165">
        <v>323777</v>
      </c>
      <c r="AB33" s="165">
        <v>153259</v>
      </c>
      <c r="AC33" s="165">
        <v>22580</v>
      </c>
      <c r="AD33" s="165">
        <v>44718</v>
      </c>
      <c r="AE33" s="165">
        <v>578924</v>
      </c>
      <c r="AF33" s="165">
        <v>75445</v>
      </c>
      <c r="AG33" s="165">
        <v>81966</v>
      </c>
      <c r="AH33" s="165">
        <v>62512</v>
      </c>
      <c r="AI33" s="165">
        <v>14703</v>
      </c>
      <c r="AJ33" s="165">
        <v>543092</v>
      </c>
      <c r="AK33" s="165">
        <v>72188</v>
      </c>
      <c r="AL33" s="165">
        <v>0</v>
      </c>
      <c r="AM33" s="165">
        <v>22695</v>
      </c>
      <c r="AN33" s="166">
        <v>2201637</v>
      </c>
      <c r="AO33" s="165">
        <v>13783</v>
      </c>
      <c r="AP33" s="165">
        <v>1008193</v>
      </c>
      <c r="AQ33" s="165">
        <v>1323</v>
      </c>
      <c r="AR33" s="165">
        <v>64156</v>
      </c>
      <c r="AS33" s="165">
        <v>692245</v>
      </c>
      <c r="AT33" s="165">
        <v>-5371</v>
      </c>
      <c r="AU33" s="166">
        <v>1774329</v>
      </c>
      <c r="AV33" s="166">
        <v>3975966</v>
      </c>
      <c r="AW33" s="165">
        <v>121880</v>
      </c>
      <c r="AX33" s="166">
        <v>121880</v>
      </c>
      <c r="AY33" s="166">
        <v>1669480</v>
      </c>
      <c r="AZ33" s="166">
        <v>3565689</v>
      </c>
      <c r="BA33" s="166">
        <v>5767326</v>
      </c>
      <c r="BB33" s="165">
        <v>-186325</v>
      </c>
      <c r="BC33" s="165">
        <v>0</v>
      </c>
      <c r="BD33" s="165">
        <v>-521</v>
      </c>
      <c r="BE33" s="166">
        <v>-186846</v>
      </c>
      <c r="BF33" s="165">
        <v>-1764838</v>
      </c>
      <c r="BG33" s="166">
        <v>1614005</v>
      </c>
      <c r="BH33" s="167">
        <v>3815642</v>
      </c>
    </row>
    <row r="34" spans="1:60" ht="18" customHeight="1" x14ac:dyDescent="0.15">
      <c r="A34" s="156">
        <v>61</v>
      </c>
      <c r="B34" s="152" t="s">
        <v>3</v>
      </c>
      <c r="C34" s="172">
        <v>0</v>
      </c>
      <c r="D34" s="172">
        <v>0</v>
      </c>
      <c r="E34" s="172">
        <v>0</v>
      </c>
      <c r="F34" s="172">
        <v>0</v>
      </c>
      <c r="G34" s="172">
        <v>0</v>
      </c>
      <c r="H34" s="172">
        <v>0</v>
      </c>
      <c r="I34" s="172">
        <v>0</v>
      </c>
      <c r="J34" s="172">
        <v>0</v>
      </c>
      <c r="K34" s="172">
        <v>0</v>
      </c>
      <c r="L34" s="172">
        <v>0</v>
      </c>
      <c r="M34" s="172">
        <v>0</v>
      </c>
      <c r="N34" s="172">
        <v>0</v>
      </c>
      <c r="O34" s="172">
        <v>0</v>
      </c>
      <c r="P34" s="172">
        <v>0</v>
      </c>
      <c r="Q34" s="172">
        <v>0</v>
      </c>
      <c r="R34" s="172">
        <v>0</v>
      </c>
      <c r="S34" s="172">
        <v>0</v>
      </c>
      <c r="T34" s="172">
        <v>0</v>
      </c>
      <c r="U34" s="172">
        <v>0</v>
      </c>
      <c r="V34" s="172">
        <v>0</v>
      </c>
      <c r="W34" s="172">
        <v>0</v>
      </c>
      <c r="X34" s="172">
        <v>0</v>
      </c>
      <c r="Y34" s="172">
        <v>0</v>
      </c>
      <c r="Z34" s="172">
        <v>0</v>
      </c>
      <c r="AA34" s="172">
        <v>0</v>
      </c>
      <c r="AB34" s="172">
        <v>0</v>
      </c>
      <c r="AC34" s="172">
        <v>0</v>
      </c>
      <c r="AD34" s="172">
        <v>0</v>
      </c>
      <c r="AE34" s="172">
        <v>0</v>
      </c>
      <c r="AF34" s="172">
        <v>0</v>
      </c>
      <c r="AG34" s="172">
        <v>0</v>
      </c>
      <c r="AH34" s="172">
        <v>0</v>
      </c>
      <c r="AI34" s="172">
        <v>0</v>
      </c>
      <c r="AJ34" s="172">
        <v>0</v>
      </c>
      <c r="AK34" s="172">
        <v>0</v>
      </c>
      <c r="AL34" s="172">
        <v>0</v>
      </c>
      <c r="AM34" s="172">
        <v>98175</v>
      </c>
      <c r="AN34" s="173">
        <v>98175</v>
      </c>
      <c r="AO34" s="172">
        <v>0</v>
      </c>
      <c r="AP34" s="172">
        <v>82680</v>
      </c>
      <c r="AQ34" s="172">
        <v>1915559</v>
      </c>
      <c r="AR34" s="172">
        <v>0</v>
      </c>
      <c r="AS34" s="172">
        <v>0</v>
      </c>
      <c r="AT34" s="172">
        <v>0</v>
      </c>
      <c r="AU34" s="173">
        <v>1998239</v>
      </c>
      <c r="AV34" s="173">
        <v>2096414</v>
      </c>
      <c r="AW34" s="172">
        <v>0</v>
      </c>
      <c r="AX34" s="173">
        <v>0</v>
      </c>
      <c r="AY34" s="173">
        <v>0</v>
      </c>
      <c r="AZ34" s="173">
        <v>1998239</v>
      </c>
      <c r="BA34" s="173">
        <v>2096414</v>
      </c>
      <c r="BB34" s="172">
        <v>0</v>
      </c>
      <c r="BC34" s="172">
        <v>0</v>
      </c>
      <c r="BD34" s="172">
        <v>0</v>
      </c>
      <c r="BE34" s="173">
        <v>0</v>
      </c>
      <c r="BF34" s="172">
        <v>0</v>
      </c>
      <c r="BG34" s="173">
        <v>1998239</v>
      </c>
      <c r="BH34" s="174">
        <v>2096414</v>
      </c>
    </row>
    <row r="35" spans="1:60" ht="18" customHeight="1" x14ac:dyDescent="0.15">
      <c r="A35" s="155">
        <v>63</v>
      </c>
      <c r="B35" s="168" t="s">
        <v>31</v>
      </c>
      <c r="C35" s="169">
        <v>29</v>
      </c>
      <c r="D35" s="169">
        <v>0</v>
      </c>
      <c r="E35" s="169">
        <v>530</v>
      </c>
      <c r="F35" s="169">
        <v>5</v>
      </c>
      <c r="G35" s="169">
        <v>101</v>
      </c>
      <c r="H35" s="169">
        <v>741</v>
      </c>
      <c r="I35" s="169">
        <v>8</v>
      </c>
      <c r="J35" s="169">
        <v>323</v>
      </c>
      <c r="K35" s="169">
        <v>27</v>
      </c>
      <c r="L35" s="169">
        <v>148</v>
      </c>
      <c r="M35" s="169">
        <v>40</v>
      </c>
      <c r="N35" s="169">
        <v>629</v>
      </c>
      <c r="O35" s="169">
        <v>1134</v>
      </c>
      <c r="P35" s="169">
        <v>868</v>
      </c>
      <c r="Q35" s="169">
        <v>92</v>
      </c>
      <c r="R35" s="169">
        <v>2212</v>
      </c>
      <c r="S35" s="169">
        <v>1041</v>
      </c>
      <c r="T35" s="169">
        <v>319</v>
      </c>
      <c r="U35" s="169">
        <v>480</v>
      </c>
      <c r="V35" s="169">
        <v>27</v>
      </c>
      <c r="W35" s="169">
        <v>507</v>
      </c>
      <c r="X35" s="169">
        <v>494</v>
      </c>
      <c r="Y35" s="169">
        <v>33</v>
      </c>
      <c r="Z35" s="169">
        <v>45</v>
      </c>
      <c r="AA35" s="169">
        <v>1780</v>
      </c>
      <c r="AB35" s="169">
        <v>577</v>
      </c>
      <c r="AC35" s="169">
        <v>8</v>
      </c>
      <c r="AD35" s="169">
        <v>5992</v>
      </c>
      <c r="AE35" s="169">
        <v>15332</v>
      </c>
      <c r="AF35" s="169">
        <v>254</v>
      </c>
      <c r="AG35" s="169">
        <v>3</v>
      </c>
      <c r="AH35" s="169">
        <v>483</v>
      </c>
      <c r="AI35" s="169">
        <v>0</v>
      </c>
      <c r="AJ35" s="169">
        <v>3341</v>
      </c>
      <c r="AK35" s="169">
        <v>1792</v>
      </c>
      <c r="AL35" s="169">
        <v>0</v>
      </c>
      <c r="AM35" s="169">
        <v>55</v>
      </c>
      <c r="AN35" s="170">
        <v>39450</v>
      </c>
      <c r="AO35" s="169">
        <v>0</v>
      </c>
      <c r="AP35" s="169">
        <v>831466</v>
      </c>
      <c r="AQ35" s="169">
        <v>866107</v>
      </c>
      <c r="AR35" s="169">
        <v>144487</v>
      </c>
      <c r="AS35" s="169">
        <v>1115802</v>
      </c>
      <c r="AT35" s="169">
        <v>0</v>
      </c>
      <c r="AU35" s="170">
        <v>2957862</v>
      </c>
      <c r="AV35" s="170">
        <v>2997312</v>
      </c>
      <c r="AW35" s="169">
        <v>118629</v>
      </c>
      <c r="AX35" s="170">
        <v>118629</v>
      </c>
      <c r="AY35" s="170">
        <v>223426</v>
      </c>
      <c r="AZ35" s="170">
        <v>3299917</v>
      </c>
      <c r="BA35" s="170">
        <v>3339367</v>
      </c>
      <c r="BB35" s="169">
        <v>-164667</v>
      </c>
      <c r="BC35" s="169">
        <v>0</v>
      </c>
      <c r="BD35" s="169">
        <v>0</v>
      </c>
      <c r="BE35" s="170">
        <v>-164667</v>
      </c>
      <c r="BF35" s="169">
        <v>-276134</v>
      </c>
      <c r="BG35" s="170">
        <v>2859116</v>
      </c>
      <c r="BH35" s="171">
        <v>2898566</v>
      </c>
    </row>
    <row r="36" spans="1:60" ht="18" customHeight="1" x14ac:dyDescent="0.15">
      <c r="A36" s="147">
        <v>64</v>
      </c>
      <c r="B36" s="148" t="s">
        <v>56</v>
      </c>
      <c r="C36" s="165">
        <v>342</v>
      </c>
      <c r="D36" s="165">
        <v>0</v>
      </c>
      <c r="E36" s="165">
        <v>0</v>
      </c>
      <c r="F36" s="165">
        <v>0</v>
      </c>
      <c r="G36" s="165">
        <v>0</v>
      </c>
      <c r="H36" s="165">
        <v>17</v>
      </c>
      <c r="I36" s="165">
        <v>0</v>
      </c>
      <c r="J36" s="165">
        <v>2</v>
      </c>
      <c r="K36" s="165">
        <v>0</v>
      </c>
      <c r="L36" s="165">
        <v>4</v>
      </c>
      <c r="M36" s="165">
        <v>0</v>
      </c>
      <c r="N36" s="165">
        <v>0</v>
      </c>
      <c r="O36" s="165">
        <v>0</v>
      </c>
      <c r="P36" s="165">
        <v>0</v>
      </c>
      <c r="Q36" s="165">
        <v>0</v>
      </c>
      <c r="R36" s="165">
        <v>0</v>
      </c>
      <c r="S36" s="165">
        <v>0</v>
      </c>
      <c r="T36" s="165">
        <v>0</v>
      </c>
      <c r="U36" s="165">
        <v>0</v>
      </c>
      <c r="V36" s="165">
        <v>10</v>
      </c>
      <c r="W36" s="165">
        <v>1</v>
      </c>
      <c r="X36" s="165">
        <v>3</v>
      </c>
      <c r="Y36" s="165">
        <v>102</v>
      </c>
      <c r="Z36" s="165">
        <v>0</v>
      </c>
      <c r="AA36" s="165">
        <v>210</v>
      </c>
      <c r="AB36" s="165">
        <v>408</v>
      </c>
      <c r="AC36" s="165">
        <v>46</v>
      </c>
      <c r="AD36" s="165">
        <v>4279</v>
      </c>
      <c r="AE36" s="165">
        <v>2075</v>
      </c>
      <c r="AF36" s="165">
        <v>66</v>
      </c>
      <c r="AG36" s="165">
        <v>69</v>
      </c>
      <c r="AH36" s="165">
        <v>90921</v>
      </c>
      <c r="AI36" s="165">
        <v>3</v>
      </c>
      <c r="AJ36" s="165">
        <v>262</v>
      </c>
      <c r="AK36" s="165">
        <v>323</v>
      </c>
      <c r="AL36" s="165">
        <v>0</v>
      </c>
      <c r="AM36" s="165">
        <v>896</v>
      </c>
      <c r="AN36" s="166">
        <v>100039</v>
      </c>
      <c r="AO36" s="165">
        <v>62318</v>
      </c>
      <c r="AP36" s="165">
        <v>1350527</v>
      </c>
      <c r="AQ36" s="165">
        <v>3617587</v>
      </c>
      <c r="AR36" s="165">
        <v>0</v>
      </c>
      <c r="AS36" s="165">
        <v>0</v>
      </c>
      <c r="AT36" s="165">
        <v>0</v>
      </c>
      <c r="AU36" s="166">
        <v>5030432</v>
      </c>
      <c r="AV36" s="166">
        <v>5130471</v>
      </c>
      <c r="AW36" s="165">
        <v>55</v>
      </c>
      <c r="AX36" s="166">
        <v>55</v>
      </c>
      <c r="AY36" s="166">
        <v>159648</v>
      </c>
      <c r="AZ36" s="166">
        <v>5190135</v>
      </c>
      <c r="BA36" s="166">
        <v>5290174</v>
      </c>
      <c r="BB36" s="165">
        <v>-245</v>
      </c>
      <c r="BC36" s="165">
        <v>0</v>
      </c>
      <c r="BD36" s="165">
        <v>0</v>
      </c>
      <c r="BE36" s="166">
        <v>-245</v>
      </c>
      <c r="BF36" s="165">
        <v>-59212</v>
      </c>
      <c r="BG36" s="166">
        <v>5130678</v>
      </c>
      <c r="BH36" s="167">
        <v>5230717</v>
      </c>
    </row>
    <row r="37" spans="1:60" ht="18" customHeight="1" x14ac:dyDescent="0.15">
      <c r="A37" s="147">
        <v>65</v>
      </c>
      <c r="B37" s="148" t="s">
        <v>63</v>
      </c>
      <c r="C37" s="165">
        <v>50</v>
      </c>
      <c r="D37" s="165">
        <v>6</v>
      </c>
      <c r="E37" s="165">
        <v>536</v>
      </c>
      <c r="F37" s="165">
        <v>64</v>
      </c>
      <c r="G37" s="165">
        <v>428</v>
      </c>
      <c r="H37" s="165">
        <v>1377</v>
      </c>
      <c r="I37" s="165">
        <v>85</v>
      </c>
      <c r="J37" s="165">
        <v>516</v>
      </c>
      <c r="K37" s="165">
        <v>32</v>
      </c>
      <c r="L37" s="165">
        <v>523</v>
      </c>
      <c r="M37" s="165">
        <v>146</v>
      </c>
      <c r="N37" s="165">
        <v>767</v>
      </c>
      <c r="O37" s="165">
        <v>1929</v>
      </c>
      <c r="P37" s="165">
        <v>1228</v>
      </c>
      <c r="Q37" s="165">
        <v>158</v>
      </c>
      <c r="R37" s="165">
        <v>486</v>
      </c>
      <c r="S37" s="165">
        <v>255</v>
      </c>
      <c r="T37" s="165">
        <v>38</v>
      </c>
      <c r="U37" s="165">
        <v>256</v>
      </c>
      <c r="V37" s="165">
        <v>300</v>
      </c>
      <c r="W37" s="165">
        <v>1898</v>
      </c>
      <c r="X37" s="165">
        <v>845</v>
      </c>
      <c r="Y37" s="165">
        <v>1199</v>
      </c>
      <c r="Z37" s="165">
        <v>312</v>
      </c>
      <c r="AA37" s="165">
        <v>1989</v>
      </c>
      <c r="AB37" s="165">
        <v>2989</v>
      </c>
      <c r="AC37" s="165">
        <v>1081</v>
      </c>
      <c r="AD37" s="165">
        <v>2282</v>
      </c>
      <c r="AE37" s="165">
        <v>2293</v>
      </c>
      <c r="AF37" s="165">
        <v>3</v>
      </c>
      <c r="AG37" s="165">
        <v>2528</v>
      </c>
      <c r="AH37" s="165">
        <v>2423</v>
      </c>
      <c r="AI37" s="165">
        <v>0</v>
      </c>
      <c r="AJ37" s="165">
        <v>6124</v>
      </c>
      <c r="AK37" s="165">
        <v>4249</v>
      </c>
      <c r="AL37" s="165">
        <v>0</v>
      </c>
      <c r="AM37" s="165">
        <v>749</v>
      </c>
      <c r="AN37" s="166">
        <v>40144</v>
      </c>
      <c r="AO37" s="165">
        <v>0</v>
      </c>
      <c r="AP37" s="165">
        <v>203196</v>
      </c>
      <c r="AQ37" s="165">
        <v>0</v>
      </c>
      <c r="AR37" s="165">
        <v>0</v>
      </c>
      <c r="AS37" s="165">
        <v>0</v>
      </c>
      <c r="AT37" s="165">
        <v>0</v>
      </c>
      <c r="AU37" s="166">
        <v>203196</v>
      </c>
      <c r="AV37" s="166">
        <v>243340</v>
      </c>
      <c r="AW37" s="165">
        <v>5203</v>
      </c>
      <c r="AX37" s="166">
        <v>5203</v>
      </c>
      <c r="AY37" s="166">
        <v>9158</v>
      </c>
      <c r="AZ37" s="166">
        <v>217557</v>
      </c>
      <c r="BA37" s="166">
        <v>257701</v>
      </c>
      <c r="BB37" s="165">
        <v>-4085</v>
      </c>
      <c r="BC37" s="165">
        <v>0</v>
      </c>
      <c r="BD37" s="165">
        <v>0</v>
      </c>
      <c r="BE37" s="166">
        <v>-4085</v>
      </c>
      <c r="BF37" s="165">
        <v>-16638</v>
      </c>
      <c r="BG37" s="166">
        <v>196834</v>
      </c>
      <c r="BH37" s="167">
        <v>236978</v>
      </c>
    </row>
    <row r="38" spans="1:60" ht="18" customHeight="1" x14ac:dyDescent="0.15">
      <c r="A38" s="147">
        <v>66</v>
      </c>
      <c r="B38" s="148" t="s">
        <v>32</v>
      </c>
      <c r="C38" s="165">
        <v>2586</v>
      </c>
      <c r="D38" s="165">
        <v>165</v>
      </c>
      <c r="E38" s="165">
        <v>65694</v>
      </c>
      <c r="F38" s="165">
        <v>6508</v>
      </c>
      <c r="G38" s="165">
        <v>21550</v>
      </c>
      <c r="H38" s="165">
        <v>94728</v>
      </c>
      <c r="I38" s="165">
        <v>5632</v>
      </c>
      <c r="J38" s="165">
        <v>85852</v>
      </c>
      <c r="K38" s="165">
        <v>4260</v>
      </c>
      <c r="L38" s="165">
        <v>21458</v>
      </c>
      <c r="M38" s="165">
        <v>15898</v>
      </c>
      <c r="N38" s="165">
        <v>53268</v>
      </c>
      <c r="O38" s="165">
        <v>56819</v>
      </c>
      <c r="P38" s="165">
        <v>50948</v>
      </c>
      <c r="Q38" s="165">
        <v>8369</v>
      </c>
      <c r="R38" s="165">
        <v>59665</v>
      </c>
      <c r="S38" s="165">
        <v>27205</v>
      </c>
      <c r="T38" s="165">
        <v>11212</v>
      </c>
      <c r="U38" s="165">
        <v>76781</v>
      </c>
      <c r="V38" s="165">
        <v>27951</v>
      </c>
      <c r="W38" s="165">
        <v>318017</v>
      </c>
      <c r="X38" s="165">
        <v>48266</v>
      </c>
      <c r="Y38" s="165">
        <v>50945</v>
      </c>
      <c r="Z38" s="165">
        <v>18941</v>
      </c>
      <c r="AA38" s="165">
        <v>724764</v>
      </c>
      <c r="AB38" s="165">
        <v>279772</v>
      </c>
      <c r="AC38" s="165">
        <v>193641</v>
      </c>
      <c r="AD38" s="165">
        <v>397093</v>
      </c>
      <c r="AE38" s="165">
        <v>594200</v>
      </c>
      <c r="AF38" s="165">
        <v>217131</v>
      </c>
      <c r="AG38" s="165">
        <v>175739</v>
      </c>
      <c r="AH38" s="165">
        <v>222865</v>
      </c>
      <c r="AI38" s="165">
        <v>15199</v>
      </c>
      <c r="AJ38" s="165">
        <v>899341</v>
      </c>
      <c r="AK38" s="165">
        <v>142941</v>
      </c>
      <c r="AL38" s="165">
        <v>0</v>
      </c>
      <c r="AM38" s="165">
        <v>13562</v>
      </c>
      <c r="AN38" s="166">
        <v>5008966</v>
      </c>
      <c r="AO38" s="165">
        <v>7005</v>
      </c>
      <c r="AP38" s="165">
        <v>324943</v>
      </c>
      <c r="AQ38" s="165">
        <v>0</v>
      </c>
      <c r="AR38" s="165">
        <v>9142</v>
      </c>
      <c r="AS38" s="165">
        <v>144225</v>
      </c>
      <c r="AT38" s="165">
        <v>0</v>
      </c>
      <c r="AU38" s="166">
        <v>485315</v>
      </c>
      <c r="AV38" s="166">
        <v>5494281</v>
      </c>
      <c r="AW38" s="165">
        <v>500942</v>
      </c>
      <c r="AX38" s="166">
        <v>500942</v>
      </c>
      <c r="AY38" s="166">
        <v>3075288</v>
      </c>
      <c r="AZ38" s="166">
        <v>4061545</v>
      </c>
      <c r="BA38" s="166">
        <v>9070511</v>
      </c>
      <c r="BB38" s="165">
        <v>-272344</v>
      </c>
      <c r="BC38" s="165">
        <v>0</v>
      </c>
      <c r="BD38" s="165">
        <v>0</v>
      </c>
      <c r="BE38" s="166">
        <v>-272344</v>
      </c>
      <c r="BF38" s="165">
        <v>-1839026</v>
      </c>
      <c r="BG38" s="166">
        <v>1950175</v>
      </c>
      <c r="BH38" s="167">
        <v>6959141</v>
      </c>
    </row>
    <row r="39" spans="1:60" ht="18" customHeight="1" x14ac:dyDescent="0.15">
      <c r="A39" s="156">
        <v>67</v>
      </c>
      <c r="B39" s="152" t="s">
        <v>33</v>
      </c>
      <c r="C39" s="172">
        <v>63</v>
      </c>
      <c r="D39" s="172">
        <v>0</v>
      </c>
      <c r="E39" s="172">
        <v>275</v>
      </c>
      <c r="F39" s="172">
        <v>36</v>
      </c>
      <c r="G39" s="172">
        <v>91</v>
      </c>
      <c r="H39" s="172">
        <v>179</v>
      </c>
      <c r="I39" s="172">
        <v>18</v>
      </c>
      <c r="J39" s="172">
        <v>222</v>
      </c>
      <c r="K39" s="172">
        <v>4</v>
      </c>
      <c r="L39" s="172">
        <v>135</v>
      </c>
      <c r="M39" s="172">
        <v>65</v>
      </c>
      <c r="N39" s="172">
        <v>174</v>
      </c>
      <c r="O39" s="172">
        <v>198</v>
      </c>
      <c r="P39" s="172">
        <v>281</v>
      </c>
      <c r="Q39" s="172">
        <v>29</v>
      </c>
      <c r="R39" s="172">
        <v>254</v>
      </c>
      <c r="S39" s="172">
        <v>113</v>
      </c>
      <c r="T39" s="172">
        <v>22</v>
      </c>
      <c r="U39" s="172">
        <v>371</v>
      </c>
      <c r="V39" s="172">
        <v>191</v>
      </c>
      <c r="W39" s="172">
        <v>781</v>
      </c>
      <c r="X39" s="172">
        <v>84</v>
      </c>
      <c r="Y39" s="172">
        <v>96</v>
      </c>
      <c r="Z39" s="172">
        <v>20</v>
      </c>
      <c r="AA39" s="172">
        <v>8198</v>
      </c>
      <c r="AB39" s="172">
        <v>458</v>
      </c>
      <c r="AC39" s="172">
        <v>2236</v>
      </c>
      <c r="AD39" s="172">
        <v>3728</v>
      </c>
      <c r="AE39" s="172">
        <v>44837</v>
      </c>
      <c r="AF39" s="172">
        <v>1300</v>
      </c>
      <c r="AG39" s="172">
        <v>9263</v>
      </c>
      <c r="AH39" s="172">
        <v>75952</v>
      </c>
      <c r="AI39" s="172">
        <v>688</v>
      </c>
      <c r="AJ39" s="172">
        <v>10677</v>
      </c>
      <c r="AK39" s="172">
        <v>69011</v>
      </c>
      <c r="AL39" s="172">
        <v>0</v>
      </c>
      <c r="AM39" s="172">
        <v>601</v>
      </c>
      <c r="AN39" s="173">
        <v>230651</v>
      </c>
      <c r="AO39" s="172">
        <v>735491</v>
      </c>
      <c r="AP39" s="172">
        <v>2980938</v>
      </c>
      <c r="AQ39" s="172">
        <v>0</v>
      </c>
      <c r="AR39" s="172">
        <v>0</v>
      </c>
      <c r="AS39" s="172">
        <v>0</v>
      </c>
      <c r="AT39" s="172">
        <v>0</v>
      </c>
      <c r="AU39" s="173">
        <v>3716429</v>
      </c>
      <c r="AV39" s="173">
        <v>3947080</v>
      </c>
      <c r="AW39" s="172">
        <v>300166</v>
      </c>
      <c r="AX39" s="173">
        <v>300166</v>
      </c>
      <c r="AY39" s="173">
        <v>554343</v>
      </c>
      <c r="AZ39" s="173">
        <v>4570938</v>
      </c>
      <c r="BA39" s="173">
        <v>4801589</v>
      </c>
      <c r="BB39" s="172">
        <v>-103361</v>
      </c>
      <c r="BC39" s="172">
        <v>0</v>
      </c>
      <c r="BD39" s="172">
        <v>-56</v>
      </c>
      <c r="BE39" s="173">
        <v>-103417</v>
      </c>
      <c r="BF39" s="172">
        <v>-477712</v>
      </c>
      <c r="BG39" s="173">
        <v>3989809</v>
      </c>
      <c r="BH39" s="174">
        <v>4220460</v>
      </c>
    </row>
    <row r="40" spans="1:60" ht="18" customHeight="1" x14ac:dyDescent="0.15">
      <c r="A40" s="147">
        <v>68</v>
      </c>
      <c r="B40" s="148" t="s">
        <v>92</v>
      </c>
      <c r="C40" s="165">
        <v>154</v>
      </c>
      <c r="D40" s="165">
        <v>3</v>
      </c>
      <c r="E40" s="165">
        <v>1664</v>
      </c>
      <c r="F40" s="165">
        <v>240</v>
      </c>
      <c r="G40" s="165">
        <v>780</v>
      </c>
      <c r="H40" s="165">
        <v>1285</v>
      </c>
      <c r="I40" s="165">
        <v>26</v>
      </c>
      <c r="J40" s="165">
        <v>307</v>
      </c>
      <c r="K40" s="165">
        <v>148</v>
      </c>
      <c r="L40" s="165">
        <v>376</v>
      </c>
      <c r="M40" s="165">
        <v>360</v>
      </c>
      <c r="N40" s="165">
        <v>722</v>
      </c>
      <c r="O40" s="165">
        <v>1618</v>
      </c>
      <c r="P40" s="165">
        <v>1499</v>
      </c>
      <c r="Q40" s="165">
        <v>339</v>
      </c>
      <c r="R40" s="165">
        <v>840</v>
      </c>
      <c r="S40" s="165">
        <v>671</v>
      </c>
      <c r="T40" s="165">
        <v>211</v>
      </c>
      <c r="U40" s="165">
        <v>1247</v>
      </c>
      <c r="V40" s="165">
        <v>999</v>
      </c>
      <c r="W40" s="165">
        <v>2269</v>
      </c>
      <c r="X40" s="165">
        <v>69</v>
      </c>
      <c r="Y40" s="165">
        <v>373</v>
      </c>
      <c r="Z40" s="165">
        <v>1095</v>
      </c>
      <c r="AA40" s="165">
        <v>17612</v>
      </c>
      <c r="AB40" s="165">
        <v>9464</v>
      </c>
      <c r="AC40" s="165">
        <v>2467</v>
      </c>
      <c r="AD40" s="165">
        <v>8403</v>
      </c>
      <c r="AE40" s="165">
        <v>6618</v>
      </c>
      <c r="AF40" s="165">
        <v>8092</v>
      </c>
      <c r="AG40" s="165">
        <v>10376</v>
      </c>
      <c r="AH40" s="165">
        <v>11801</v>
      </c>
      <c r="AI40" s="165">
        <v>1119</v>
      </c>
      <c r="AJ40" s="165">
        <v>9893</v>
      </c>
      <c r="AK40" s="165">
        <v>7383</v>
      </c>
      <c r="AL40" s="165">
        <v>0</v>
      </c>
      <c r="AM40" s="165">
        <v>73</v>
      </c>
      <c r="AN40" s="166">
        <v>110596</v>
      </c>
      <c r="AO40" s="165">
        <v>0</v>
      </c>
      <c r="AP40" s="165">
        <v>0</v>
      </c>
      <c r="AQ40" s="165">
        <v>0</v>
      </c>
      <c r="AR40" s="165">
        <v>0</v>
      </c>
      <c r="AS40" s="165">
        <v>0</v>
      </c>
      <c r="AT40" s="165">
        <v>0</v>
      </c>
      <c r="AU40" s="166">
        <v>0</v>
      </c>
      <c r="AV40" s="166">
        <v>110596</v>
      </c>
      <c r="AW40" s="165">
        <v>0</v>
      </c>
      <c r="AX40" s="166">
        <v>0</v>
      </c>
      <c r="AY40" s="166">
        <v>0</v>
      </c>
      <c r="AZ40" s="166">
        <v>0</v>
      </c>
      <c r="BA40" s="166">
        <v>110596</v>
      </c>
      <c r="BB40" s="165">
        <v>0</v>
      </c>
      <c r="BC40" s="165">
        <v>0</v>
      </c>
      <c r="BD40" s="165">
        <v>0</v>
      </c>
      <c r="BE40" s="166">
        <v>0</v>
      </c>
      <c r="BF40" s="165">
        <v>0</v>
      </c>
      <c r="BG40" s="166">
        <v>0</v>
      </c>
      <c r="BH40" s="167">
        <v>110596</v>
      </c>
    </row>
    <row r="41" spans="1:60" ht="18" customHeight="1" x14ac:dyDescent="0.15">
      <c r="A41" s="147">
        <v>69</v>
      </c>
      <c r="B41" s="148" t="s">
        <v>93</v>
      </c>
      <c r="C41" s="165">
        <v>290</v>
      </c>
      <c r="D41" s="165">
        <v>69</v>
      </c>
      <c r="E41" s="165">
        <v>4476</v>
      </c>
      <c r="F41" s="165">
        <v>706</v>
      </c>
      <c r="G41" s="165">
        <v>2139</v>
      </c>
      <c r="H41" s="165">
        <v>2176</v>
      </c>
      <c r="I41" s="165">
        <v>418</v>
      </c>
      <c r="J41" s="165">
        <v>3519</v>
      </c>
      <c r="K41" s="165">
        <v>847</v>
      </c>
      <c r="L41" s="165">
        <v>7333</v>
      </c>
      <c r="M41" s="165">
        <v>3682</v>
      </c>
      <c r="N41" s="165">
        <v>6743</v>
      </c>
      <c r="O41" s="165">
        <v>11665</v>
      </c>
      <c r="P41" s="165">
        <v>12450</v>
      </c>
      <c r="Q41" s="165">
        <v>664</v>
      </c>
      <c r="R41" s="165">
        <v>912</v>
      </c>
      <c r="S41" s="165">
        <v>1672</v>
      </c>
      <c r="T41" s="165">
        <v>443</v>
      </c>
      <c r="U41" s="165">
        <v>5493</v>
      </c>
      <c r="V41" s="165">
        <v>1561</v>
      </c>
      <c r="W41" s="165">
        <v>56279</v>
      </c>
      <c r="X41" s="165">
        <v>2712</v>
      </c>
      <c r="Y41" s="165">
        <v>3580</v>
      </c>
      <c r="Z41" s="165">
        <v>5382</v>
      </c>
      <c r="AA41" s="165">
        <v>54558</v>
      </c>
      <c r="AB41" s="165">
        <v>11459</v>
      </c>
      <c r="AC41" s="165">
        <v>13426</v>
      </c>
      <c r="AD41" s="165">
        <v>33261</v>
      </c>
      <c r="AE41" s="165">
        <v>11487</v>
      </c>
      <c r="AF41" s="165">
        <v>2394</v>
      </c>
      <c r="AG41" s="165">
        <v>30571</v>
      </c>
      <c r="AH41" s="165">
        <v>18536</v>
      </c>
      <c r="AI41" s="165">
        <v>797</v>
      </c>
      <c r="AJ41" s="165">
        <v>23108</v>
      </c>
      <c r="AK41" s="165">
        <v>11691</v>
      </c>
      <c r="AL41" s="165">
        <v>57</v>
      </c>
      <c r="AM41" s="165">
        <v>0</v>
      </c>
      <c r="AN41" s="166">
        <v>346556</v>
      </c>
      <c r="AO41" s="165">
        <v>0</v>
      </c>
      <c r="AP41" s="165">
        <v>424</v>
      </c>
      <c r="AQ41" s="165">
        <v>0</v>
      </c>
      <c r="AR41" s="165">
        <v>0</v>
      </c>
      <c r="AS41" s="165">
        <v>0</v>
      </c>
      <c r="AT41" s="165">
        <v>0</v>
      </c>
      <c r="AU41" s="166">
        <v>424</v>
      </c>
      <c r="AV41" s="166">
        <v>346980</v>
      </c>
      <c r="AW41" s="165">
        <v>869</v>
      </c>
      <c r="AX41" s="166">
        <v>869</v>
      </c>
      <c r="AY41" s="166">
        <v>0</v>
      </c>
      <c r="AZ41" s="166">
        <v>1293</v>
      </c>
      <c r="BA41" s="166">
        <v>347849</v>
      </c>
      <c r="BB41" s="165">
        <v>-3491</v>
      </c>
      <c r="BC41" s="165">
        <v>0</v>
      </c>
      <c r="BD41" s="165">
        <v>0</v>
      </c>
      <c r="BE41" s="166">
        <v>-3491</v>
      </c>
      <c r="BF41" s="165">
        <v>0</v>
      </c>
      <c r="BG41" s="166">
        <v>-2198</v>
      </c>
      <c r="BH41" s="167">
        <v>344358</v>
      </c>
    </row>
    <row r="42" spans="1:60" ht="18" customHeight="1" x14ac:dyDescent="0.15">
      <c r="A42" s="175">
        <v>70</v>
      </c>
      <c r="B42" s="176" t="s">
        <v>71</v>
      </c>
      <c r="C42" s="177">
        <v>30761</v>
      </c>
      <c r="D42" s="177">
        <v>2722</v>
      </c>
      <c r="E42" s="177">
        <v>829569</v>
      </c>
      <c r="F42" s="177">
        <v>157692</v>
      </c>
      <c r="G42" s="177">
        <v>354459</v>
      </c>
      <c r="H42" s="177">
        <v>1096383</v>
      </c>
      <c r="I42" s="177">
        <v>909751</v>
      </c>
      <c r="J42" s="177">
        <v>538585</v>
      </c>
      <c r="K42" s="177">
        <v>85283</v>
      </c>
      <c r="L42" s="177">
        <v>1185213</v>
      </c>
      <c r="M42" s="177">
        <v>407782</v>
      </c>
      <c r="N42" s="177">
        <v>820200</v>
      </c>
      <c r="O42" s="177">
        <v>541083</v>
      </c>
      <c r="P42" s="177">
        <v>692759</v>
      </c>
      <c r="Q42" s="177">
        <v>78415</v>
      </c>
      <c r="R42" s="177">
        <v>333442</v>
      </c>
      <c r="S42" s="177">
        <v>507369</v>
      </c>
      <c r="T42" s="177">
        <v>92245</v>
      </c>
      <c r="U42" s="177">
        <v>784452</v>
      </c>
      <c r="V42" s="177">
        <v>370919</v>
      </c>
      <c r="W42" s="177">
        <v>1988367</v>
      </c>
      <c r="X42" s="177">
        <v>721791</v>
      </c>
      <c r="Y42" s="177">
        <v>190092</v>
      </c>
      <c r="Z42" s="177">
        <v>100106</v>
      </c>
      <c r="AA42" s="177">
        <v>2683010</v>
      </c>
      <c r="AB42" s="177">
        <v>823095</v>
      </c>
      <c r="AC42" s="177">
        <v>1022370</v>
      </c>
      <c r="AD42" s="177">
        <v>1874821</v>
      </c>
      <c r="AE42" s="177">
        <v>1724038</v>
      </c>
      <c r="AF42" s="177">
        <v>694754</v>
      </c>
      <c r="AG42" s="177">
        <v>739036</v>
      </c>
      <c r="AH42" s="177">
        <v>2079651</v>
      </c>
      <c r="AI42" s="177">
        <v>88456</v>
      </c>
      <c r="AJ42" s="177">
        <v>2444060</v>
      </c>
      <c r="AK42" s="177">
        <v>1997009</v>
      </c>
      <c r="AL42" s="177">
        <v>110596</v>
      </c>
      <c r="AM42" s="177">
        <v>215863</v>
      </c>
      <c r="AN42" s="178">
        <v>29316199</v>
      </c>
      <c r="AO42" s="177">
        <v>1100319</v>
      </c>
      <c r="AP42" s="177">
        <v>21876751</v>
      </c>
      <c r="AQ42" s="177">
        <v>6436424</v>
      </c>
      <c r="AR42" s="177">
        <v>1333314</v>
      </c>
      <c r="AS42" s="177">
        <v>8082985</v>
      </c>
      <c r="AT42" s="177">
        <v>27595</v>
      </c>
      <c r="AU42" s="178">
        <v>38857388</v>
      </c>
      <c r="AV42" s="178">
        <v>68173587</v>
      </c>
      <c r="AW42" s="177">
        <v>4923637</v>
      </c>
      <c r="AX42" s="178">
        <v>4923637</v>
      </c>
      <c r="AY42" s="178">
        <v>21646865</v>
      </c>
      <c r="AZ42" s="178">
        <v>65427890</v>
      </c>
      <c r="BA42" s="178">
        <v>94744089</v>
      </c>
      <c r="BB42" s="177">
        <v>-5825194</v>
      </c>
      <c r="BC42" s="177">
        <v>-69083</v>
      </c>
      <c r="BD42" s="177">
        <v>-510017</v>
      </c>
      <c r="BE42" s="178">
        <v>-6404294</v>
      </c>
      <c r="BF42" s="177">
        <v>-18576482</v>
      </c>
      <c r="BG42" s="178">
        <v>40447114</v>
      </c>
      <c r="BH42" s="179">
        <v>69763313</v>
      </c>
    </row>
    <row r="43" spans="1:60" ht="18" customHeight="1" x14ac:dyDescent="0.15">
      <c r="A43" s="147">
        <v>71</v>
      </c>
      <c r="B43" s="148" t="s">
        <v>94</v>
      </c>
      <c r="C43" s="165">
        <v>909</v>
      </c>
      <c r="D43" s="165">
        <v>259</v>
      </c>
      <c r="E43" s="165">
        <v>12485</v>
      </c>
      <c r="F43" s="165">
        <v>3035</v>
      </c>
      <c r="G43" s="165">
        <v>8846</v>
      </c>
      <c r="H43" s="165">
        <v>25822</v>
      </c>
      <c r="I43" s="165">
        <v>4315</v>
      </c>
      <c r="J43" s="165">
        <v>15211</v>
      </c>
      <c r="K43" s="165">
        <v>3729</v>
      </c>
      <c r="L43" s="165">
        <v>10575</v>
      </c>
      <c r="M43" s="165">
        <v>6288</v>
      </c>
      <c r="N43" s="165">
        <v>24769</v>
      </c>
      <c r="O43" s="165">
        <v>12376</v>
      </c>
      <c r="P43" s="165">
        <v>16174</v>
      </c>
      <c r="Q43" s="165">
        <v>3448</v>
      </c>
      <c r="R43" s="165">
        <v>1975</v>
      </c>
      <c r="S43" s="165">
        <v>18752</v>
      </c>
      <c r="T43" s="165">
        <v>2699</v>
      </c>
      <c r="U43" s="165">
        <v>8380</v>
      </c>
      <c r="V43" s="165">
        <v>13562</v>
      </c>
      <c r="W43" s="165">
        <v>76269</v>
      </c>
      <c r="X43" s="165">
        <v>9882</v>
      </c>
      <c r="Y43" s="165">
        <v>4806</v>
      </c>
      <c r="Z43" s="165">
        <v>7486</v>
      </c>
      <c r="AA43" s="165">
        <v>233762</v>
      </c>
      <c r="AB43" s="165">
        <v>78672</v>
      </c>
      <c r="AC43" s="165">
        <v>31000</v>
      </c>
      <c r="AD43" s="165">
        <v>77822</v>
      </c>
      <c r="AE43" s="165">
        <v>73593</v>
      </c>
      <c r="AF43" s="165">
        <v>21548</v>
      </c>
      <c r="AG43" s="165">
        <v>27253</v>
      </c>
      <c r="AH43" s="165">
        <v>57863</v>
      </c>
      <c r="AI43" s="165">
        <v>8871</v>
      </c>
      <c r="AJ43" s="165">
        <v>107286</v>
      </c>
      <c r="AK43" s="165">
        <v>89163</v>
      </c>
      <c r="AL43" s="165">
        <v>0</v>
      </c>
      <c r="AM43" s="165">
        <v>1434</v>
      </c>
      <c r="AN43" s="166">
        <v>1100319</v>
      </c>
    </row>
    <row r="44" spans="1:60" ht="18" customHeight="1" x14ac:dyDescent="0.15">
      <c r="A44" s="147">
        <v>91</v>
      </c>
      <c r="B44" s="148" t="s">
        <v>95</v>
      </c>
      <c r="C44" s="165">
        <v>23078</v>
      </c>
      <c r="D44" s="165">
        <v>1601</v>
      </c>
      <c r="E44" s="165">
        <v>235810</v>
      </c>
      <c r="F44" s="165">
        <v>63996</v>
      </c>
      <c r="G44" s="165">
        <v>102965</v>
      </c>
      <c r="H44" s="165">
        <v>172681</v>
      </c>
      <c r="I44" s="165">
        <v>14682</v>
      </c>
      <c r="J44" s="165">
        <v>190160</v>
      </c>
      <c r="K44" s="165">
        <v>59190</v>
      </c>
      <c r="L44" s="165">
        <v>159648</v>
      </c>
      <c r="M44" s="165">
        <v>50148</v>
      </c>
      <c r="N44" s="165">
        <v>461252</v>
      </c>
      <c r="O44" s="165">
        <v>190578</v>
      </c>
      <c r="P44" s="165">
        <v>291157</v>
      </c>
      <c r="Q44" s="165">
        <v>47367</v>
      </c>
      <c r="R44" s="165">
        <v>33235</v>
      </c>
      <c r="S44" s="165">
        <v>239029</v>
      </c>
      <c r="T44" s="165">
        <v>49654</v>
      </c>
      <c r="U44" s="165">
        <v>141697</v>
      </c>
      <c r="V44" s="165">
        <v>183359</v>
      </c>
      <c r="W44" s="165">
        <v>1308208</v>
      </c>
      <c r="X44" s="165">
        <v>84044</v>
      </c>
      <c r="Y44" s="165">
        <v>53426</v>
      </c>
      <c r="Z44" s="165">
        <v>149483</v>
      </c>
      <c r="AA44" s="165">
        <v>3482078</v>
      </c>
      <c r="AB44" s="165">
        <v>851843</v>
      </c>
      <c r="AC44" s="165">
        <v>437238</v>
      </c>
      <c r="AD44" s="165">
        <v>1373194</v>
      </c>
      <c r="AE44" s="165">
        <v>850276</v>
      </c>
      <c r="AF44" s="165">
        <v>894052</v>
      </c>
      <c r="AG44" s="165">
        <v>1578640</v>
      </c>
      <c r="AH44" s="165">
        <v>2532298</v>
      </c>
      <c r="AI44" s="165">
        <v>118190</v>
      </c>
      <c r="AJ44" s="165">
        <v>2419157</v>
      </c>
      <c r="AK44" s="165">
        <v>1109586</v>
      </c>
      <c r="AL44" s="165">
        <v>0</v>
      </c>
      <c r="AM44" s="165">
        <v>4421</v>
      </c>
      <c r="AN44" s="166">
        <v>19957421</v>
      </c>
    </row>
    <row r="45" spans="1:60" ht="18" customHeight="1" x14ac:dyDescent="0.15">
      <c r="A45" s="147">
        <v>92</v>
      </c>
      <c r="B45" s="148" t="s">
        <v>96</v>
      </c>
      <c r="C45" s="165">
        <v>16901</v>
      </c>
      <c r="D45" s="165">
        <v>358</v>
      </c>
      <c r="E45" s="165">
        <v>122440</v>
      </c>
      <c r="F45" s="165">
        <v>-12249</v>
      </c>
      <c r="G45" s="165">
        <v>43164</v>
      </c>
      <c r="H45" s="165">
        <v>138135</v>
      </c>
      <c r="I45" s="165">
        <v>58468</v>
      </c>
      <c r="J45" s="165">
        <v>-1907</v>
      </c>
      <c r="K45" s="165">
        <v>28392</v>
      </c>
      <c r="L45" s="165">
        <v>255496</v>
      </c>
      <c r="M45" s="165">
        <v>26699</v>
      </c>
      <c r="N45" s="165">
        <v>39124</v>
      </c>
      <c r="O45" s="165">
        <v>59569</v>
      </c>
      <c r="P45" s="165">
        <v>117865</v>
      </c>
      <c r="Q45" s="165">
        <v>6324</v>
      </c>
      <c r="R45" s="165">
        <v>-6792</v>
      </c>
      <c r="S45" s="165">
        <v>-15679</v>
      </c>
      <c r="T45" s="165">
        <v>-12511</v>
      </c>
      <c r="U45" s="165">
        <v>39303</v>
      </c>
      <c r="V45" s="165">
        <v>46029</v>
      </c>
      <c r="W45" s="165">
        <v>109857</v>
      </c>
      <c r="X45" s="165">
        <v>80571</v>
      </c>
      <c r="Y45" s="165">
        <v>42402</v>
      </c>
      <c r="Z45" s="165">
        <v>16543</v>
      </c>
      <c r="AA45" s="165">
        <v>1518264</v>
      </c>
      <c r="AB45" s="165">
        <v>652969</v>
      </c>
      <c r="AC45" s="165">
        <v>2076099</v>
      </c>
      <c r="AD45" s="165">
        <v>265716</v>
      </c>
      <c r="AE45" s="165">
        <v>559624</v>
      </c>
      <c r="AF45" s="165">
        <v>0</v>
      </c>
      <c r="AG45" s="165">
        <v>53990</v>
      </c>
      <c r="AH45" s="165">
        <v>188216</v>
      </c>
      <c r="AI45" s="165">
        <v>-968</v>
      </c>
      <c r="AJ45" s="165">
        <v>619993</v>
      </c>
      <c r="AK45" s="165">
        <v>363470</v>
      </c>
      <c r="AL45" s="165">
        <v>0</v>
      </c>
      <c r="AM45" s="165">
        <v>100244</v>
      </c>
      <c r="AN45" s="166">
        <v>7596119</v>
      </c>
    </row>
    <row r="46" spans="1:60" ht="18" customHeight="1" x14ac:dyDescent="0.15">
      <c r="A46" s="147">
        <v>93</v>
      </c>
      <c r="B46" s="148" t="s">
        <v>97</v>
      </c>
      <c r="C46" s="165">
        <v>11027</v>
      </c>
      <c r="D46" s="165">
        <v>491</v>
      </c>
      <c r="E46" s="165">
        <v>92913</v>
      </c>
      <c r="F46" s="165">
        <v>35045</v>
      </c>
      <c r="G46" s="165">
        <v>34217</v>
      </c>
      <c r="H46" s="165">
        <v>299816</v>
      </c>
      <c r="I46" s="165">
        <v>35879</v>
      </c>
      <c r="J46" s="165">
        <v>79746</v>
      </c>
      <c r="K46" s="165">
        <v>29250</v>
      </c>
      <c r="L46" s="165">
        <v>72877</v>
      </c>
      <c r="M46" s="165">
        <v>18318</v>
      </c>
      <c r="N46" s="165">
        <v>145807</v>
      </c>
      <c r="O46" s="165">
        <v>83900</v>
      </c>
      <c r="P46" s="165">
        <v>127668</v>
      </c>
      <c r="Q46" s="165">
        <v>35453</v>
      </c>
      <c r="R46" s="165">
        <v>56221</v>
      </c>
      <c r="S46" s="165">
        <v>225865</v>
      </c>
      <c r="T46" s="165">
        <v>40822</v>
      </c>
      <c r="U46" s="165">
        <v>101336</v>
      </c>
      <c r="V46" s="165">
        <v>78782</v>
      </c>
      <c r="W46" s="165">
        <v>134142</v>
      </c>
      <c r="X46" s="165">
        <v>201388</v>
      </c>
      <c r="Y46" s="165">
        <v>74768</v>
      </c>
      <c r="Z46" s="165">
        <v>23046</v>
      </c>
      <c r="AA46" s="165">
        <v>845965</v>
      </c>
      <c r="AB46" s="165">
        <v>202491</v>
      </c>
      <c r="AC46" s="165">
        <v>2049333</v>
      </c>
      <c r="AD46" s="165">
        <v>679622</v>
      </c>
      <c r="AE46" s="165">
        <v>463591</v>
      </c>
      <c r="AF46" s="165">
        <v>482557</v>
      </c>
      <c r="AG46" s="165">
        <v>465446</v>
      </c>
      <c r="AH46" s="165">
        <v>361042</v>
      </c>
      <c r="AI46" s="165">
        <v>16261</v>
      </c>
      <c r="AJ46" s="165">
        <v>988481</v>
      </c>
      <c r="AK46" s="165">
        <v>413193</v>
      </c>
      <c r="AL46" s="165">
        <v>0</v>
      </c>
      <c r="AM46" s="165">
        <v>17732</v>
      </c>
      <c r="AN46" s="166">
        <v>9024491</v>
      </c>
    </row>
    <row r="47" spans="1:60" ht="18" customHeight="1" x14ac:dyDescent="0.15">
      <c r="A47" s="147">
        <v>94</v>
      </c>
      <c r="B47" s="148" t="s">
        <v>98</v>
      </c>
      <c r="C47" s="165">
        <v>4057</v>
      </c>
      <c r="D47" s="165">
        <v>329</v>
      </c>
      <c r="E47" s="165">
        <v>121677</v>
      </c>
      <c r="F47" s="165">
        <v>14057</v>
      </c>
      <c r="G47" s="165">
        <v>17136</v>
      </c>
      <c r="H47" s="165">
        <v>44643</v>
      </c>
      <c r="I47" s="165">
        <v>379998</v>
      </c>
      <c r="J47" s="165">
        <v>35691</v>
      </c>
      <c r="K47" s="165">
        <v>8904</v>
      </c>
      <c r="L47" s="165">
        <v>32839</v>
      </c>
      <c r="M47" s="165">
        <v>4139</v>
      </c>
      <c r="N47" s="165">
        <v>53233</v>
      </c>
      <c r="O47" s="165">
        <v>6801</v>
      </c>
      <c r="P47" s="165">
        <v>14033</v>
      </c>
      <c r="Q47" s="165">
        <v>2659</v>
      </c>
      <c r="R47" s="165">
        <v>1485</v>
      </c>
      <c r="S47" s="165">
        <v>7329</v>
      </c>
      <c r="T47" s="165">
        <v>3019</v>
      </c>
      <c r="U47" s="165">
        <v>-5276</v>
      </c>
      <c r="V47" s="165">
        <v>23644</v>
      </c>
      <c r="W47" s="165">
        <v>155581</v>
      </c>
      <c r="X47" s="165">
        <v>34044</v>
      </c>
      <c r="Y47" s="165">
        <v>18178</v>
      </c>
      <c r="Z47" s="165">
        <v>6516</v>
      </c>
      <c r="AA47" s="165">
        <v>442607</v>
      </c>
      <c r="AB47" s="165">
        <v>64136</v>
      </c>
      <c r="AC47" s="165">
        <v>367162</v>
      </c>
      <c r="AD47" s="165">
        <v>200643</v>
      </c>
      <c r="AE47" s="165">
        <v>144588</v>
      </c>
      <c r="AF47" s="165">
        <v>3503</v>
      </c>
      <c r="AG47" s="165">
        <v>45248</v>
      </c>
      <c r="AH47" s="165">
        <v>88717</v>
      </c>
      <c r="AI47" s="165">
        <v>9857</v>
      </c>
      <c r="AJ47" s="165">
        <v>380555</v>
      </c>
      <c r="AK47" s="165">
        <v>248075</v>
      </c>
      <c r="AL47" s="165">
        <v>0</v>
      </c>
      <c r="AM47" s="165">
        <v>6843</v>
      </c>
      <c r="AN47" s="166">
        <v>2986650</v>
      </c>
    </row>
    <row r="48" spans="1:60" ht="18" customHeight="1" x14ac:dyDescent="0.15">
      <c r="A48" s="147">
        <v>95</v>
      </c>
      <c r="B48" s="148" t="s">
        <v>99</v>
      </c>
      <c r="C48" s="165">
        <v>-1679</v>
      </c>
      <c r="D48" s="165">
        <v>0</v>
      </c>
      <c r="E48" s="165">
        <v>-4579</v>
      </c>
      <c r="F48" s="165">
        <v>-3</v>
      </c>
      <c r="G48" s="165">
        <v>-4</v>
      </c>
      <c r="H48" s="165">
        <v>-2</v>
      </c>
      <c r="I48" s="165">
        <v>-7130</v>
      </c>
      <c r="J48" s="165">
        <v>-5</v>
      </c>
      <c r="K48" s="165">
        <v>0</v>
      </c>
      <c r="L48" s="165">
        <v>-9</v>
      </c>
      <c r="M48" s="165">
        <v>-1</v>
      </c>
      <c r="N48" s="165">
        <v>-17</v>
      </c>
      <c r="O48" s="165">
        <v>-5</v>
      </c>
      <c r="P48" s="165">
        <v>-9</v>
      </c>
      <c r="Q48" s="165">
        <v>-1</v>
      </c>
      <c r="R48" s="165">
        <v>0</v>
      </c>
      <c r="S48" s="165">
        <v>-7</v>
      </c>
      <c r="T48" s="165">
        <v>-1</v>
      </c>
      <c r="U48" s="165">
        <v>-1</v>
      </c>
      <c r="V48" s="165">
        <v>-11</v>
      </c>
      <c r="W48" s="165">
        <v>-18284</v>
      </c>
      <c r="X48" s="165">
        <v>-841</v>
      </c>
      <c r="Y48" s="165">
        <v>-20487</v>
      </c>
      <c r="Z48" s="165">
        <v>-2</v>
      </c>
      <c r="AA48" s="165">
        <v>-5775</v>
      </c>
      <c r="AB48" s="165">
        <v>-46292</v>
      </c>
      <c r="AC48" s="165">
        <v>-2223</v>
      </c>
      <c r="AD48" s="165">
        <v>-16038</v>
      </c>
      <c r="AE48" s="165">
        <v>-68</v>
      </c>
      <c r="AF48" s="165">
        <v>0</v>
      </c>
      <c r="AG48" s="165">
        <v>-11047</v>
      </c>
      <c r="AH48" s="165">
        <v>-77070</v>
      </c>
      <c r="AI48" s="165">
        <v>-3689</v>
      </c>
      <c r="AJ48" s="165">
        <v>-391</v>
      </c>
      <c r="AK48" s="165">
        <v>-36</v>
      </c>
      <c r="AL48" s="165">
        <v>0</v>
      </c>
      <c r="AM48" s="165">
        <v>-2179</v>
      </c>
      <c r="AN48" s="166">
        <v>-217886</v>
      </c>
    </row>
    <row r="49" spans="1:40" ht="18" customHeight="1" x14ac:dyDescent="0.15">
      <c r="A49" s="175">
        <v>96</v>
      </c>
      <c r="B49" s="176" t="s">
        <v>100</v>
      </c>
      <c r="C49" s="177">
        <v>54293</v>
      </c>
      <c r="D49" s="177">
        <v>3038</v>
      </c>
      <c r="E49" s="177">
        <v>580746</v>
      </c>
      <c r="F49" s="177">
        <v>103881</v>
      </c>
      <c r="G49" s="177">
        <v>206324</v>
      </c>
      <c r="H49" s="177">
        <v>681095</v>
      </c>
      <c r="I49" s="177">
        <v>486212</v>
      </c>
      <c r="J49" s="177">
        <v>318896</v>
      </c>
      <c r="K49" s="177">
        <v>129465</v>
      </c>
      <c r="L49" s="177">
        <v>531426</v>
      </c>
      <c r="M49" s="177">
        <v>105591</v>
      </c>
      <c r="N49" s="177">
        <v>724168</v>
      </c>
      <c r="O49" s="177">
        <v>353219</v>
      </c>
      <c r="P49" s="177">
        <v>566888</v>
      </c>
      <c r="Q49" s="177">
        <v>95250</v>
      </c>
      <c r="R49" s="177">
        <v>86124</v>
      </c>
      <c r="S49" s="177">
        <v>475289</v>
      </c>
      <c r="T49" s="177">
        <v>83682</v>
      </c>
      <c r="U49" s="177">
        <v>285439</v>
      </c>
      <c r="V49" s="177">
        <v>345365</v>
      </c>
      <c r="W49" s="177">
        <v>1765773</v>
      </c>
      <c r="X49" s="177">
        <v>409088</v>
      </c>
      <c r="Y49" s="177">
        <v>173093</v>
      </c>
      <c r="Z49" s="177">
        <v>203072</v>
      </c>
      <c r="AA49" s="177">
        <v>6516901</v>
      </c>
      <c r="AB49" s="177">
        <v>1803819</v>
      </c>
      <c r="AC49" s="177">
        <v>4958609</v>
      </c>
      <c r="AD49" s="177">
        <v>2580959</v>
      </c>
      <c r="AE49" s="177">
        <v>2091604</v>
      </c>
      <c r="AF49" s="177">
        <v>1401660</v>
      </c>
      <c r="AG49" s="177">
        <v>2159530</v>
      </c>
      <c r="AH49" s="177">
        <v>3151066</v>
      </c>
      <c r="AI49" s="177">
        <v>148522</v>
      </c>
      <c r="AJ49" s="177">
        <v>4515081</v>
      </c>
      <c r="AK49" s="177">
        <v>2223451</v>
      </c>
      <c r="AL49" s="177">
        <v>0</v>
      </c>
      <c r="AM49" s="177">
        <v>128495</v>
      </c>
      <c r="AN49" s="178">
        <v>40447114</v>
      </c>
    </row>
    <row r="50" spans="1:40" ht="18" customHeight="1" x14ac:dyDescent="0.15">
      <c r="A50" s="156">
        <v>97</v>
      </c>
      <c r="B50" s="152" t="s">
        <v>101</v>
      </c>
      <c r="C50" s="172">
        <v>85054</v>
      </c>
      <c r="D50" s="172">
        <v>5760</v>
      </c>
      <c r="E50" s="172">
        <v>1410315</v>
      </c>
      <c r="F50" s="172">
        <v>261573</v>
      </c>
      <c r="G50" s="172">
        <v>560783</v>
      </c>
      <c r="H50" s="172">
        <v>1777478</v>
      </c>
      <c r="I50" s="172">
        <v>1395963</v>
      </c>
      <c r="J50" s="172">
        <v>857481</v>
      </c>
      <c r="K50" s="172">
        <v>214748</v>
      </c>
      <c r="L50" s="172">
        <v>1716639</v>
      </c>
      <c r="M50" s="172">
        <v>513373</v>
      </c>
      <c r="N50" s="172">
        <v>1544368</v>
      </c>
      <c r="O50" s="172">
        <v>894302</v>
      </c>
      <c r="P50" s="172">
        <v>1259647</v>
      </c>
      <c r="Q50" s="172">
        <v>173665</v>
      </c>
      <c r="R50" s="172">
        <v>419566</v>
      </c>
      <c r="S50" s="172">
        <v>982658</v>
      </c>
      <c r="T50" s="172">
        <v>175927</v>
      </c>
      <c r="U50" s="172">
        <v>1069891</v>
      </c>
      <c r="V50" s="172">
        <v>716284</v>
      </c>
      <c r="W50" s="172">
        <v>3754140</v>
      </c>
      <c r="X50" s="172">
        <v>1130879</v>
      </c>
      <c r="Y50" s="172">
        <v>363185</v>
      </c>
      <c r="Z50" s="172">
        <v>303178</v>
      </c>
      <c r="AA50" s="172">
        <v>9199911</v>
      </c>
      <c r="AB50" s="172">
        <v>2626914</v>
      </c>
      <c r="AC50" s="172">
        <v>5980979</v>
      </c>
      <c r="AD50" s="172">
        <v>4455780</v>
      </c>
      <c r="AE50" s="172">
        <v>3815642</v>
      </c>
      <c r="AF50" s="172">
        <v>2096414</v>
      </c>
      <c r="AG50" s="172">
        <v>2898566</v>
      </c>
      <c r="AH50" s="172">
        <v>5230717</v>
      </c>
      <c r="AI50" s="172">
        <v>236978</v>
      </c>
      <c r="AJ50" s="172">
        <v>6959141</v>
      </c>
      <c r="AK50" s="172">
        <v>4220460</v>
      </c>
      <c r="AL50" s="172">
        <v>110596</v>
      </c>
      <c r="AM50" s="172">
        <v>344358</v>
      </c>
      <c r="AN50" s="173">
        <v>69763313</v>
      </c>
    </row>
  </sheetData>
  <phoneticPr fontId="6"/>
  <pageMargins left="0.70866141732283472" right="0.70866141732283472" top="1.1417322834645669" bottom="0.74803149606299213" header="0.70866141732283472" footer="0.70866141732283472"/>
  <pageSetup paperSize="9" scale="54"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はじめに</vt:lpstr>
      <vt:lpstr>【入力シート】</vt:lpstr>
      <vt:lpstr>【経済波及効果推計シート】</vt:lpstr>
      <vt:lpstr>新規需要額（計算シート）</vt:lpstr>
      <vt:lpstr>各係数</vt:lpstr>
      <vt:lpstr>取引基本表</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2017-03-29T07:33:31Z</dcterms:created>
  <dcterms:modified xsi:type="dcterms:W3CDTF">2023-10-06T06:35:54Z</dcterms:modified>
</cp:coreProperties>
</file>