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defaultThemeVersion="124226"/>
  <xr:revisionPtr revIDLastSave="0" documentId="13_ncr:1_{B70CE052-F5D1-471D-84CD-0CA63ED6C83E}" xr6:coauthVersionLast="44" xr6:coauthVersionMax="44" xr10:uidLastSave="{00000000-0000-0000-0000-000000000000}"/>
  <bookViews>
    <workbookView xWindow="-110" yWindow="-110" windowWidth="19420" windowHeight="10420" tabRatio="900" xr2:uid="{00000000-000D-0000-FFFF-FFFF00000000}"/>
  </bookViews>
  <sheets>
    <sheet name="はじめに" sheetId="19" r:id="rId1"/>
    <sheet name="【入力シート】" sheetId="17" r:id="rId2"/>
    <sheet name="【経済波及効果推計シート】" sheetId="2" r:id="rId3"/>
    <sheet name="新規需要額（計算シート）" sheetId="16" r:id="rId4"/>
    <sheet name="各係数" sheetId="4" r:id="rId5"/>
    <sheet name="取引基本表" sheetId="18" r:id="rId6"/>
  </sheets>
  <externalReferences>
    <externalReference r:id="rId7"/>
    <externalReference r:id="rId8"/>
  </externalReferences>
  <definedNames>
    <definedName name="chu">[1]Sheet2!$A$2:$B$101</definedName>
    <definedName name="dai">[1]Sheet2!$D$2:$E$42</definedName>
    <definedName name="_xlnm.Print_Area" localSheetId="0">はじめに!$A$1:$AN$60</definedName>
    <definedName name="推計項目" localSheetId="0">'[2]【20160526】（コンバート値）生産額推計一覧表'!#REF!</definedName>
    <definedName name="推計項目">'[2]【20160526】（コンバート値）生産額推計一覧表'!#REF!</definedName>
    <definedName name="推計方法" localSheetId="0">'[2]【20160526】（コンバート値）生産額推計一覧表'!#REF!</definedName>
    <definedName name="推計方法">'[2]【20160526】（コンバート値）生産額推計一覧表'!#REF!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 i="16" l="1"/>
  <c r="I4" i="16"/>
  <c r="H5" i="16"/>
  <c r="I5" i="16"/>
  <c r="H6" i="16"/>
  <c r="I6" i="16"/>
  <c r="H7" i="16"/>
  <c r="I7" i="16"/>
  <c r="H8" i="16"/>
  <c r="I8" i="16"/>
  <c r="H9" i="16"/>
  <c r="I9" i="16"/>
  <c r="H10" i="16"/>
  <c r="I10" i="16"/>
  <c r="H11" i="16"/>
  <c r="I11" i="16"/>
  <c r="H12" i="16"/>
  <c r="I12" i="16"/>
  <c r="H13" i="16"/>
  <c r="I13" i="16"/>
  <c r="H14" i="16"/>
  <c r="I14" i="16"/>
  <c r="H15" i="16"/>
  <c r="I15" i="16"/>
  <c r="H16" i="16"/>
  <c r="I16" i="16"/>
  <c r="H17" i="16"/>
  <c r="I17" i="16"/>
  <c r="H18" i="16"/>
  <c r="I18" i="16"/>
  <c r="H19" i="16"/>
  <c r="I19" i="16"/>
  <c r="H20" i="16"/>
  <c r="I20" i="16"/>
  <c r="H21" i="16"/>
  <c r="I21" i="16"/>
  <c r="H22" i="16"/>
  <c r="I22" i="16"/>
  <c r="H23" i="16"/>
  <c r="I23" i="16"/>
  <c r="H24" i="16"/>
  <c r="I24" i="16"/>
  <c r="H25" i="16"/>
  <c r="I25" i="16"/>
  <c r="H26" i="16"/>
  <c r="I26" i="16"/>
  <c r="H27" i="16"/>
  <c r="I27" i="16"/>
  <c r="H28" i="16"/>
  <c r="I28" i="16"/>
  <c r="H29" i="16"/>
  <c r="I29" i="16"/>
  <c r="H30" i="16"/>
  <c r="I30" i="16"/>
  <c r="H31" i="16"/>
  <c r="I31" i="16"/>
  <c r="H32" i="16"/>
  <c r="I32" i="16"/>
  <c r="H33" i="16"/>
  <c r="I33" i="16"/>
  <c r="H34" i="16"/>
  <c r="I34" i="16"/>
  <c r="H35" i="16"/>
  <c r="I35" i="16"/>
  <c r="H36" i="16"/>
  <c r="I36" i="16"/>
  <c r="H37" i="16"/>
  <c r="I37" i="16"/>
  <c r="H38" i="16"/>
  <c r="I38" i="16"/>
  <c r="H39" i="16"/>
  <c r="I39" i="16"/>
  <c r="I3" i="16"/>
  <c r="H3" i="16"/>
  <c r="F4" i="16"/>
  <c r="G4" i="16"/>
  <c r="F5" i="16"/>
  <c r="G5" i="16"/>
  <c r="F6" i="16"/>
  <c r="G6" i="16"/>
  <c r="F7" i="16"/>
  <c r="G7" i="16"/>
  <c r="F8" i="16"/>
  <c r="G8" i="16"/>
  <c r="F9" i="16"/>
  <c r="G9" i="16"/>
  <c r="F10" i="16"/>
  <c r="G10" i="16"/>
  <c r="F11" i="16"/>
  <c r="G11" i="16"/>
  <c r="F12" i="16"/>
  <c r="G12" i="16"/>
  <c r="F13" i="16"/>
  <c r="G13" i="16"/>
  <c r="F14" i="16"/>
  <c r="G14" i="16"/>
  <c r="F15" i="16"/>
  <c r="G15" i="16"/>
  <c r="F16" i="16"/>
  <c r="G16" i="16"/>
  <c r="F17" i="16"/>
  <c r="G17" i="16"/>
  <c r="F18" i="16"/>
  <c r="G18" i="16"/>
  <c r="F19" i="16"/>
  <c r="G19" i="16"/>
  <c r="F20" i="16"/>
  <c r="G20" i="16"/>
  <c r="F21" i="16"/>
  <c r="G21" i="16"/>
  <c r="F22" i="16"/>
  <c r="G22" i="16"/>
  <c r="F23" i="16"/>
  <c r="G23" i="16"/>
  <c r="F24" i="16"/>
  <c r="G24" i="16"/>
  <c r="F25" i="16"/>
  <c r="G25" i="16"/>
  <c r="F26" i="16"/>
  <c r="G26" i="16"/>
  <c r="F27" i="16"/>
  <c r="G27" i="16"/>
  <c r="F28" i="16"/>
  <c r="G28" i="16"/>
  <c r="F29" i="16"/>
  <c r="G29" i="16"/>
  <c r="F30" i="16"/>
  <c r="G30" i="16"/>
  <c r="F31" i="16"/>
  <c r="G31" i="16"/>
  <c r="F32" i="16"/>
  <c r="G32" i="16"/>
  <c r="F33" i="16"/>
  <c r="G33" i="16"/>
  <c r="F34" i="16"/>
  <c r="G34" i="16"/>
  <c r="F35" i="16"/>
  <c r="G35" i="16"/>
  <c r="F36" i="16"/>
  <c r="G36" i="16"/>
  <c r="F37" i="16"/>
  <c r="G37" i="16"/>
  <c r="F38" i="16"/>
  <c r="G38" i="16"/>
  <c r="F39" i="16"/>
  <c r="G39" i="16"/>
  <c r="G3" i="16"/>
  <c r="F3" i="16"/>
  <c r="C9" i="16" l="1"/>
  <c r="C8" i="16"/>
  <c r="D8" i="16"/>
  <c r="E8" i="16"/>
  <c r="D9" i="16"/>
  <c r="E9" i="16"/>
  <c r="C10" i="16"/>
  <c r="D10" i="16"/>
  <c r="E10" i="16"/>
  <c r="C11" i="16"/>
  <c r="D11" i="16"/>
  <c r="E11" i="16"/>
  <c r="C12" i="16"/>
  <c r="D12" i="16"/>
  <c r="E12" i="16"/>
  <c r="C13" i="16"/>
  <c r="D13" i="16"/>
  <c r="E13" i="16"/>
  <c r="C14" i="16"/>
  <c r="D14" i="16"/>
  <c r="E14" i="16"/>
  <c r="C15" i="16"/>
  <c r="D15" i="16"/>
  <c r="E15" i="16"/>
  <c r="C16" i="16"/>
  <c r="D16" i="16"/>
  <c r="E16" i="16"/>
  <c r="C17" i="16"/>
  <c r="D17" i="16"/>
  <c r="E17" i="16"/>
  <c r="C18" i="16"/>
  <c r="D18" i="16"/>
  <c r="E18" i="16"/>
  <c r="C19" i="16"/>
  <c r="D19" i="16"/>
  <c r="E19" i="16"/>
  <c r="C20" i="16"/>
  <c r="D20" i="16"/>
  <c r="E20" i="16"/>
  <c r="C21" i="16"/>
  <c r="D21" i="16"/>
  <c r="E21" i="16"/>
  <c r="C22" i="16"/>
  <c r="D22" i="16"/>
  <c r="E22" i="16"/>
  <c r="C23" i="16"/>
  <c r="D23" i="16"/>
  <c r="E23" i="16"/>
  <c r="C24" i="16"/>
  <c r="D24" i="16"/>
  <c r="E24" i="16"/>
  <c r="C25" i="16"/>
  <c r="D25" i="16"/>
  <c r="E25" i="16"/>
  <c r="C26" i="16"/>
  <c r="D26" i="16"/>
  <c r="E26" i="16"/>
  <c r="C27" i="16"/>
  <c r="D27" i="16"/>
  <c r="E27" i="16"/>
  <c r="C28" i="16"/>
  <c r="D28" i="16"/>
  <c r="E28" i="16"/>
  <c r="C29" i="16"/>
  <c r="D29" i="16"/>
  <c r="E29" i="16"/>
  <c r="C30" i="16"/>
  <c r="D30" i="16"/>
  <c r="E30" i="16"/>
  <c r="C31" i="16"/>
  <c r="D31" i="16"/>
  <c r="E31" i="16"/>
  <c r="C32" i="16"/>
  <c r="D32" i="16"/>
  <c r="E32" i="16"/>
  <c r="C33" i="16"/>
  <c r="D33" i="16"/>
  <c r="E33" i="16"/>
  <c r="C34" i="16"/>
  <c r="D34" i="16"/>
  <c r="E34" i="16"/>
  <c r="C35" i="16"/>
  <c r="D35" i="16"/>
  <c r="E35" i="16"/>
  <c r="C36" i="16"/>
  <c r="D36" i="16"/>
  <c r="E36" i="16"/>
  <c r="C37" i="16"/>
  <c r="D37" i="16"/>
  <c r="E37" i="16"/>
  <c r="C38" i="16"/>
  <c r="D38" i="16"/>
  <c r="E38" i="16"/>
  <c r="C39" i="16"/>
  <c r="D39" i="16"/>
  <c r="E39" i="16"/>
  <c r="C3" i="16"/>
  <c r="D3" i="16"/>
  <c r="E3" i="16"/>
  <c r="C4" i="16"/>
  <c r="D4" i="16"/>
  <c r="E4" i="16"/>
  <c r="C5" i="16"/>
  <c r="D5" i="16"/>
  <c r="E5" i="16"/>
  <c r="C6" i="16"/>
  <c r="D6" i="16"/>
  <c r="E6" i="16"/>
  <c r="C7" i="16"/>
  <c r="D7" i="16"/>
  <c r="E7" i="16"/>
  <c r="K4" i="16" l="1"/>
  <c r="K37" i="16"/>
  <c r="K33" i="16"/>
  <c r="F37" i="2" s="1"/>
  <c r="K29" i="16"/>
  <c r="F33" i="2" s="1"/>
  <c r="K25" i="16"/>
  <c r="K21" i="16"/>
  <c r="K17" i="16"/>
  <c r="F21" i="2" s="1"/>
  <c r="K13" i="16"/>
  <c r="F17" i="2" s="1"/>
  <c r="K12" i="16"/>
  <c r="K36" i="16"/>
  <c r="K28" i="16"/>
  <c r="K20" i="16"/>
  <c r="F24" i="2" s="1"/>
  <c r="K35" i="16"/>
  <c r="F39" i="2" s="1"/>
  <c r="K19" i="16"/>
  <c r="K38" i="16"/>
  <c r="K34" i="16"/>
  <c r="F38" i="2" s="1"/>
  <c r="K30" i="16"/>
  <c r="F34" i="2" s="1"/>
  <c r="K26" i="16"/>
  <c r="F30" i="2" s="1"/>
  <c r="K22" i="16"/>
  <c r="F26" i="2" s="1"/>
  <c r="K18" i="16"/>
  <c r="F22" i="2" s="1"/>
  <c r="K14" i="16"/>
  <c r="F18" i="2" s="1"/>
  <c r="K10" i="16"/>
  <c r="K6" i="16"/>
  <c r="F10" i="2" s="1"/>
  <c r="K31" i="16"/>
  <c r="F35" i="2" s="1"/>
  <c r="K27" i="16"/>
  <c r="F31" i="2" s="1"/>
  <c r="K23" i="16"/>
  <c r="F27" i="2" s="1"/>
  <c r="K15" i="16"/>
  <c r="F19" i="2" s="1"/>
  <c r="K11" i="16"/>
  <c r="F15" i="2" s="1"/>
  <c r="K8" i="16"/>
  <c r="F12" i="2" s="1"/>
  <c r="K39" i="16"/>
  <c r="K7" i="16"/>
  <c r="F11" i="2" s="1"/>
  <c r="K3" i="16"/>
  <c r="F7" i="2" s="1"/>
  <c r="K32" i="16"/>
  <c r="F36" i="2" s="1"/>
  <c r="K24" i="16"/>
  <c r="F28" i="2" s="1"/>
  <c r="K16" i="16"/>
  <c r="F20" i="2" s="1"/>
  <c r="K5" i="16"/>
  <c r="F9" i="2" s="1"/>
  <c r="J13" i="16"/>
  <c r="D17" i="2" s="1"/>
  <c r="J3" i="16"/>
  <c r="K9" i="16"/>
  <c r="F42" i="2"/>
  <c r="J33" i="16"/>
  <c r="D37" i="2" s="1"/>
  <c r="J32" i="16"/>
  <c r="D36" i="2" s="1"/>
  <c r="J29" i="16"/>
  <c r="D33" i="2" s="1"/>
  <c r="J28" i="16"/>
  <c r="D32" i="2" s="1"/>
  <c r="J20" i="16"/>
  <c r="D24" i="2" s="1"/>
  <c r="J16" i="16"/>
  <c r="D20" i="2" s="1"/>
  <c r="F43" i="2"/>
  <c r="F23" i="2"/>
  <c r="J5" i="16"/>
  <c r="D9" i="2" s="1"/>
  <c r="D7" i="2"/>
  <c r="J9" i="16"/>
  <c r="D13" i="2" s="1"/>
  <c r="J37" i="16"/>
  <c r="D41" i="2" s="1"/>
  <c r="J36" i="16"/>
  <c r="D40" i="2" s="1"/>
  <c r="J25" i="16"/>
  <c r="D29" i="2" s="1"/>
  <c r="J24" i="16"/>
  <c r="D28" i="2" s="1"/>
  <c r="J21" i="16"/>
  <c r="D25" i="2" s="1"/>
  <c r="J17" i="16"/>
  <c r="D21" i="2" s="1"/>
  <c r="J12" i="16"/>
  <c r="D16" i="2" s="1"/>
  <c r="F14" i="2"/>
  <c r="J8" i="16"/>
  <c r="D12" i="2" s="1"/>
  <c r="J4" i="16"/>
  <c r="D8" i="2" s="1"/>
  <c r="J38" i="16"/>
  <c r="D42" i="2" s="1"/>
  <c r="J34" i="16"/>
  <c r="D38" i="2" s="1"/>
  <c r="J30" i="16"/>
  <c r="D34" i="2" s="1"/>
  <c r="J26" i="16"/>
  <c r="D30" i="2" s="1"/>
  <c r="J22" i="16"/>
  <c r="D26" i="2" s="1"/>
  <c r="J18" i="16"/>
  <c r="D22" i="2" s="1"/>
  <c r="J14" i="16"/>
  <c r="D18" i="2" s="1"/>
  <c r="J10" i="16"/>
  <c r="D14" i="2" s="1"/>
  <c r="J6" i="16"/>
  <c r="D10" i="2" s="1"/>
  <c r="F40" i="2"/>
  <c r="F32" i="2"/>
  <c r="F16" i="2"/>
  <c r="F8" i="2"/>
  <c r="J39" i="16"/>
  <c r="D43" i="2" s="1"/>
  <c r="J35" i="16"/>
  <c r="D39" i="2" s="1"/>
  <c r="J31" i="16"/>
  <c r="D35" i="2" s="1"/>
  <c r="J27" i="16"/>
  <c r="D31" i="2" s="1"/>
  <c r="J23" i="16"/>
  <c r="D27" i="2" s="1"/>
  <c r="J19" i="16"/>
  <c r="D23" i="2" s="1"/>
  <c r="J15" i="16"/>
  <c r="D19" i="2" s="1"/>
  <c r="J11" i="16"/>
  <c r="D15" i="2" s="1"/>
  <c r="J7" i="16"/>
  <c r="D11" i="2" s="1"/>
  <c r="F41" i="2"/>
  <c r="F29" i="2"/>
  <c r="F25" i="2"/>
  <c r="F13" i="2"/>
  <c r="B11" i="17"/>
  <c r="P1" i="2" s="1"/>
  <c r="D4" i="2" l="1"/>
  <c r="G50" i="2" s="1"/>
  <c r="H7" i="2" l="1" a="1"/>
  <c r="H30" i="2" s="1"/>
  <c r="F4" i="2"/>
  <c r="G51" i="2" s="1"/>
  <c r="H13" i="2" l="1"/>
  <c r="L13" i="2" s="1"/>
  <c r="H36" i="2"/>
  <c r="L36" i="2" s="1"/>
  <c r="H32" i="2"/>
  <c r="J32" i="2" s="1"/>
  <c r="H24" i="2"/>
  <c r="J24" i="2" s="1"/>
  <c r="H16" i="2"/>
  <c r="N16" i="2" s="1"/>
  <c r="H8" i="2"/>
  <c r="N8" i="2" s="1"/>
  <c r="H39" i="2"/>
  <c r="J39" i="2" s="1"/>
  <c r="H43" i="2"/>
  <c r="N43" i="2" s="1"/>
  <c r="H27" i="2"/>
  <c r="N27" i="2" s="1"/>
  <c r="H23" i="2"/>
  <c r="N23" i="2" s="1"/>
  <c r="H31" i="2"/>
  <c r="N31" i="2" s="1"/>
  <c r="H15" i="2"/>
  <c r="N15" i="2" s="1"/>
  <c r="H11" i="2"/>
  <c r="N11" i="2" s="1"/>
  <c r="H19" i="2"/>
  <c r="L19" i="2" s="1"/>
  <c r="H38" i="2"/>
  <c r="L38" i="2" s="1"/>
  <c r="H34" i="2"/>
  <c r="J34" i="2" s="1"/>
  <c r="H7" i="2"/>
  <c r="H26" i="2"/>
  <c r="J26" i="2" s="1"/>
  <c r="H22" i="2"/>
  <c r="J22" i="2" s="1"/>
  <c r="H42" i="2"/>
  <c r="L42" i="2" s="1"/>
  <c r="H41" i="2"/>
  <c r="N41" i="2" s="1"/>
  <c r="H37" i="2"/>
  <c r="J37" i="2" s="1"/>
  <c r="H33" i="2"/>
  <c r="L33" i="2" s="1"/>
  <c r="H18" i="2"/>
  <c r="L18" i="2" s="1"/>
  <c r="H29" i="2"/>
  <c r="J29" i="2" s="1"/>
  <c r="H25" i="2"/>
  <c r="N25" i="2" s="1"/>
  <c r="H21" i="2"/>
  <c r="L21" i="2" s="1"/>
  <c r="H17" i="2"/>
  <c r="L17" i="2" s="1"/>
  <c r="H9" i="2"/>
  <c r="N9" i="2" s="1"/>
  <c r="H40" i="2"/>
  <c r="L40" i="2" s="1"/>
  <c r="H28" i="2"/>
  <c r="L28" i="2" s="1"/>
  <c r="H20" i="2"/>
  <c r="J20" i="2" s="1"/>
  <c r="H12" i="2"/>
  <c r="L12" i="2" s="1"/>
  <c r="H35" i="2"/>
  <c r="N35" i="2" s="1"/>
  <c r="H14" i="2"/>
  <c r="N14" i="2" s="1"/>
  <c r="H10" i="2"/>
  <c r="N30" i="2"/>
  <c r="J7" i="2" l="1"/>
  <c r="N7" i="2"/>
  <c r="N39" i="2"/>
  <c r="L39" i="2"/>
  <c r="L43" i="2"/>
  <c r="J40" i="2"/>
  <c r="L41" i="2"/>
  <c r="H4" i="2"/>
  <c r="F57" i="2" s="1"/>
  <c r="N38" i="2"/>
  <c r="J38" i="2"/>
  <c r="J43" i="2"/>
  <c r="N10" i="2"/>
  <c r="J42" i="2"/>
  <c r="N42" i="2"/>
  <c r="N40" i="2"/>
  <c r="L7" i="2"/>
  <c r="J41" i="2"/>
  <c r="N24" i="2"/>
  <c r="J30" i="2"/>
  <c r="L15" i="2"/>
  <c r="L30" i="2"/>
  <c r="N13" i="2"/>
  <c r="J13" i="2"/>
  <c r="N22" i="2"/>
  <c r="N18" i="2"/>
  <c r="J25" i="2"/>
  <c r="L25" i="2"/>
  <c r="L31" i="2"/>
  <c r="N37" i="2"/>
  <c r="L16" i="2"/>
  <c r="J16" i="2"/>
  <c r="L37" i="2"/>
  <c r="L22" i="2"/>
  <c r="L27" i="2"/>
  <c r="J31" i="2"/>
  <c r="L24" i="2"/>
  <c r="J18" i="2"/>
  <c r="J9" i="2"/>
  <c r="J27" i="2"/>
  <c r="L35" i="2"/>
  <c r="J35" i="2"/>
  <c r="J17" i="2"/>
  <c r="N17" i="2"/>
  <c r="N33" i="2"/>
  <c r="L9" i="2"/>
  <c r="J8" i="2"/>
  <c r="N29" i="2"/>
  <c r="J15" i="2"/>
  <c r="N36" i="2"/>
  <c r="L29" i="2"/>
  <c r="J11" i="2"/>
  <c r="J36" i="2"/>
  <c r="N21" i="2"/>
  <c r="N32" i="2"/>
  <c r="L11" i="2"/>
  <c r="L14" i="2"/>
  <c r="J21" i="2"/>
  <c r="L8" i="2"/>
  <c r="L26" i="2"/>
  <c r="N12" i="2"/>
  <c r="N26" i="2"/>
  <c r="J12" i="2"/>
  <c r="J23" i="2"/>
  <c r="J33" i="2"/>
  <c r="L23" i="2"/>
  <c r="L32" i="2"/>
  <c r="L20" i="2"/>
  <c r="N19" i="2"/>
  <c r="L10" i="2"/>
  <c r="J19" i="2"/>
  <c r="J10" i="2"/>
  <c r="L34" i="2"/>
  <c r="N34" i="2"/>
  <c r="N28" i="2"/>
  <c r="J28" i="2"/>
  <c r="J14" i="2"/>
  <c r="N20" i="2"/>
  <c r="L4" i="2" l="1"/>
  <c r="L57" i="2" s="1"/>
  <c r="N4" i="2"/>
  <c r="P7" i="2" s="1"/>
  <c r="T7" i="2" s="1"/>
  <c r="J4" i="2"/>
  <c r="H57" i="2" s="1"/>
  <c r="J57" i="2" l="1"/>
  <c r="P43" i="2"/>
  <c r="P42" i="2"/>
  <c r="P41" i="2"/>
  <c r="P40" i="2"/>
  <c r="P39" i="2"/>
  <c r="P38" i="2"/>
  <c r="P9" i="2"/>
  <c r="V9" i="2" s="1"/>
  <c r="P21" i="2"/>
  <c r="P18" i="2"/>
  <c r="P37" i="2"/>
  <c r="P34" i="2"/>
  <c r="P31" i="2"/>
  <c r="P36" i="2"/>
  <c r="P32" i="2"/>
  <c r="P35" i="2"/>
  <c r="P33" i="2"/>
  <c r="P15" i="2"/>
  <c r="P24" i="2"/>
  <c r="P26" i="2"/>
  <c r="P30" i="2"/>
  <c r="P23" i="2"/>
  <c r="P16" i="2"/>
  <c r="P14" i="2"/>
  <c r="P28" i="2"/>
  <c r="P22" i="2"/>
  <c r="P20" i="2"/>
  <c r="P19" i="2"/>
  <c r="P27" i="2"/>
  <c r="P29" i="2"/>
  <c r="P12" i="2"/>
  <c r="P11" i="2"/>
  <c r="P8" i="2"/>
  <c r="P13" i="2"/>
  <c r="P17" i="2"/>
  <c r="P25" i="2"/>
  <c r="P10" i="2"/>
  <c r="T41" i="2" l="1"/>
  <c r="V41" i="2"/>
  <c r="R41" i="2"/>
  <c r="R42" i="2"/>
  <c r="T42" i="2"/>
  <c r="V42" i="2"/>
  <c r="R43" i="2"/>
  <c r="V43" i="2"/>
  <c r="T43" i="2"/>
  <c r="V38" i="2"/>
  <c r="R38" i="2"/>
  <c r="T38" i="2"/>
  <c r="V39" i="2"/>
  <c r="R39" i="2"/>
  <c r="T39" i="2"/>
  <c r="V40" i="2"/>
  <c r="R40" i="2"/>
  <c r="T40" i="2"/>
  <c r="T9" i="2"/>
  <c r="R9" i="2"/>
  <c r="R31" i="2"/>
  <c r="V31" i="2"/>
  <c r="T31" i="2"/>
  <c r="T28" i="2"/>
  <c r="R28" i="2"/>
  <c r="V28" i="2"/>
  <c r="V37" i="2"/>
  <c r="T37" i="2"/>
  <c r="R37" i="2"/>
  <c r="R8" i="2"/>
  <c r="V8" i="2"/>
  <c r="T8" i="2"/>
  <c r="V22" i="2"/>
  <c r="T22" i="2"/>
  <c r="R22" i="2"/>
  <c r="R15" i="2"/>
  <c r="T15" i="2"/>
  <c r="V15" i="2"/>
  <c r="R18" i="2"/>
  <c r="V18" i="2"/>
  <c r="T18" i="2"/>
  <c r="V34" i="2"/>
  <c r="T34" i="2"/>
  <c r="R34" i="2"/>
  <c r="V11" i="2"/>
  <c r="T11" i="2"/>
  <c r="R11" i="2"/>
  <c r="V33" i="2"/>
  <c r="T33" i="2"/>
  <c r="R33" i="2"/>
  <c r="T21" i="2"/>
  <c r="V21" i="2"/>
  <c r="R21" i="2"/>
  <c r="R24" i="2"/>
  <c r="V24" i="2"/>
  <c r="T24" i="2"/>
  <c r="T12" i="2"/>
  <c r="R12" i="2"/>
  <c r="V12" i="2"/>
  <c r="T29" i="2"/>
  <c r="V29" i="2"/>
  <c r="R29" i="2"/>
  <c r="V7" i="2"/>
  <c r="R7" i="2"/>
  <c r="V35" i="2"/>
  <c r="T35" i="2"/>
  <c r="R35" i="2"/>
  <c r="V30" i="2"/>
  <c r="T30" i="2"/>
  <c r="R30" i="2"/>
  <c r="V10" i="2"/>
  <c r="T10" i="2"/>
  <c r="R10" i="2"/>
  <c r="V25" i="2"/>
  <c r="T25" i="2"/>
  <c r="R25" i="2"/>
  <c r="T13" i="2"/>
  <c r="V13" i="2"/>
  <c r="R13" i="2"/>
  <c r="V27" i="2"/>
  <c r="T27" i="2"/>
  <c r="R27" i="2"/>
  <c r="R16" i="2"/>
  <c r="V16" i="2"/>
  <c r="T16" i="2"/>
  <c r="R32" i="2"/>
  <c r="V32" i="2"/>
  <c r="T32" i="2"/>
  <c r="T20" i="2"/>
  <c r="R20" i="2"/>
  <c r="V20" i="2"/>
  <c r="V26" i="2"/>
  <c r="T26" i="2"/>
  <c r="R26" i="2"/>
  <c r="V14" i="2"/>
  <c r="T14" i="2"/>
  <c r="R14" i="2"/>
  <c r="V17" i="2"/>
  <c r="T17" i="2"/>
  <c r="R17" i="2"/>
  <c r="V19" i="2"/>
  <c r="T19" i="2"/>
  <c r="R19" i="2"/>
  <c r="R23" i="2"/>
  <c r="V23" i="2"/>
  <c r="T23" i="2"/>
  <c r="T36" i="2"/>
  <c r="R36" i="2"/>
  <c r="V36" i="2"/>
  <c r="P4" i="2"/>
  <c r="F58" i="2" s="1"/>
  <c r="F56" i="2" l="1"/>
  <c r="R4" i="2"/>
  <c r="H58" i="2" s="1"/>
  <c r="V4" i="2"/>
  <c r="J58" i="2" s="1"/>
  <c r="T4" i="2"/>
  <c r="L58" i="2" s="1"/>
  <c r="J56" i="2" l="1"/>
  <c r="H56" i="2"/>
  <c r="L56" i="2"/>
</calcChain>
</file>

<file path=xl/sharedStrings.xml><?xml version="1.0" encoding="utf-8"?>
<sst xmlns="http://schemas.openxmlformats.org/spreadsheetml/2006/main" count="405" uniqueCount="178">
  <si>
    <t>その他の製造工業製品</t>
  </si>
  <si>
    <t>商業</t>
  </si>
  <si>
    <t>金融・保険</t>
  </si>
  <si>
    <t>公務</t>
  </si>
  <si>
    <t>事務用品</t>
  </si>
  <si>
    <t>分類不明</t>
  </si>
  <si>
    <t>部門名</t>
    <rPh sb="0" eb="2">
      <t>ブモン</t>
    </rPh>
    <rPh sb="2" eb="3">
      <t>メイ</t>
    </rPh>
    <phoneticPr fontId="6"/>
  </si>
  <si>
    <t>億円</t>
    <rPh sb="0" eb="2">
      <t>オクエン</t>
    </rPh>
    <phoneticPr fontId="6"/>
  </si>
  <si>
    <t>粗付加価値誘発額</t>
    <rPh sb="0" eb="1">
      <t>ソ</t>
    </rPh>
    <rPh sb="1" eb="3">
      <t>フカ</t>
    </rPh>
    <rPh sb="3" eb="5">
      <t>カチ</t>
    </rPh>
    <rPh sb="5" eb="7">
      <t>ユウハツ</t>
    </rPh>
    <rPh sb="7" eb="8">
      <t>ガク</t>
    </rPh>
    <phoneticPr fontId="6"/>
  </si>
  <si>
    <t>粗付加価値誘発額</t>
    <rPh sb="0" eb="1">
      <t>ソ</t>
    </rPh>
    <rPh sb="1" eb="3">
      <t>フカ</t>
    </rPh>
    <rPh sb="3" eb="5">
      <t>カチ</t>
    </rPh>
    <rPh sb="5" eb="7">
      <t>ユウハツ</t>
    </rPh>
    <rPh sb="7" eb="8">
      <t>ガク</t>
    </rPh>
    <phoneticPr fontId="6"/>
  </si>
  <si>
    <t>労働誘発量</t>
    <rPh sb="0" eb="2">
      <t>ロウドウ</t>
    </rPh>
    <rPh sb="2" eb="4">
      <t>ユウハツ</t>
    </rPh>
    <rPh sb="4" eb="5">
      <t>リョウ</t>
    </rPh>
    <phoneticPr fontId="6"/>
  </si>
  <si>
    <t>労働誘発量</t>
    <rPh sb="0" eb="2">
      <t>ロウドウ</t>
    </rPh>
    <rPh sb="2" eb="4">
      <t>ユウハツ</t>
    </rPh>
    <rPh sb="4" eb="5">
      <t>リョウ</t>
    </rPh>
    <phoneticPr fontId="6"/>
  </si>
  <si>
    <t>人</t>
    <rPh sb="0" eb="1">
      <t>ニン</t>
    </rPh>
    <phoneticPr fontId="6"/>
  </si>
  <si>
    <t>雇用者所得</t>
    <rPh sb="0" eb="3">
      <t>コヨウシャ</t>
    </rPh>
    <rPh sb="3" eb="5">
      <t>ショトク</t>
    </rPh>
    <phoneticPr fontId="6"/>
  </si>
  <si>
    <t>粗付加価値率
（投入係数）</t>
    <rPh sb="0" eb="1">
      <t>ソ</t>
    </rPh>
    <rPh sb="1" eb="3">
      <t>フカ</t>
    </rPh>
    <rPh sb="3" eb="5">
      <t>カチ</t>
    </rPh>
    <rPh sb="5" eb="6">
      <t>リツ</t>
    </rPh>
    <rPh sb="8" eb="10">
      <t>トウニュウ</t>
    </rPh>
    <rPh sb="10" eb="12">
      <t>ケイスウ</t>
    </rPh>
    <phoneticPr fontId="6"/>
  </si>
  <si>
    <t>雇用者所得
（投入係数）</t>
    <rPh sb="0" eb="3">
      <t>コヨウシャ</t>
    </rPh>
    <rPh sb="3" eb="5">
      <t>ショトク</t>
    </rPh>
    <rPh sb="7" eb="9">
      <t>トウニュウ</t>
    </rPh>
    <rPh sb="9" eb="11">
      <t>ケイスウ</t>
    </rPh>
    <phoneticPr fontId="6"/>
  </si>
  <si>
    <t>民間消費支出
（最終需要項目別生産誘発係数）</t>
    <rPh sb="0" eb="2">
      <t>ミンカン</t>
    </rPh>
    <rPh sb="2" eb="4">
      <t>ショウヒ</t>
    </rPh>
    <rPh sb="4" eb="6">
      <t>シシュツ</t>
    </rPh>
    <rPh sb="8" eb="10">
      <t>サイシュウ</t>
    </rPh>
    <rPh sb="10" eb="12">
      <t>ジュヨウ</t>
    </rPh>
    <rPh sb="12" eb="14">
      <t>コウモク</t>
    </rPh>
    <rPh sb="14" eb="15">
      <t>ベツ</t>
    </rPh>
    <rPh sb="15" eb="17">
      <t>セイサン</t>
    </rPh>
    <rPh sb="17" eb="19">
      <t>ユウハツ</t>
    </rPh>
    <rPh sb="19" eb="21">
      <t>ケイスウ</t>
    </rPh>
    <phoneticPr fontId="6"/>
  </si>
  <si>
    <t>鉱業</t>
  </si>
  <si>
    <t>繊維製品</t>
  </si>
  <si>
    <t>パルプ・紙・木製品</t>
  </si>
  <si>
    <t>化学製品</t>
  </si>
  <si>
    <t>石油・石炭製品</t>
  </si>
  <si>
    <t>窯業・土石製品</t>
  </si>
  <si>
    <t>鉄鋼</t>
  </si>
  <si>
    <t>非鉄金属</t>
  </si>
  <si>
    <t>金属製品</t>
  </si>
  <si>
    <t>電気機械</t>
  </si>
  <si>
    <t>輸送機械</t>
  </si>
  <si>
    <t>建設</t>
  </si>
  <si>
    <t>電力・ガス・熱供給</t>
  </si>
  <si>
    <t>不動産</t>
  </si>
  <si>
    <t>教育・研究</t>
  </si>
  <si>
    <t>対事業所サービス</t>
  </si>
  <si>
    <t>対個人サービス</t>
  </si>
  <si>
    <t>自給率</t>
    <rPh sb="0" eb="3">
      <t>ジキュウリツ</t>
    </rPh>
    <phoneticPr fontId="6"/>
  </si>
  <si>
    <t>生産誘発額</t>
    <rPh sb="0" eb="2">
      <t>セイサン</t>
    </rPh>
    <rPh sb="2" eb="4">
      <t>ユウハツ</t>
    </rPh>
    <rPh sb="4" eb="5">
      <t>ガク</t>
    </rPh>
    <phoneticPr fontId="6"/>
  </si>
  <si>
    <t>二次波及効果
（生産誘発額）</t>
    <rPh sb="0" eb="2">
      <t>ニジ</t>
    </rPh>
    <rPh sb="2" eb="4">
      <t>ハキュウ</t>
    </rPh>
    <rPh sb="4" eb="6">
      <t>コウカ</t>
    </rPh>
    <rPh sb="8" eb="10">
      <t>セイサン</t>
    </rPh>
    <rPh sb="10" eb="12">
      <t>ユウハツ</t>
    </rPh>
    <rPh sb="12" eb="13">
      <t>ガク</t>
    </rPh>
    <phoneticPr fontId="6"/>
  </si>
  <si>
    <t>経済波及効果（計）</t>
    <rPh sb="0" eb="2">
      <t>ケイザイ</t>
    </rPh>
    <rPh sb="2" eb="4">
      <t>ハキュウ</t>
    </rPh>
    <rPh sb="4" eb="6">
      <t>コウカ</t>
    </rPh>
    <rPh sb="7" eb="8">
      <t>ケイ</t>
    </rPh>
    <phoneticPr fontId="6"/>
  </si>
  <si>
    <t>粗付加価値額</t>
    <rPh sb="0" eb="1">
      <t>ソ</t>
    </rPh>
    <rPh sb="1" eb="3">
      <t>フカ</t>
    </rPh>
    <rPh sb="3" eb="5">
      <t>カチ</t>
    </rPh>
    <rPh sb="5" eb="6">
      <t>ガク</t>
    </rPh>
    <phoneticPr fontId="6"/>
  </si>
  <si>
    <t>経済波及効果結果まとめ</t>
    <rPh sb="0" eb="2">
      <t>ケイザイ</t>
    </rPh>
    <rPh sb="2" eb="4">
      <t>ハキュウ</t>
    </rPh>
    <rPh sb="4" eb="6">
      <t>コウカ</t>
    </rPh>
    <rPh sb="6" eb="8">
      <t>ケッカ</t>
    </rPh>
    <phoneticPr fontId="6"/>
  </si>
  <si>
    <t>新規需要額計</t>
    <rPh sb="0" eb="2">
      <t>シンキ</t>
    </rPh>
    <rPh sb="2" eb="4">
      <t>ジュヨウ</t>
    </rPh>
    <rPh sb="4" eb="5">
      <t>ガク</t>
    </rPh>
    <rPh sb="5" eb="6">
      <t>ケイ</t>
    </rPh>
    <phoneticPr fontId="6"/>
  </si>
  <si>
    <t>直接効果計</t>
    <rPh sb="0" eb="2">
      <t>チョクセツ</t>
    </rPh>
    <rPh sb="2" eb="4">
      <t>コウカ</t>
    </rPh>
    <rPh sb="4" eb="5">
      <t>ケイ</t>
    </rPh>
    <phoneticPr fontId="6"/>
  </si>
  <si>
    <t>直接効果</t>
    <rPh sb="0" eb="2">
      <t>チョクセツ</t>
    </rPh>
    <rPh sb="2" eb="4">
      <t>コウカ</t>
    </rPh>
    <phoneticPr fontId="6"/>
  </si>
  <si>
    <t>一次波及
効果</t>
    <rPh sb="0" eb="2">
      <t>イチジ</t>
    </rPh>
    <rPh sb="2" eb="4">
      <t>ハキュウ</t>
    </rPh>
    <rPh sb="5" eb="7">
      <t>コウカ</t>
    </rPh>
    <phoneticPr fontId="6"/>
  </si>
  <si>
    <t>二次波及
効果</t>
    <rPh sb="0" eb="2">
      <t>ニジ</t>
    </rPh>
    <rPh sb="2" eb="4">
      <t>ハキュウ</t>
    </rPh>
    <rPh sb="5" eb="7">
      <t>コウカ</t>
    </rPh>
    <phoneticPr fontId="6"/>
  </si>
  <si>
    <t>新規需要額</t>
    <rPh sb="0" eb="2">
      <t>シンキ</t>
    </rPh>
    <rPh sb="2" eb="4">
      <t>ジュヨウ</t>
    </rPh>
    <rPh sb="4" eb="5">
      <t>ガク</t>
    </rPh>
    <phoneticPr fontId="6"/>
  </si>
  <si>
    <t>逆行列係数表</t>
    <phoneticPr fontId="7"/>
  </si>
  <si>
    <t>飲食料品</t>
  </si>
  <si>
    <t>はん用機械</t>
  </si>
  <si>
    <t>生産用機械</t>
  </si>
  <si>
    <t>業務用機械</t>
  </si>
  <si>
    <t>電子部品</t>
  </si>
  <si>
    <t>水道</t>
  </si>
  <si>
    <t>廃棄物処理</t>
  </si>
  <si>
    <t>運輸・郵便</t>
  </si>
  <si>
    <t>情報通信</t>
  </si>
  <si>
    <t>医療・福祉</t>
  </si>
  <si>
    <t>労働係数</t>
    <rPh sb="0" eb="2">
      <t>ロウドウ</t>
    </rPh>
    <rPh sb="2" eb="4">
      <t>ケイスウ</t>
    </rPh>
    <phoneticPr fontId="6"/>
  </si>
  <si>
    <t>新規需要</t>
    <rPh sb="0" eb="2">
      <t>シンキ</t>
    </rPh>
    <rPh sb="2" eb="4">
      <t>ジュヨウ</t>
    </rPh>
    <phoneticPr fontId="6"/>
  </si>
  <si>
    <t>（注）一次波及効果には、直接効果が含まれている。</t>
    <rPh sb="1" eb="2">
      <t>チュウ</t>
    </rPh>
    <rPh sb="3" eb="5">
      <t>イチジ</t>
    </rPh>
    <rPh sb="5" eb="7">
      <t>ハキュウ</t>
    </rPh>
    <rPh sb="7" eb="9">
      <t>コウカ</t>
    </rPh>
    <rPh sb="12" eb="14">
      <t>チョクセツ</t>
    </rPh>
    <rPh sb="14" eb="16">
      <t>コウカ</t>
    </rPh>
    <rPh sb="17" eb="18">
      <t>フク</t>
    </rPh>
    <phoneticPr fontId="6"/>
  </si>
  <si>
    <t>農林漁業</t>
  </si>
  <si>
    <t>プラスチック・ゴム製品</t>
  </si>
  <si>
    <t>情報通信機器</t>
  </si>
  <si>
    <t>他に分類されない会員制団体</t>
  </si>
  <si>
    <t>平成27年大阪府産業連関表(37部門)</t>
    <rPh sb="5" eb="8">
      <t>オオサカフ</t>
    </rPh>
    <rPh sb="8" eb="10">
      <t>サンギョウ</t>
    </rPh>
    <rPh sb="10" eb="12">
      <t>レンカン</t>
    </rPh>
    <rPh sb="12" eb="13">
      <t>ヒョウ</t>
    </rPh>
    <phoneticPr fontId="6"/>
  </si>
  <si>
    <t>一次波及効果
（生産誘発額）</t>
    <rPh sb="0" eb="2">
      <t>イチジ</t>
    </rPh>
    <rPh sb="2" eb="4">
      <t>ハキュウ</t>
    </rPh>
    <rPh sb="4" eb="6">
      <t>コウカ</t>
    </rPh>
    <rPh sb="8" eb="10">
      <t>セイサン</t>
    </rPh>
    <rPh sb="10" eb="12">
      <t>ユウハツ</t>
    </rPh>
    <rPh sb="12" eb="13">
      <t>ガク</t>
    </rPh>
    <phoneticPr fontId="6"/>
  </si>
  <si>
    <t>誘発された
生産額から生じた雇用者所得</t>
    <rPh sb="0" eb="2">
      <t>ユウハツ</t>
    </rPh>
    <rPh sb="6" eb="9">
      <t>セイサンガク</t>
    </rPh>
    <rPh sb="11" eb="12">
      <t>ショウ</t>
    </rPh>
    <rPh sb="14" eb="17">
      <t>コヨウシャ</t>
    </rPh>
    <rPh sb="17" eb="19">
      <t>ショトク</t>
    </rPh>
    <phoneticPr fontId="6"/>
  </si>
  <si>
    <t>誘発された
生産額から生じた
雇用者所得</t>
    <rPh sb="0" eb="2">
      <t>ユウハツ</t>
    </rPh>
    <rPh sb="6" eb="9">
      <t>セイサンガク</t>
    </rPh>
    <rPh sb="11" eb="12">
      <t>ショウ</t>
    </rPh>
    <rPh sb="15" eb="18">
      <t>コヨウシャ</t>
    </rPh>
    <rPh sb="18" eb="20">
      <t>ショトク</t>
    </rPh>
    <phoneticPr fontId="6"/>
  </si>
  <si>
    <t>平成27年(2015年)大阪府産業連関表(37部門)</t>
  </si>
  <si>
    <t>取引基本表</t>
    <rPh sb="4" eb="5">
      <t>ヒョウ</t>
    </rPh>
    <phoneticPr fontId="7"/>
  </si>
  <si>
    <t>(単位：百万円)</t>
    <rPh sb="1" eb="3">
      <t>タンイ</t>
    </rPh>
    <rPh sb="4" eb="7">
      <t>ヒャクマンエン</t>
    </rPh>
    <phoneticPr fontId="7"/>
  </si>
  <si>
    <t>事務用品</t>
    <rPh sb="0" eb="2">
      <t>ジム</t>
    </rPh>
    <rPh sb="2" eb="4">
      <t>ヨウヒン</t>
    </rPh>
    <phoneticPr fontId="2"/>
  </si>
  <si>
    <t>分類不明</t>
    <rPh sb="0" eb="2">
      <t>ブンルイ</t>
    </rPh>
    <rPh sb="2" eb="4">
      <t>フメイ</t>
    </rPh>
    <phoneticPr fontId="2"/>
  </si>
  <si>
    <t>内生部門計</t>
  </si>
  <si>
    <t>家計外消費支出（列）</t>
  </si>
  <si>
    <t>民間消費支出</t>
  </si>
  <si>
    <t>一般政府消費支出</t>
  </si>
  <si>
    <t>府内総固定資本形成（公的）</t>
  </si>
  <si>
    <t>府内総固定資本形成（民間）</t>
  </si>
  <si>
    <t>在庫純増</t>
  </si>
  <si>
    <t>府内最終需要計</t>
  </si>
  <si>
    <t>府内需要合計</t>
  </si>
  <si>
    <t>輸出</t>
  </si>
  <si>
    <t>輸出計</t>
    <rPh sb="2" eb="3">
      <t>ケイ</t>
    </rPh>
    <phoneticPr fontId="2"/>
  </si>
  <si>
    <t>移出</t>
    <rPh sb="0" eb="2">
      <t>イシュツ</t>
    </rPh>
    <phoneticPr fontId="2"/>
  </si>
  <si>
    <t>最終需要計</t>
  </si>
  <si>
    <t>需要合計</t>
  </si>
  <si>
    <t>（控除）輸入</t>
  </si>
  <si>
    <t>（控除）関税</t>
  </si>
  <si>
    <t>（控除）輸入品商品税</t>
  </si>
  <si>
    <t>（控除）輸入計</t>
  </si>
  <si>
    <t>（控除）移入</t>
  </si>
  <si>
    <t>最終需要部門計</t>
    <rPh sb="4" eb="6">
      <t>ブモン</t>
    </rPh>
    <phoneticPr fontId="13"/>
  </si>
  <si>
    <t>府内生産額</t>
  </si>
  <si>
    <t>事務用品</t>
    <rPh sb="0" eb="2">
      <t>ジム</t>
    </rPh>
    <rPh sb="2" eb="4">
      <t>ヨウヒン</t>
    </rPh>
    <phoneticPr fontId="13"/>
  </si>
  <si>
    <t>分類不明</t>
    <rPh sb="0" eb="2">
      <t>ブンルイ</t>
    </rPh>
    <rPh sb="2" eb="4">
      <t>フメイ</t>
    </rPh>
    <phoneticPr fontId="13"/>
  </si>
  <si>
    <t>家計外消費支出（行）</t>
  </si>
  <si>
    <t>雇用者所得</t>
  </si>
  <si>
    <t>営業余剰</t>
  </si>
  <si>
    <t>資本減耗引当</t>
  </si>
  <si>
    <t>間接税（関税・輸入品商品税を除く。）</t>
    <rPh sb="7" eb="9">
      <t>ユニュウ</t>
    </rPh>
    <rPh sb="9" eb="10">
      <t>ヒン</t>
    </rPh>
    <rPh sb="10" eb="12">
      <t>ショウヒン</t>
    </rPh>
    <rPh sb="12" eb="13">
      <t>ゼイ</t>
    </rPh>
    <phoneticPr fontId="2"/>
  </si>
  <si>
    <t>（控除）経常補助金</t>
  </si>
  <si>
    <t>粗付加価値部門計</t>
  </si>
  <si>
    <t>府内生産額</t>
    <rPh sb="0" eb="1">
      <t>フ</t>
    </rPh>
    <phoneticPr fontId="2"/>
  </si>
  <si>
    <t>家計外消費支出</t>
    <rPh sb="5" eb="7">
      <t>シシュツ</t>
    </rPh>
    <phoneticPr fontId="6"/>
  </si>
  <si>
    <t>最終需要項目</t>
    <rPh sb="0" eb="2">
      <t>サイシュウ</t>
    </rPh>
    <rPh sb="2" eb="4">
      <t>ジュヨウ</t>
    </rPh>
    <rPh sb="4" eb="6">
      <t>コウモク</t>
    </rPh>
    <phoneticPr fontId="6"/>
  </si>
  <si>
    <t>平均消費性向</t>
    <rPh sb="0" eb="2">
      <t>ヘイキン</t>
    </rPh>
    <rPh sb="2" eb="4">
      <t>ショウヒ</t>
    </rPh>
    <rPh sb="4" eb="6">
      <t>セイコウ</t>
    </rPh>
    <phoneticPr fontId="6"/>
  </si>
  <si>
    <t>平成27年（2015年）大阪府産業連関表　経済波及効果推計ツール（37部門）</t>
    <rPh sb="0" eb="2">
      <t>ヘイセイ</t>
    </rPh>
    <rPh sb="4" eb="5">
      <t>ネン</t>
    </rPh>
    <rPh sb="10" eb="11">
      <t>ネン</t>
    </rPh>
    <rPh sb="12" eb="15">
      <t>オオサカフ</t>
    </rPh>
    <rPh sb="15" eb="17">
      <t>サンギョウ</t>
    </rPh>
    <rPh sb="17" eb="19">
      <t>レンカン</t>
    </rPh>
    <rPh sb="19" eb="20">
      <t>ヒョウ</t>
    </rPh>
    <rPh sb="21" eb="23">
      <t>ケイザイ</t>
    </rPh>
    <rPh sb="23" eb="25">
      <t>ハキュウ</t>
    </rPh>
    <rPh sb="25" eb="27">
      <t>コウカ</t>
    </rPh>
    <rPh sb="27" eb="29">
      <t>スイケイ</t>
    </rPh>
    <rPh sb="35" eb="37">
      <t>ブモン</t>
    </rPh>
    <phoneticPr fontId="6"/>
  </si>
  <si>
    <t>※輸移出以外に自給率を乗じる</t>
    <rPh sb="1" eb="2">
      <t>ユ</t>
    </rPh>
    <rPh sb="2" eb="3">
      <t>イ</t>
    </rPh>
    <rPh sb="3" eb="4">
      <t>シュツ</t>
    </rPh>
    <rPh sb="4" eb="6">
      <t>イガイ</t>
    </rPh>
    <rPh sb="7" eb="10">
      <t>ジキュウリツ</t>
    </rPh>
    <rPh sb="11" eb="12">
      <t>ジョウ</t>
    </rPh>
    <phoneticPr fontId="6"/>
  </si>
  <si>
    <t>民間消費支出</t>
    <phoneticPr fontId="6"/>
  </si>
  <si>
    <t>一般政府消費支出</t>
    <phoneticPr fontId="6"/>
  </si>
  <si>
    <t>府内総固定資本形成（公的）</t>
    <phoneticPr fontId="6"/>
  </si>
  <si>
    <t>輸出</t>
    <phoneticPr fontId="2"/>
  </si>
  <si>
    <t>移出</t>
    <rPh sb="0" eb="1">
      <t>イ</t>
    </rPh>
    <rPh sb="1" eb="2">
      <t>シュツ</t>
    </rPh>
    <phoneticPr fontId="6"/>
  </si>
  <si>
    <t>【簡易版】平成27年（2015年）大阪府産業連関表　経済波及効果推計ツール（37部門）</t>
    <rPh sb="1" eb="4">
      <t>カンイバン</t>
    </rPh>
    <rPh sb="5" eb="7">
      <t>ヘイセイ</t>
    </rPh>
    <rPh sb="9" eb="10">
      <t>ネン</t>
    </rPh>
    <rPh sb="15" eb="16">
      <t>ネン</t>
    </rPh>
    <rPh sb="17" eb="20">
      <t>オオサカフ</t>
    </rPh>
    <rPh sb="20" eb="22">
      <t>サンギョウ</t>
    </rPh>
    <rPh sb="22" eb="24">
      <t>レンカン</t>
    </rPh>
    <rPh sb="24" eb="25">
      <t>ヒョウ</t>
    </rPh>
    <rPh sb="26" eb="28">
      <t>ケイザイ</t>
    </rPh>
    <rPh sb="28" eb="30">
      <t>ハキュウ</t>
    </rPh>
    <rPh sb="30" eb="32">
      <t>コウカ</t>
    </rPh>
    <rPh sb="32" eb="34">
      <t>スイケイ</t>
    </rPh>
    <rPh sb="40" eb="42">
      <t>ブモン</t>
    </rPh>
    <phoneticPr fontId="6"/>
  </si>
  <si>
    <t>①増加した消費や投資（最終需要部門）の項目別の金額</t>
    <rPh sb="1" eb="3">
      <t>ゾウカ</t>
    </rPh>
    <rPh sb="5" eb="7">
      <t>ショウヒ</t>
    </rPh>
    <rPh sb="8" eb="10">
      <t>トウシ</t>
    </rPh>
    <rPh sb="11" eb="13">
      <t>サイシュウ</t>
    </rPh>
    <rPh sb="13" eb="15">
      <t>ジュヨウ</t>
    </rPh>
    <rPh sb="15" eb="17">
      <t>ブモン</t>
    </rPh>
    <rPh sb="19" eb="21">
      <t>コウモク</t>
    </rPh>
    <rPh sb="21" eb="22">
      <t>ベツ</t>
    </rPh>
    <rPh sb="23" eb="25">
      <t>キンガク</t>
    </rPh>
    <phoneticPr fontId="6"/>
  </si>
  <si>
    <t>・投入係数は安定的</t>
    <rPh sb="1" eb="3">
      <t>トウニュウ</t>
    </rPh>
    <rPh sb="3" eb="5">
      <t>ケイスウ</t>
    </rPh>
    <rPh sb="6" eb="9">
      <t>アンテイテキ</t>
    </rPh>
    <phoneticPr fontId="6"/>
  </si>
  <si>
    <t>・物価変動は未考慮</t>
    <rPh sb="1" eb="3">
      <t>ブッカ</t>
    </rPh>
    <rPh sb="3" eb="5">
      <t>ヘンドウ</t>
    </rPh>
    <rPh sb="6" eb="7">
      <t>ミ</t>
    </rPh>
    <rPh sb="7" eb="9">
      <t>コウリョ</t>
    </rPh>
    <phoneticPr fontId="6"/>
  </si>
  <si>
    <t>・規模の経済性は未考慮</t>
    <phoneticPr fontId="6"/>
  </si>
  <si>
    <t>「生産が２倍になれば原材料等の投入量も２倍になる」という線形的な比例関係を仮定します。</t>
    <phoneticPr fontId="6"/>
  </si>
  <si>
    <t>・時間的問題は不明確</t>
    <phoneticPr fontId="6"/>
  </si>
  <si>
    <t>経済波及効果が達成される所要時間は不明確です。</t>
    <rPh sb="7" eb="9">
      <t>タッセイ</t>
    </rPh>
    <rPh sb="17" eb="20">
      <t>フメイカク</t>
    </rPh>
    <phoneticPr fontId="6"/>
  </si>
  <si>
    <t>・生産能力の限界は無視</t>
    <phoneticPr fontId="6"/>
  </si>
  <si>
    <t>・在庫による調整は無視</t>
    <phoneticPr fontId="6"/>
  </si>
  <si>
    <t>・使用する産業連関表の部門数によって推計結果は違う</t>
    <phoneticPr fontId="6"/>
  </si>
  <si>
    <t>・雇用者所得の消費への転換比率は「平均消費性向」を用いる</t>
    <rPh sb="19" eb="21">
      <t>ショウヒ</t>
    </rPh>
    <rPh sb="21" eb="23">
      <t>セイコウ</t>
    </rPh>
    <rPh sb="25" eb="26">
      <t>モチ</t>
    </rPh>
    <phoneticPr fontId="6"/>
  </si>
  <si>
    <t>○免責事項</t>
    <rPh sb="1" eb="3">
      <t>メンセキ</t>
    </rPh>
    <rPh sb="3" eb="5">
      <t>ジコウ</t>
    </rPh>
    <phoneticPr fontId="6"/>
  </si>
  <si>
    <t>○利用事例提供のお願い</t>
    <rPh sb="1" eb="3">
      <t>リヨウ</t>
    </rPh>
    <rPh sb="3" eb="5">
      <t>ジレイ</t>
    </rPh>
    <rPh sb="5" eb="7">
      <t>テイキョウ</t>
    </rPh>
    <rPh sb="9" eb="10">
      <t>ネガ</t>
    </rPh>
    <phoneticPr fontId="6"/>
  </si>
  <si>
    <t>＜連絡先＞</t>
    <phoneticPr fontId="6"/>
  </si>
  <si>
    <t>大阪府 総務部 統計課 情報企画グループ</t>
    <phoneticPr fontId="6"/>
  </si>
  <si>
    <t>電話：06-6210-9195（直通）</t>
    <phoneticPr fontId="6"/>
  </si>
  <si>
    <t>FAX：06-6614-6921</t>
    <phoneticPr fontId="6"/>
  </si>
  <si>
    <t>e-mail：tokei@sbox.pref.osaka.lg.jp</t>
    <phoneticPr fontId="6"/>
  </si>
  <si>
    <t>家計外消費支出</t>
    <rPh sb="0" eb="2">
      <t>カケイ</t>
    </rPh>
    <rPh sb="2" eb="3">
      <t>ガイ</t>
    </rPh>
    <rPh sb="3" eb="5">
      <t>ショウヒ</t>
    </rPh>
    <rPh sb="5" eb="7">
      <t>シシュツ</t>
    </rPh>
    <phoneticPr fontId="6"/>
  </si>
  <si>
    <t>民間消費支出</t>
    <rPh sb="0" eb="2">
      <t>ミンカン</t>
    </rPh>
    <rPh sb="2" eb="4">
      <t>ショウヒ</t>
    </rPh>
    <rPh sb="4" eb="6">
      <t>シシュツ</t>
    </rPh>
    <phoneticPr fontId="6"/>
  </si>
  <si>
    <t>一般政府消費支出</t>
    <rPh sb="0" eb="2">
      <t>イッパン</t>
    </rPh>
    <rPh sb="2" eb="4">
      <t>セイフ</t>
    </rPh>
    <rPh sb="4" eb="6">
      <t>ショウヒ</t>
    </rPh>
    <rPh sb="6" eb="8">
      <t>シシュツ</t>
    </rPh>
    <phoneticPr fontId="6"/>
  </si>
  <si>
    <t>政府が提供するサービス（外交、議会、警察、教育、保健衛生など）に関する支出のうち、政府自身が負担した費用</t>
  </si>
  <si>
    <t>府内総固定資本形成</t>
    <rPh sb="0" eb="2">
      <t>フナイ</t>
    </rPh>
    <rPh sb="2" eb="3">
      <t>ソウ</t>
    </rPh>
    <rPh sb="3" eb="5">
      <t>コテイ</t>
    </rPh>
    <rPh sb="5" eb="7">
      <t>シホン</t>
    </rPh>
    <rPh sb="7" eb="9">
      <t>ケイセイ</t>
    </rPh>
    <phoneticPr fontId="6"/>
  </si>
  <si>
    <t>１年間に取得した建物、機械、装置などの固定資産</t>
    <phoneticPr fontId="6"/>
  </si>
  <si>
    <t>輸出</t>
    <rPh sb="0" eb="2">
      <t>ユシュツ</t>
    </rPh>
    <phoneticPr fontId="6"/>
  </si>
  <si>
    <t>府内から日本国外に販売された財・サービス</t>
  </si>
  <si>
    <t>府内から府外都道府県に販売された財・サービス</t>
  </si>
  <si>
    <r>
      <t>金額（億円）</t>
    </r>
    <r>
      <rPr>
        <b/>
        <sz val="11"/>
        <color theme="3" tint="0.39997558519241921"/>
        <rFont val="游ゴシック"/>
        <family val="3"/>
        <charset val="128"/>
      </rPr>
      <t>★入力箇所</t>
    </r>
    <rPh sb="0" eb="2">
      <t>キンガク</t>
    </rPh>
    <rPh sb="3" eb="5">
      <t>オクエン</t>
    </rPh>
    <rPh sb="7" eb="9">
      <t>ニュウリョク</t>
    </rPh>
    <rPh sb="9" eb="11">
      <t>カショ</t>
    </rPh>
    <phoneticPr fontId="6"/>
  </si>
  <si>
    <t>用語の解説</t>
    <rPh sb="0" eb="2">
      <t>ヨウゴ</t>
    </rPh>
    <rPh sb="3" eb="5">
      <t>カイセツ</t>
    </rPh>
    <phoneticPr fontId="6"/>
  </si>
  <si>
    <t>移出</t>
    <rPh sb="0" eb="2">
      <t>イシュツ</t>
    </rPh>
    <phoneticPr fontId="6"/>
  </si>
  <si>
    <t>○このツールでできること</t>
    <phoneticPr fontId="6"/>
  </si>
  <si>
    <t>○このツールの使い方</t>
    <rPh sb="7" eb="8">
      <t>ツカ</t>
    </rPh>
    <rPh sb="9" eb="10">
      <t>カタ</t>
    </rPh>
    <phoneticPr fontId="6"/>
  </si>
  <si>
    <t>【入力シート】に以下の２点を入力すると【経済波及効果推計シート】に推計結果と推計過程が表示されます。</t>
    <rPh sb="1" eb="3">
      <t>ニュウリョク</t>
    </rPh>
    <rPh sb="8" eb="10">
      <t>イカ</t>
    </rPh>
    <rPh sb="12" eb="13">
      <t>テン</t>
    </rPh>
    <rPh sb="14" eb="16">
      <t>ニュウリョク</t>
    </rPh>
    <phoneticPr fontId="6"/>
  </si>
  <si>
    <t>②平均消費性向（受け取った所得のうち消費に回る割合）</t>
    <rPh sb="1" eb="3">
      <t>ヘイキン</t>
    </rPh>
    <rPh sb="3" eb="5">
      <t>ショウヒ</t>
    </rPh>
    <rPh sb="5" eb="7">
      <t>セイコウ</t>
    </rPh>
    <rPh sb="8" eb="9">
      <t>ウ</t>
    </rPh>
    <rPh sb="10" eb="11">
      <t>ト</t>
    </rPh>
    <rPh sb="13" eb="15">
      <t>ショトク</t>
    </rPh>
    <rPh sb="18" eb="20">
      <t>ショウヒ</t>
    </rPh>
    <rPh sb="21" eb="22">
      <t>マワ</t>
    </rPh>
    <rPh sb="23" eb="25">
      <t>ワリアイ</t>
    </rPh>
    <phoneticPr fontId="6"/>
  </si>
  <si>
    <t>○留意いただきたいこと</t>
    <rPh sb="1" eb="3">
      <t>リュウイ</t>
    </rPh>
    <phoneticPr fontId="6"/>
  </si>
  <si>
    <t>このツールによる推計の結果は、大阪府が保証するものではありません。</t>
    <rPh sb="8" eb="10">
      <t>スイケイ</t>
    </rPh>
    <rPh sb="11" eb="13">
      <t>ケッカ</t>
    </rPh>
    <rPh sb="15" eb="18">
      <t>オオサカフ</t>
    </rPh>
    <rPh sb="19" eb="21">
      <t>ホショウ</t>
    </rPh>
    <phoneticPr fontId="6"/>
  </si>
  <si>
    <t>推計される方の責任において利用してください。</t>
    <rPh sb="0" eb="2">
      <t>スイケイ</t>
    </rPh>
    <rPh sb="5" eb="6">
      <t>カタ</t>
    </rPh>
    <rPh sb="7" eb="9">
      <t>セキニン</t>
    </rPh>
    <rPh sb="13" eb="15">
      <t>リヨウ</t>
    </rPh>
    <phoneticPr fontId="6"/>
  </si>
  <si>
    <t>大阪府産業連関表及びこのツールを利用された場合は、お手数ですが、下記連絡先にお知らせください。</t>
    <rPh sb="8" eb="9">
      <t>オヨ</t>
    </rPh>
    <rPh sb="26" eb="28">
      <t>テスウ</t>
    </rPh>
    <rPh sb="39" eb="40">
      <t>シ</t>
    </rPh>
    <phoneticPr fontId="6"/>
  </si>
  <si>
    <t>〒559-8555　 大阪市住之江区南港北 一丁目14-16 　大阪府咲洲庁舎（さきしまコスモタワー） 19階</t>
    <rPh sb="22" eb="23">
      <t>イチ</t>
    </rPh>
    <rPh sb="23" eb="25">
      <t>チョウメ</t>
    </rPh>
    <phoneticPr fontId="6"/>
  </si>
  <si>
    <t>経済波及効果の推計は、以下の基本的仮定、前提条件に基づいています。</t>
    <rPh sb="0" eb="2">
      <t>ケイザイ</t>
    </rPh>
    <rPh sb="2" eb="4">
      <t>ハキュウ</t>
    </rPh>
    <rPh sb="4" eb="6">
      <t>コウカ</t>
    </rPh>
    <rPh sb="7" eb="9">
      <t>スイケイ</t>
    </rPh>
    <rPh sb="11" eb="13">
      <t>イカ</t>
    </rPh>
    <rPh sb="14" eb="17">
      <t>キホンテキ</t>
    </rPh>
    <rPh sb="17" eb="19">
      <t>カテイ</t>
    </rPh>
    <rPh sb="20" eb="22">
      <t>ゼンテイ</t>
    </rPh>
    <rPh sb="22" eb="24">
      <t>ジョウケン</t>
    </rPh>
    <rPh sb="25" eb="26">
      <t>モト</t>
    </rPh>
    <phoneticPr fontId="6"/>
  </si>
  <si>
    <t>○基本的仮定、前提条件</t>
    <rPh sb="1" eb="4">
      <t>キホンテキ</t>
    </rPh>
    <rPh sb="4" eb="6">
      <t>カテイ</t>
    </rPh>
    <rPh sb="7" eb="9">
      <t>ゼンテイ</t>
    </rPh>
    <rPh sb="9" eb="11">
      <t>ジョウケン</t>
    </rPh>
    <phoneticPr fontId="6"/>
  </si>
  <si>
    <t>平成27年の産業構造により分析しており、「投入係数」は一定と仮定しています。</t>
    <rPh sb="0" eb="2">
      <t>ヘイセイ</t>
    </rPh>
    <rPh sb="4" eb="5">
      <t>ネン</t>
    </rPh>
    <rPh sb="6" eb="8">
      <t>サンギョウ</t>
    </rPh>
    <rPh sb="8" eb="10">
      <t>コウゾウ</t>
    </rPh>
    <rPh sb="13" eb="15">
      <t>ブンセキ</t>
    </rPh>
    <rPh sb="21" eb="23">
      <t>トウニュウ</t>
    </rPh>
    <rPh sb="23" eb="25">
      <t>ケイスウ</t>
    </rPh>
    <rPh sb="27" eb="29">
      <t>イッテイ</t>
    </rPh>
    <rPh sb="30" eb="32">
      <t>カテイ</t>
    </rPh>
    <phoneticPr fontId="6"/>
  </si>
  <si>
    <t>大量生産による単価の縮小はないと仮定します。</t>
    <phoneticPr fontId="6"/>
  </si>
  <si>
    <t>現実には、生産余力がない場合には輸移入への依存などにより府内の生産に波及しませんが、生産限界はないと仮定します。</t>
    <rPh sb="0" eb="2">
      <t>ゲンジツ</t>
    </rPh>
    <rPh sb="28" eb="29">
      <t>フ</t>
    </rPh>
    <phoneticPr fontId="6"/>
  </si>
  <si>
    <t>そのようなことはないと仮定します。</t>
    <phoneticPr fontId="6"/>
  </si>
  <si>
    <t>・時間外勤務対応などによる影響は無視</t>
    <phoneticPr fontId="6"/>
  </si>
  <si>
    <t>現実には、残業して対応するなどにより、従業者数は増加するとは限りませんが、生産額と労働力の間に比例関係が存在すると仮定します。</t>
    <rPh sb="0" eb="2">
      <t>ゲンジツ</t>
    </rPh>
    <phoneticPr fontId="6"/>
  </si>
  <si>
    <t>雇用者所得の一定割合が最終需要（消費）に回ることを「所得の消費への転換」と呼び、その一定割合を「消費への転換比率」といいます。</t>
    <rPh sb="20" eb="21">
      <t>マワ</t>
    </rPh>
    <rPh sb="26" eb="28">
      <t>ショトク</t>
    </rPh>
    <rPh sb="29" eb="31">
      <t>ショウヒ</t>
    </rPh>
    <rPh sb="33" eb="35">
      <t>テンカン</t>
    </rPh>
    <rPh sb="37" eb="38">
      <t>ヨ</t>
    </rPh>
    <rPh sb="42" eb="44">
      <t>イッテイ</t>
    </rPh>
    <rPh sb="44" eb="46">
      <t>ワリアイ</t>
    </rPh>
    <rPh sb="48" eb="50">
      <t>ショウヒ</t>
    </rPh>
    <rPh sb="52" eb="54">
      <t>テンカン</t>
    </rPh>
    <rPh sb="54" eb="56">
      <t>ヒリツ</t>
    </rPh>
    <phoneticPr fontId="6"/>
  </si>
  <si>
    <t>このツールでは、「消費への転換比率」に「平均消費性向（総務省「家計調査」）」を用いていますが、変更は可能です。</t>
    <rPh sb="9" eb="11">
      <t>ショウヒ</t>
    </rPh>
    <rPh sb="13" eb="15">
      <t>テンカン</t>
    </rPh>
    <rPh sb="15" eb="17">
      <t>ヒリツ</t>
    </rPh>
    <rPh sb="20" eb="22">
      <t>ヘイキン</t>
    </rPh>
    <rPh sb="22" eb="24">
      <t>ショウヒ</t>
    </rPh>
    <rPh sb="24" eb="26">
      <t>セイコウ</t>
    </rPh>
    <rPh sb="27" eb="30">
      <t>ソウムショウ</t>
    </rPh>
    <rPh sb="31" eb="33">
      <t>カケイ</t>
    </rPh>
    <rPh sb="33" eb="35">
      <t>チョウサ</t>
    </rPh>
    <rPh sb="39" eb="40">
      <t>モチ</t>
    </rPh>
    <rPh sb="47" eb="49">
      <t>ヘンコウ</t>
    </rPh>
    <rPh sb="50" eb="52">
      <t>カノウ</t>
    </rPh>
    <phoneticPr fontId="6"/>
  </si>
  <si>
    <t>推計に用いる産業連関表の部門数が多いものほど推計結果は小さくなる傾向があります。</t>
    <rPh sb="0" eb="2">
      <t>スイケイ</t>
    </rPh>
    <phoneticPr fontId="6"/>
  </si>
  <si>
    <t>・推計できる経済波及効果の範囲には限界がある</t>
    <rPh sb="1" eb="3">
      <t>スイケイ</t>
    </rPh>
    <rPh sb="6" eb="8">
      <t>ケイザイ</t>
    </rPh>
    <rPh sb="8" eb="10">
      <t>ハキュウ</t>
    </rPh>
    <phoneticPr fontId="6"/>
  </si>
  <si>
    <t>産業連関表を用いての推計は、生産波及効果に関する経済効果のみ対象としています。</t>
    <rPh sb="6" eb="7">
      <t>モチ</t>
    </rPh>
    <rPh sb="10" eb="12">
      <t>スイケイ</t>
    </rPh>
    <phoneticPr fontId="6"/>
  </si>
  <si>
    <t>例えば、道路や橋りょうの建設であれば、建設そのものの経済波及効果は推計できますが、完成後に地域の生産力に及ぼす影響や</t>
    <rPh sb="0" eb="1">
      <t>タト</t>
    </rPh>
    <rPh sb="4" eb="6">
      <t>ドウロ</t>
    </rPh>
    <rPh sb="7" eb="8">
      <t>キョウ</t>
    </rPh>
    <rPh sb="12" eb="14">
      <t>ケンセツ</t>
    </rPh>
    <rPh sb="28" eb="30">
      <t>ハキュウ</t>
    </rPh>
    <rPh sb="33" eb="35">
      <t>スイケイ</t>
    </rPh>
    <rPh sb="41" eb="43">
      <t>カンセイ</t>
    </rPh>
    <rPh sb="43" eb="44">
      <t>ゴ</t>
    </rPh>
    <rPh sb="52" eb="53">
      <t>オヨ</t>
    </rPh>
    <rPh sb="55" eb="57">
      <t>エイキョウ</t>
    </rPh>
    <phoneticPr fontId="6"/>
  </si>
  <si>
    <t>推計結果は、平成27年の価格で表示されます。厳密には、推計する年の価格を一旦平成27年の価格にして（デフレート）、</t>
    <rPh sb="0" eb="2">
      <t>スイケイ</t>
    </rPh>
    <rPh sb="2" eb="4">
      <t>ケッカ</t>
    </rPh>
    <rPh sb="6" eb="8">
      <t>ヘイセイ</t>
    </rPh>
    <rPh sb="10" eb="11">
      <t>ネン</t>
    </rPh>
    <rPh sb="12" eb="14">
      <t>カカク</t>
    </rPh>
    <rPh sb="15" eb="17">
      <t>ヒョウジ</t>
    </rPh>
    <rPh sb="31" eb="32">
      <t>ネン</t>
    </rPh>
    <rPh sb="38" eb="40">
      <t>ヘイセイ</t>
    </rPh>
    <rPh sb="42" eb="43">
      <t>ネン</t>
    </rPh>
    <phoneticPr fontId="6"/>
  </si>
  <si>
    <t>算出した効果額を推計する年の価格に戻す（インフレート）プロセスが必要です。</t>
    <rPh sb="12" eb="13">
      <t>ネン</t>
    </rPh>
    <rPh sb="32" eb="34">
      <t>ヒツヨウ</t>
    </rPh>
    <phoneticPr fontId="6"/>
  </si>
  <si>
    <t>現実には、（過剰な在庫があるので）生産増ではなく在庫削減で対応すると需要が生産に結び付かないこともありますが、</t>
    <rPh sb="0" eb="2">
      <t>ゲンジツ</t>
    </rPh>
    <rPh sb="42" eb="43">
      <t>ツ</t>
    </rPh>
    <phoneticPr fontId="6"/>
  </si>
  <si>
    <t>「企業消費」に当たる。交際費、接待費、福利厚生費、出張費（運賃を除く。主に宿泊費と日当）など</t>
    <phoneticPr fontId="1"/>
  </si>
  <si>
    <t>「家計消費支出」及び「対家計民間非営利団体消費支出」*で構成
　*利潤の追求を目的とせずに社会的・地域的サービスを家計に提供する団体（私立学校、宗教団体など）の消費</t>
    <rPh sb="8" eb="9">
      <t>オヨ</t>
    </rPh>
    <phoneticPr fontId="1"/>
  </si>
  <si>
    <r>
      <t>初期値として平成27年大阪市の平均消費性向*を入力していますが、変更可能です。
 　</t>
    </r>
    <r>
      <rPr>
        <sz val="10"/>
        <rFont val="游ゴシック"/>
        <family val="3"/>
        <charset val="128"/>
      </rPr>
      <t>*総務省「家計調査（2015）」１世帯当たり年平均１か月間の収入と支出（二人以上の世帯のうち勤労者世帯）より
（参考）平均消費性向＝消費支出÷可処分所得</t>
    </r>
    <rPh sb="32" eb="34">
      <t>ヘンコウ</t>
    </rPh>
    <rPh sb="34" eb="36">
      <t>カノウ</t>
    </rPh>
    <rPh sb="98" eb="100">
      <t>サンコウ</t>
    </rPh>
    <phoneticPr fontId="6"/>
  </si>
  <si>
    <t>利便性の向上に伴う経済効果は推計できません。</t>
    <rPh sb="7" eb="8">
      <t>トモナ</t>
    </rPh>
    <rPh sb="9" eb="11">
      <t>ケイザイ</t>
    </rPh>
    <rPh sb="11" eb="13">
      <t>コウカ</t>
    </rPh>
    <rPh sb="14" eb="16">
      <t>スイケイ</t>
    </rPh>
    <phoneticPr fontId="6"/>
  </si>
  <si>
    <t>　（消費額や投資額を「平成27年（2015年）大阪府産業連関表」の構成比で部門分類に自動的に分割して推計します。）</t>
    <rPh sb="23" eb="26">
      <t>オオサカフ</t>
    </rPh>
    <rPh sb="26" eb="28">
      <t>サンギョウ</t>
    </rPh>
    <rPh sb="28" eb="30">
      <t>レンカン</t>
    </rPh>
    <rPh sb="30" eb="31">
      <t>ヒョウ</t>
    </rPh>
    <rPh sb="42" eb="45">
      <t>ジドウテキ</t>
    </rPh>
    <phoneticPr fontId="6"/>
  </si>
  <si>
    <t>どの程度増加するか、部門分類別の新規需要額が不明でも簡易的に推計できます。</t>
    <phoneticPr fontId="6"/>
  </si>
  <si>
    <t>大阪府内にイベントや設備投資などの新規需要が発生した場合に各産業の生産額、粗付加価値額、雇用者所得及び雇用が</t>
    <rPh sb="0" eb="2">
      <t>オオサカ</t>
    </rPh>
    <rPh sb="2" eb="4">
      <t>フナイ</t>
    </rPh>
    <rPh sb="10" eb="12">
      <t>セツビ</t>
    </rPh>
    <rPh sb="12" eb="14">
      <t>トウシ</t>
    </rPh>
    <rPh sb="17" eb="19">
      <t>シンキ</t>
    </rPh>
    <rPh sb="19" eb="21">
      <t>ジュヨウ</t>
    </rPh>
    <rPh sb="22" eb="24">
      <t>ハッセイ</t>
    </rPh>
    <rPh sb="26" eb="28">
      <t>バアイ</t>
    </rPh>
    <rPh sb="29" eb="30">
      <t>カク</t>
    </rPh>
    <rPh sb="30" eb="32">
      <t>サンギョウ</t>
    </rPh>
    <rPh sb="33" eb="35">
      <t>セイサン</t>
    </rPh>
    <rPh sb="35" eb="36">
      <t>ガク</t>
    </rPh>
    <rPh sb="37" eb="38">
      <t>アラ</t>
    </rPh>
    <rPh sb="38" eb="40">
      <t>フカ</t>
    </rPh>
    <rPh sb="40" eb="42">
      <t>カチ</t>
    </rPh>
    <rPh sb="42" eb="43">
      <t>ガク</t>
    </rPh>
    <rPh sb="44" eb="46">
      <t>コヨウ</t>
    </rPh>
    <rPh sb="46" eb="47">
      <t>モノ</t>
    </rPh>
    <rPh sb="47" eb="49">
      <t>ショトク</t>
    </rPh>
    <rPh sb="49" eb="50">
      <t>オヨ</t>
    </rPh>
    <rPh sb="51" eb="53">
      <t>コヨウ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</si>
</sst>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000000_ "/>
    <numFmt numFmtId="178" formatCode="00"/>
    <numFmt numFmtId="179" formatCode="0.000000_);[Red]\(0.000000\)"/>
    <numFmt numFmtId="180" formatCode="0.0000_ "/>
    <numFmt numFmtId="181" formatCode="#,##0_ "/>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明朝"/>
      <family val="1"/>
      <charset val="128"/>
    </font>
    <font>
      <sz val="10"/>
      <name val="ＭＳ Ｐゴシック"/>
      <family val="3"/>
      <charset val="128"/>
    </font>
    <font>
      <sz val="11"/>
      <color theme="1"/>
      <name val="ＭＳ Ｐゴシック"/>
      <family val="3"/>
      <charset val="128"/>
      <scheme val="minor"/>
    </font>
    <font>
      <sz val="14"/>
      <name val="ＭＳ 明朝"/>
      <family val="1"/>
      <charset val="128"/>
    </font>
    <font>
      <sz val="9"/>
      <name val="ＭＳ 明朝"/>
      <family val="1"/>
      <charset val="128"/>
    </font>
    <font>
      <sz val="11"/>
      <name val="ＭＳ 明朝"/>
      <family val="1"/>
      <charset val="128"/>
    </font>
    <font>
      <sz val="11"/>
      <color theme="1"/>
      <name val="ＭＳ ゴシック"/>
      <family val="2"/>
      <charset val="128"/>
    </font>
    <font>
      <sz val="10"/>
      <color theme="1"/>
      <name val="ＭＳ Ｐ明朝"/>
      <family val="1"/>
      <charset val="128"/>
    </font>
    <font>
      <sz val="18"/>
      <name val="游ゴシック"/>
      <family val="3"/>
      <charset val="128"/>
    </font>
    <font>
      <sz val="9"/>
      <name val="游ゴシック"/>
      <family val="3"/>
      <charset val="128"/>
    </font>
    <font>
      <sz val="12"/>
      <name val="游ゴシック"/>
      <family val="3"/>
      <charset val="128"/>
    </font>
    <font>
      <b/>
      <sz val="12"/>
      <name val="游ゴシック"/>
      <family val="3"/>
      <charset val="128"/>
    </font>
    <font>
      <sz val="8"/>
      <name val="游ゴシック"/>
      <family val="3"/>
      <charset val="128"/>
    </font>
    <font>
      <sz val="11"/>
      <name val="游ゴシック"/>
      <family val="3"/>
      <charset val="128"/>
    </font>
    <font>
      <b/>
      <sz val="11"/>
      <name val="游ゴシック"/>
      <family val="3"/>
      <charset val="128"/>
    </font>
    <font>
      <sz val="10"/>
      <name val="游ゴシック"/>
      <family val="3"/>
      <charset val="128"/>
    </font>
    <font>
      <b/>
      <sz val="18"/>
      <name val="游ゴシック"/>
      <family val="3"/>
      <charset val="128"/>
    </font>
    <font>
      <sz val="10"/>
      <color theme="1"/>
      <name val="游ゴシック"/>
      <family val="3"/>
      <charset val="128"/>
    </font>
    <font>
      <b/>
      <sz val="10"/>
      <name val="游ゴシック"/>
      <family val="3"/>
      <charset val="128"/>
    </font>
    <font>
      <b/>
      <sz val="11"/>
      <color theme="0"/>
      <name val="游ゴシック"/>
      <family val="3"/>
      <charset val="128"/>
    </font>
    <font>
      <b/>
      <sz val="11"/>
      <color theme="3" tint="0.39997558519241921"/>
      <name val="游ゴシック"/>
      <family val="3"/>
      <charset val="128"/>
    </font>
  </fonts>
  <fills count="18">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rgb="FFFFC000"/>
        <bgColor indexed="64"/>
      </patternFill>
    </fill>
    <fill>
      <patternFill patternType="solid">
        <fgColor rgb="FFFF99FF"/>
        <bgColor indexed="64"/>
      </patternFill>
    </fill>
    <fill>
      <patternFill patternType="solid">
        <fgColor rgb="FFCCFF33"/>
        <bgColor indexed="64"/>
      </patternFill>
    </fill>
    <fill>
      <patternFill patternType="solid">
        <fgColor theme="8" tint="0.39997558519241921"/>
        <bgColor indexed="64"/>
      </patternFill>
    </fill>
    <fill>
      <patternFill patternType="solid">
        <fgColor rgb="FFFFFF99"/>
        <bgColor indexed="64"/>
      </patternFill>
    </fill>
    <fill>
      <patternFill patternType="solid">
        <fgColor rgb="FFFFCCFF"/>
        <bgColor indexed="64"/>
      </patternFill>
    </fill>
    <fill>
      <patternFill patternType="solid">
        <fgColor rgb="FFFFCC66"/>
        <bgColor indexed="64"/>
      </patternFill>
    </fill>
    <fill>
      <patternFill patternType="solid">
        <fgColor theme="4" tint="0.39994506668294322"/>
        <bgColor indexed="64"/>
      </patternFill>
    </fill>
    <fill>
      <patternFill patternType="solid">
        <fgColor theme="7" tint="0.39997558519241921"/>
        <bgColor indexed="64"/>
      </patternFill>
    </fill>
    <fill>
      <patternFill patternType="solid">
        <fgColor theme="9" tint="0.3999450666829432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249977111117893"/>
        <bgColor indexed="64"/>
      </patternFill>
    </fill>
  </fills>
  <borders count="9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style="medium">
        <color rgb="FFFF0000"/>
      </left>
      <right style="medium">
        <color rgb="FFFF0000"/>
      </right>
      <top style="medium">
        <color rgb="FFFF0000"/>
      </top>
      <bottom style="medium">
        <color indexed="64"/>
      </bottom>
      <diagonal/>
    </border>
    <border>
      <left style="medium">
        <color rgb="FFFF0000"/>
      </left>
      <right style="medium">
        <color rgb="FFFF0000"/>
      </right>
      <top style="medium">
        <color indexed="64"/>
      </top>
      <bottom style="hair">
        <color indexed="64"/>
      </bottom>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style="hair">
        <color indexed="64"/>
      </top>
      <bottom style="thin">
        <color indexed="64"/>
      </bottom>
      <diagonal/>
    </border>
    <border>
      <left style="medium">
        <color rgb="FFFF0000"/>
      </left>
      <right style="medium">
        <color rgb="FFFF0000"/>
      </right>
      <top style="thin">
        <color indexed="64"/>
      </top>
      <bottom style="hair">
        <color indexed="64"/>
      </bottom>
      <diagonal/>
    </border>
    <border>
      <left style="medium">
        <color rgb="FFFF0000"/>
      </left>
      <right style="medium">
        <color rgb="FFFF0000"/>
      </right>
      <top style="hair">
        <color indexed="64"/>
      </top>
      <bottom style="medium">
        <color rgb="FFFF0000"/>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medium">
        <color rgb="FFFF0000"/>
      </left>
      <right style="medium">
        <color rgb="FFFF0000"/>
      </right>
      <top/>
      <bottom style="hair">
        <color indexed="64"/>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hair">
        <color indexed="64"/>
      </top>
      <bottom/>
      <diagonal/>
    </border>
    <border>
      <left/>
      <right style="medium">
        <color rgb="FFFF0000"/>
      </right>
      <top style="hair">
        <color indexed="64"/>
      </top>
      <bottom style="thin">
        <color indexed="64"/>
      </bottom>
      <diagonal/>
    </border>
    <border>
      <left/>
      <right style="medium">
        <color rgb="FFFF0000"/>
      </right>
      <top style="hair">
        <color indexed="64"/>
      </top>
      <bottom style="medium">
        <color indexed="64"/>
      </bottom>
      <diagonal/>
    </border>
    <border>
      <left style="medium">
        <color indexed="64"/>
      </left>
      <right style="thin">
        <color indexed="64"/>
      </right>
      <top style="thin">
        <color indexed="64"/>
      </top>
      <bottom/>
      <diagonal/>
    </border>
    <border>
      <left/>
      <right style="medium">
        <color rgb="FFFF0000"/>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2">
    <xf numFmtId="0" fontId="0" fillId="0" borderId="0">
      <alignment vertical="center"/>
    </xf>
    <xf numFmtId="9" fontId="5" fillId="0" borderId="0" applyFont="0" applyFill="0" applyBorder="0" applyAlignment="0" applyProtection="0"/>
    <xf numFmtId="38" fontId="5" fillId="0" borderId="0" applyFont="0" applyFill="0" applyBorder="0" applyAlignment="0" applyProtection="0">
      <alignment vertical="center"/>
    </xf>
    <xf numFmtId="38" fontId="9" fillId="0" borderId="0" applyFont="0" applyFill="0" applyBorder="0" applyAlignment="0" applyProtection="0">
      <alignment vertical="center"/>
    </xf>
    <xf numFmtId="0" fontId="8" fillId="0" borderId="0"/>
    <xf numFmtId="0" fontId="5" fillId="0" borderId="0"/>
    <xf numFmtId="0" fontId="5" fillId="0" borderId="0"/>
    <xf numFmtId="0" fontId="5" fillId="0" borderId="0"/>
    <xf numFmtId="0" fontId="9" fillId="0" borderId="0">
      <alignment vertical="center"/>
    </xf>
    <xf numFmtId="0" fontId="8" fillId="0" borderId="0"/>
    <xf numFmtId="0" fontId="10" fillId="0" borderId="0"/>
    <xf numFmtId="0" fontId="5" fillId="0" borderId="0"/>
    <xf numFmtId="0" fontId="4" fillId="0" borderId="0">
      <alignment vertical="center"/>
    </xf>
    <xf numFmtId="0" fontId="13" fillId="0" borderId="0">
      <alignment vertical="center"/>
    </xf>
    <xf numFmtId="0" fontId="4" fillId="0" borderId="0">
      <alignment vertical="center"/>
    </xf>
    <xf numFmtId="0" fontId="4" fillId="0" borderId="0">
      <alignment vertical="center"/>
    </xf>
    <xf numFmtId="0" fontId="14" fillId="12" borderId="0" applyNumberFormat="0" applyFont="0" applyBorder="0" applyAlignment="0" applyProtection="0">
      <alignment horizontal="center" vertical="center" wrapText="1"/>
    </xf>
    <xf numFmtId="0" fontId="14" fillId="13" borderId="0" applyNumberFormat="0" applyFont="0" applyBorder="0" applyAlignment="0" applyProtection="0">
      <alignment horizontal="center" vertical="center" wrapText="1"/>
    </xf>
    <xf numFmtId="0" fontId="14" fillId="14" borderId="67" applyNumberFormat="0" applyFont="0" applyBorder="0" applyAlignment="0" applyProtection="0">
      <alignment horizontal="center" vertical="center" wrapText="1"/>
    </xf>
    <xf numFmtId="38" fontId="3" fillId="0" borderId="0" applyFont="0" applyFill="0" applyBorder="0" applyAlignment="0" applyProtection="0">
      <alignment vertical="center"/>
    </xf>
    <xf numFmtId="38" fontId="12" fillId="0" borderId="0" applyFont="0" applyFill="0" applyBorder="0" applyAlignment="0" applyProtection="0"/>
    <xf numFmtId="0" fontId="1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xf numFmtId="0" fontId="8" fillId="0" borderId="0"/>
    <xf numFmtId="0" fontId="5" fillId="0" borderId="0"/>
    <xf numFmtId="0" fontId="5" fillId="0" borderId="0"/>
    <xf numFmtId="0" fontId="3" fillId="0" borderId="0">
      <alignment vertical="center"/>
    </xf>
  </cellStyleXfs>
  <cellXfs count="264">
    <xf numFmtId="0" fontId="0" fillId="0" borderId="0" xfId="0">
      <alignment vertical="center"/>
    </xf>
    <xf numFmtId="0" fontId="15" fillId="0" borderId="0" xfId="0" applyFont="1">
      <alignment vertical="center"/>
    </xf>
    <xf numFmtId="0" fontId="16" fillId="0" borderId="0" xfId="0" applyFont="1">
      <alignment vertical="center"/>
    </xf>
    <xf numFmtId="0" fontId="18" fillId="0" borderId="0" xfId="0" applyFont="1" applyAlignment="1">
      <alignment vertical="center"/>
    </xf>
    <xf numFmtId="0" fontId="18" fillId="0" borderId="0" xfId="0" applyFont="1" applyAlignment="1">
      <alignment horizontal="center" vertical="center"/>
    </xf>
    <xf numFmtId="0" fontId="16" fillId="0" borderId="0" xfId="0" applyFont="1" applyAlignment="1">
      <alignment vertical="center" wrapText="1"/>
    </xf>
    <xf numFmtId="176" fontId="18" fillId="0" borderId="0" xfId="0" applyNumberFormat="1" applyFont="1" applyBorder="1">
      <alignment vertical="center"/>
    </xf>
    <xf numFmtId="176" fontId="18" fillId="0" borderId="20" xfId="0" applyNumberFormat="1" applyFont="1" applyBorder="1">
      <alignment vertical="center"/>
    </xf>
    <xf numFmtId="0" fontId="18" fillId="0" borderId="0" xfId="0" applyFont="1" applyBorder="1">
      <alignment vertical="center"/>
    </xf>
    <xf numFmtId="0" fontId="16" fillId="0" borderId="14" xfId="0" applyFont="1" applyBorder="1">
      <alignment vertical="center"/>
    </xf>
    <xf numFmtId="0" fontId="16" fillId="0" borderId="26" xfId="0" applyFont="1" applyBorder="1" applyAlignment="1">
      <alignment horizontal="distributed" vertical="center" justifyLastLine="1"/>
    </xf>
    <xf numFmtId="0" fontId="16" fillId="2" borderId="32" xfId="0" applyFont="1" applyFill="1" applyBorder="1" applyAlignment="1">
      <alignment horizontal="center" vertical="center"/>
    </xf>
    <xf numFmtId="0" fontId="16" fillId="9" borderId="13" xfId="0" applyFont="1" applyFill="1" applyBorder="1" applyAlignment="1">
      <alignment horizontal="center" vertical="center"/>
    </xf>
    <xf numFmtId="0" fontId="16" fillId="3" borderId="13" xfId="0" applyFont="1" applyFill="1" applyBorder="1" applyAlignment="1">
      <alignment horizontal="center" vertical="center"/>
    </xf>
    <xf numFmtId="0" fontId="19" fillId="4" borderId="13" xfId="0" applyFont="1" applyFill="1" applyBorder="1" applyAlignment="1">
      <alignment horizontal="center" vertical="center" shrinkToFit="1"/>
    </xf>
    <xf numFmtId="0" fontId="16" fillId="5" borderId="13" xfId="0" applyFont="1" applyFill="1" applyBorder="1" applyAlignment="1">
      <alignment horizontal="center" vertical="center"/>
    </xf>
    <xf numFmtId="0" fontId="16" fillId="6" borderId="13" xfId="0" applyFont="1" applyFill="1" applyBorder="1" applyAlignment="1">
      <alignment horizontal="center" vertical="center"/>
    </xf>
    <xf numFmtId="0" fontId="16" fillId="7" borderId="13" xfId="0" applyFont="1" applyFill="1" applyBorder="1" applyAlignment="1">
      <alignment horizontal="center" vertical="center"/>
    </xf>
    <xf numFmtId="0" fontId="19" fillId="8" borderId="13" xfId="0" applyFont="1" applyFill="1" applyBorder="1" applyAlignment="1">
      <alignment horizontal="center" vertical="center" shrinkToFit="1"/>
    </xf>
    <xf numFmtId="0" fontId="16" fillId="11" borderId="13" xfId="0" applyFont="1" applyFill="1" applyBorder="1" applyAlignment="1">
      <alignment horizontal="center" vertical="center"/>
    </xf>
    <xf numFmtId="0" fontId="16" fillId="10" borderId="13" xfId="0" applyFont="1" applyFill="1" applyBorder="1" applyAlignment="1">
      <alignment horizontal="center" vertical="center"/>
    </xf>
    <xf numFmtId="178" fontId="16" fillId="0" borderId="15" xfId="0" applyNumberFormat="1" applyFont="1" applyFill="1" applyBorder="1" applyAlignment="1">
      <alignment horizontal="center" vertical="center"/>
    </xf>
    <xf numFmtId="0" fontId="16" fillId="0" borderId="27" xfId="0" applyNumberFormat="1" applyFont="1" applyFill="1" applyBorder="1" applyAlignment="1">
      <alignment horizontal="distributed" vertical="center"/>
    </xf>
    <xf numFmtId="176" fontId="16" fillId="2" borderId="33" xfId="0" applyNumberFormat="1" applyFont="1" applyFill="1" applyBorder="1" applyProtection="1">
      <alignment vertical="center"/>
      <protection locked="0"/>
    </xf>
    <xf numFmtId="176" fontId="16" fillId="9" borderId="21" xfId="0" applyNumberFormat="1" applyFont="1" applyFill="1" applyBorder="1" applyProtection="1">
      <alignment vertical="center"/>
      <protection locked="0"/>
    </xf>
    <xf numFmtId="176" fontId="16" fillId="3" borderId="21" xfId="0" applyNumberFormat="1" applyFont="1" applyFill="1" applyBorder="1">
      <alignment vertical="center"/>
    </xf>
    <xf numFmtId="176" fontId="16" fillId="4" borderId="21" xfId="0" applyNumberFormat="1" applyFont="1" applyFill="1" applyBorder="1">
      <alignment vertical="center"/>
    </xf>
    <xf numFmtId="176" fontId="16" fillId="5" borderId="21" xfId="0" applyNumberFormat="1" applyFont="1" applyFill="1" applyBorder="1">
      <alignment vertical="center"/>
    </xf>
    <xf numFmtId="176" fontId="16" fillId="6" borderId="21" xfId="0" applyNumberFormat="1" applyFont="1" applyFill="1" applyBorder="1">
      <alignment vertical="center"/>
    </xf>
    <xf numFmtId="176" fontId="16" fillId="7" borderId="21" xfId="0" applyNumberFormat="1" applyFont="1" applyFill="1" applyBorder="1">
      <alignment vertical="center"/>
    </xf>
    <xf numFmtId="176" fontId="16" fillId="8" borderId="21" xfId="0" applyNumberFormat="1" applyFont="1" applyFill="1" applyBorder="1">
      <alignment vertical="center"/>
    </xf>
    <xf numFmtId="176" fontId="16" fillId="11" borderId="21" xfId="0" applyNumberFormat="1" applyFont="1" applyFill="1" applyBorder="1">
      <alignment vertical="center"/>
    </xf>
    <xf numFmtId="176" fontId="16" fillId="10" borderId="21" xfId="0" applyNumberFormat="1" applyFont="1" applyFill="1" applyBorder="1">
      <alignment vertical="center"/>
    </xf>
    <xf numFmtId="178" fontId="16" fillId="0" borderId="16" xfId="0" applyNumberFormat="1" applyFont="1" applyFill="1" applyBorder="1" applyAlignment="1">
      <alignment horizontal="center" vertical="center"/>
    </xf>
    <xf numFmtId="0" fontId="16" fillId="0" borderId="28" xfId="0" applyNumberFormat="1" applyFont="1" applyFill="1" applyBorder="1" applyAlignment="1">
      <alignment horizontal="distributed" vertical="center"/>
    </xf>
    <xf numFmtId="176" fontId="16" fillId="2" borderId="34" xfId="0" applyNumberFormat="1" applyFont="1" applyFill="1" applyBorder="1" applyProtection="1">
      <alignment vertical="center"/>
      <protection locked="0"/>
    </xf>
    <xf numFmtId="176" fontId="16" fillId="9" borderId="22" xfId="0" applyNumberFormat="1" applyFont="1" applyFill="1" applyBorder="1" applyProtection="1">
      <alignment vertical="center"/>
      <protection locked="0"/>
    </xf>
    <xf numFmtId="176" fontId="16" fillId="3" borderId="22" xfId="0" applyNumberFormat="1" applyFont="1" applyFill="1" applyBorder="1">
      <alignment vertical="center"/>
    </xf>
    <xf numFmtId="176" fontId="16" fillId="4" borderId="22" xfId="0" applyNumberFormat="1" applyFont="1" applyFill="1" applyBorder="1">
      <alignment vertical="center"/>
    </xf>
    <xf numFmtId="176" fontId="16" fillId="5" borderId="22" xfId="0" applyNumberFormat="1" applyFont="1" applyFill="1" applyBorder="1">
      <alignment vertical="center"/>
    </xf>
    <xf numFmtId="176" fontId="16" fillId="6" borderId="22" xfId="0" applyNumberFormat="1" applyFont="1" applyFill="1" applyBorder="1">
      <alignment vertical="center"/>
    </xf>
    <xf numFmtId="176" fontId="16" fillId="7" borderId="22" xfId="0" applyNumberFormat="1" applyFont="1" applyFill="1" applyBorder="1">
      <alignment vertical="center"/>
    </xf>
    <xf numFmtId="176" fontId="16" fillId="8" borderId="22" xfId="0" applyNumberFormat="1" applyFont="1" applyFill="1" applyBorder="1">
      <alignment vertical="center"/>
    </xf>
    <xf numFmtId="176" fontId="16" fillId="11" borderId="22" xfId="0" applyNumberFormat="1" applyFont="1" applyFill="1" applyBorder="1">
      <alignment vertical="center"/>
    </xf>
    <xf numFmtId="176" fontId="16" fillId="10" borderId="22" xfId="0" applyNumberFormat="1" applyFont="1" applyFill="1" applyBorder="1">
      <alignment vertical="center"/>
    </xf>
    <xf numFmtId="178" fontId="16" fillId="0" borderId="17" xfId="0" applyNumberFormat="1" applyFont="1" applyFill="1" applyBorder="1" applyAlignment="1">
      <alignment horizontal="center" vertical="center"/>
    </xf>
    <xf numFmtId="0" fontId="16" fillId="0" borderId="29" xfId="0" applyNumberFormat="1" applyFont="1" applyFill="1" applyBorder="1" applyAlignment="1">
      <alignment horizontal="distributed" vertical="center"/>
    </xf>
    <xf numFmtId="176" fontId="16" fillId="2" borderId="35" xfId="0" applyNumberFormat="1" applyFont="1" applyFill="1" applyBorder="1" applyProtection="1">
      <alignment vertical="center"/>
      <protection locked="0"/>
    </xf>
    <xf numFmtId="176" fontId="16" fillId="9" borderId="23" xfId="0" applyNumberFormat="1" applyFont="1" applyFill="1" applyBorder="1" applyProtection="1">
      <alignment vertical="center"/>
      <protection locked="0"/>
    </xf>
    <xf numFmtId="176" fontId="16" fillId="3" borderId="23" xfId="0" applyNumberFormat="1" applyFont="1" applyFill="1" applyBorder="1">
      <alignment vertical="center"/>
    </xf>
    <xf numFmtId="176" fontId="16" fillId="4" borderId="23" xfId="0" applyNumberFormat="1" applyFont="1" applyFill="1" applyBorder="1">
      <alignment vertical="center"/>
    </xf>
    <xf numFmtId="176" fontId="16" fillId="5" borderId="23" xfId="0" applyNumberFormat="1" applyFont="1" applyFill="1" applyBorder="1">
      <alignment vertical="center"/>
    </xf>
    <xf numFmtId="176" fontId="16" fillId="6" borderId="23" xfId="0" applyNumberFormat="1" applyFont="1" applyFill="1" applyBorder="1">
      <alignment vertical="center"/>
    </xf>
    <xf numFmtId="176" fontId="16" fillId="7" borderId="23" xfId="0" applyNumberFormat="1" applyFont="1" applyFill="1" applyBorder="1">
      <alignment vertical="center"/>
    </xf>
    <xf numFmtId="176" fontId="16" fillId="8" borderId="23" xfId="0" applyNumberFormat="1" applyFont="1" applyFill="1" applyBorder="1">
      <alignment vertical="center"/>
    </xf>
    <xf numFmtId="176" fontId="16" fillId="11" borderId="23" xfId="0" applyNumberFormat="1" applyFont="1" applyFill="1" applyBorder="1">
      <alignment vertical="center"/>
    </xf>
    <xf numFmtId="176" fontId="16" fillId="10" borderId="23" xfId="0" applyNumberFormat="1" applyFont="1" applyFill="1" applyBorder="1">
      <alignment vertical="center"/>
    </xf>
    <xf numFmtId="178" fontId="16" fillId="0" borderId="18" xfId="0" applyNumberFormat="1" applyFont="1" applyFill="1" applyBorder="1" applyAlignment="1">
      <alignment horizontal="center" vertical="center"/>
    </xf>
    <xf numFmtId="0" fontId="16" fillId="0" borderId="30" xfId="0" applyNumberFormat="1" applyFont="1" applyFill="1" applyBorder="1" applyAlignment="1">
      <alignment horizontal="distributed" vertical="center"/>
    </xf>
    <xf numFmtId="176" fontId="16" fillId="2" borderId="36" xfId="0" applyNumberFormat="1" applyFont="1" applyFill="1" applyBorder="1" applyProtection="1">
      <alignment vertical="center"/>
      <protection locked="0"/>
    </xf>
    <xf numFmtId="176" fontId="16" fillId="9" borderId="24" xfId="0" applyNumberFormat="1" applyFont="1" applyFill="1" applyBorder="1" applyProtection="1">
      <alignment vertical="center"/>
      <protection locked="0"/>
    </xf>
    <xf numFmtId="176" fontId="16" fillId="3" borderId="24" xfId="0" applyNumberFormat="1" applyFont="1" applyFill="1" applyBorder="1">
      <alignment vertical="center"/>
    </xf>
    <xf numFmtId="176" fontId="16" fillId="4" borderId="24" xfId="0" applyNumberFormat="1" applyFont="1" applyFill="1" applyBorder="1">
      <alignment vertical="center"/>
    </xf>
    <xf numFmtId="176" fontId="16" fillId="5" borderId="24" xfId="0" applyNumberFormat="1" applyFont="1" applyFill="1" applyBorder="1">
      <alignment vertical="center"/>
    </xf>
    <xf numFmtId="176" fontId="16" fillId="6" borderId="24" xfId="0" applyNumberFormat="1" applyFont="1" applyFill="1" applyBorder="1">
      <alignment vertical="center"/>
    </xf>
    <xf numFmtId="176" fontId="16" fillId="7" borderId="24" xfId="0" applyNumberFormat="1" applyFont="1" applyFill="1" applyBorder="1">
      <alignment vertical="center"/>
    </xf>
    <xf numFmtId="176" fontId="16" fillId="8" borderId="24" xfId="0" applyNumberFormat="1" applyFont="1" applyFill="1" applyBorder="1">
      <alignment vertical="center"/>
    </xf>
    <xf numFmtId="176" fontId="16" fillId="11" borderId="24" xfId="0" applyNumberFormat="1" applyFont="1" applyFill="1" applyBorder="1">
      <alignment vertical="center"/>
    </xf>
    <xf numFmtId="176" fontId="16" fillId="10" borderId="24" xfId="0" applyNumberFormat="1" applyFont="1" applyFill="1" applyBorder="1">
      <alignment vertical="center"/>
    </xf>
    <xf numFmtId="0" fontId="20" fillId="0" borderId="0" xfId="0" applyFont="1">
      <alignment vertical="center"/>
    </xf>
    <xf numFmtId="178" fontId="16" fillId="0" borderId="63" xfId="0" applyNumberFormat="1" applyFont="1" applyFill="1" applyBorder="1" applyAlignment="1">
      <alignment horizontal="center" vertical="center"/>
    </xf>
    <xf numFmtId="0" fontId="16" fillId="0" borderId="64" xfId="0" applyNumberFormat="1" applyFont="1" applyFill="1" applyBorder="1" applyAlignment="1">
      <alignment horizontal="distributed" vertical="center"/>
    </xf>
    <xf numFmtId="176" fontId="16" fillId="2" borderId="65" xfId="0" applyNumberFormat="1" applyFont="1" applyFill="1" applyBorder="1" applyProtection="1">
      <alignment vertical="center"/>
      <protection locked="0"/>
    </xf>
    <xf numFmtId="176" fontId="16" fillId="9" borderId="66" xfId="0" applyNumberFormat="1" applyFont="1" applyFill="1" applyBorder="1" applyProtection="1">
      <alignment vertical="center"/>
      <protection locked="0"/>
    </xf>
    <xf numFmtId="176" fontId="16" fillId="3" borderId="66" xfId="0" applyNumberFormat="1" applyFont="1" applyFill="1" applyBorder="1">
      <alignment vertical="center"/>
    </xf>
    <xf numFmtId="176" fontId="16" fillId="4" borderId="66" xfId="0" applyNumberFormat="1" applyFont="1" applyFill="1" applyBorder="1">
      <alignment vertical="center"/>
    </xf>
    <xf numFmtId="176" fontId="16" fillId="5" borderId="66" xfId="0" applyNumberFormat="1" applyFont="1" applyFill="1" applyBorder="1">
      <alignment vertical="center"/>
    </xf>
    <xf numFmtId="176" fontId="16" fillId="6" borderId="66" xfId="0" applyNumberFormat="1" applyFont="1" applyFill="1" applyBorder="1">
      <alignment vertical="center"/>
    </xf>
    <xf numFmtId="176" fontId="16" fillId="7" borderId="66" xfId="0" applyNumberFormat="1" applyFont="1" applyFill="1" applyBorder="1">
      <alignment vertical="center"/>
    </xf>
    <xf numFmtId="176" fontId="16" fillId="8" borderId="66" xfId="0" applyNumberFormat="1" applyFont="1" applyFill="1" applyBorder="1">
      <alignment vertical="center"/>
    </xf>
    <xf numFmtId="176" fontId="16" fillId="11" borderId="66" xfId="0" applyNumberFormat="1" applyFont="1" applyFill="1" applyBorder="1">
      <alignment vertical="center"/>
    </xf>
    <xf numFmtId="176" fontId="16" fillId="10" borderId="66" xfId="0" applyNumberFormat="1" applyFont="1" applyFill="1" applyBorder="1">
      <alignment vertical="center"/>
    </xf>
    <xf numFmtId="178" fontId="16" fillId="0" borderId="19" xfId="0" applyNumberFormat="1" applyFont="1" applyFill="1" applyBorder="1" applyAlignment="1">
      <alignment horizontal="center" vertical="center"/>
    </xf>
    <xf numFmtId="0" fontId="16" fillId="0" borderId="31" xfId="0" applyNumberFormat="1" applyFont="1" applyFill="1" applyBorder="1" applyAlignment="1">
      <alignment horizontal="distributed" vertical="center"/>
    </xf>
    <xf numFmtId="176" fontId="16" fillId="2" borderId="37" xfId="0" applyNumberFormat="1" applyFont="1" applyFill="1" applyBorder="1" applyProtection="1">
      <alignment vertical="center"/>
      <protection locked="0"/>
    </xf>
    <xf numFmtId="176" fontId="16" fillId="9" borderId="25" xfId="0" applyNumberFormat="1" applyFont="1" applyFill="1" applyBorder="1" applyProtection="1">
      <alignment vertical="center"/>
      <protection locked="0"/>
    </xf>
    <xf numFmtId="176" fontId="16" fillId="3" borderId="25" xfId="0" applyNumberFormat="1" applyFont="1" applyFill="1" applyBorder="1">
      <alignment vertical="center"/>
    </xf>
    <xf numFmtId="176" fontId="16" fillId="4" borderId="25" xfId="0" applyNumberFormat="1" applyFont="1" applyFill="1" applyBorder="1">
      <alignment vertical="center"/>
    </xf>
    <xf numFmtId="176" fontId="16" fillId="5" borderId="25" xfId="0" applyNumberFormat="1" applyFont="1" applyFill="1" applyBorder="1">
      <alignment vertical="center"/>
    </xf>
    <xf numFmtId="176" fontId="16" fillId="6" borderId="25" xfId="0" applyNumberFormat="1" applyFont="1" applyFill="1" applyBorder="1">
      <alignment vertical="center"/>
    </xf>
    <xf numFmtId="176" fontId="16" fillId="7" borderId="25" xfId="0" applyNumberFormat="1" applyFont="1" applyFill="1" applyBorder="1">
      <alignment vertical="center"/>
    </xf>
    <xf numFmtId="176" fontId="16" fillId="8" borderId="25" xfId="0" applyNumberFormat="1" applyFont="1" applyFill="1" applyBorder="1">
      <alignment vertical="center"/>
    </xf>
    <xf numFmtId="176" fontId="16" fillId="11" borderId="25" xfId="0" applyNumberFormat="1" applyFont="1" applyFill="1" applyBorder="1">
      <alignment vertical="center"/>
    </xf>
    <xf numFmtId="176" fontId="16" fillId="10" borderId="25" xfId="0" applyNumberFormat="1" applyFont="1" applyFill="1" applyBorder="1">
      <alignment vertical="center"/>
    </xf>
    <xf numFmtId="0" fontId="20" fillId="0" borderId="0" xfId="0" applyFont="1" applyAlignment="1">
      <alignment vertical="center"/>
    </xf>
    <xf numFmtId="0" fontId="18" fillId="0" borderId="52" xfId="0" applyFont="1" applyBorder="1" applyAlignment="1">
      <alignment vertical="center"/>
    </xf>
    <xf numFmtId="0" fontId="20" fillId="0" borderId="38" xfId="0" applyFont="1" applyBorder="1" applyAlignment="1">
      <alignment horizontal="centerContinuous" vertical="center"/>
    </xf>
    <xf numFmtId="0" fontId="20" fillId="0" borderId="41" xfId="0" applyFont="1" applyBorder="1" applyAlignment="1">
      <alignment horizontal="centerContinuous" vertical="center"/>
    </xf>
    <xf numFmtId="40" fontId="20" fillId="0" borderId="43" xfId="0" applyNumberFormat="1" applyFont="1" applyBorder="1" applyAlignment="1">
      <alignment vertical="center"/>
    </xf>
    <xf numFmtId="176" fontId="20" fillId="0" borderId="0" xfId="0" applyNumberFormat="1" applyFont="1" applyBorder="1" applyAlignment="1">
      <alignment vertical="center"/>
    </xf>
    <xf numFmtId="0" fontId="20" fillId="0" borderId="58" xfId="0" applyFont="1" applyBorder="1" applyAlignment="1">
      <alignment horizontal="centerContinuous" vertical="center"/>
    </xf>
    <xf numFmtId="0" fontId="20" fillId="0" borderId="59" xfId="0" applyFont="1" applyBorder="1" applyAlignment="1">
      <alignment horizontal="centerContinuous" vertical="center"/>
    </xf>
    <xf numFmtId="40" fontId="20" fillId="0" borderId="56" xfId="0" applyNumberFormat="1" applyFont="1" applyBorder="1" applyAlignment="1">
      <alignment vertical="center"/>
    </xf>
    <xf numFmtId="0" fontId="20" fillId="0" borderId="38" xfId="0" applyFont="1" applyBorder="1" applyAlignment="1">
      <alignment vertical="center"/>
    </xf>
    <xf numFmtId="0" fontId="20" fillId="0" borderId="41" xfId="0" applyFont="1" applyBorder="1" applyAlignment="1">
      <alignment vertical="center"/>
    </xf>
    <xf numFmtId="0" fontId="20" fillId="0" borderId="42" xfId="0" applyFont="1" applyBorder="1">
      <alignment vertical="center"/>
    </xf>
    <xf numFmtId="0" fontId="20" fillId="0" borderId="41" xfId="0" applyFont="1" applyBorder="1">
      <alignment vertical="center"/>
    </xf>
    <xf numFmtId="0" fontId="20" fillId="0" borderId="44" xfId="0" applyFont="1" applyBorder="1" applyAlignment="1">
      <alignment vertical="center"/>
    </xf>
    <xf numFmtId="0" fontId="20" fillId="0" borderId="0" xfId="0" applyFont="1" applyBorder="1" applyAlignment="1">
      <alignment vertical="center"/>
    </xf>
    <xf numFmtId="0" fontId="20" fillId="0" borderId="12" xfId="0" applyFont="1" applyBorder="1">
      <alignment vertical="center"/>
    </xf>
    <xf numFmtId="0" fontId="20" fillId="0" borderId="44" xfId="0" applyFont="1" applyBorder="1">
      <alignment vertical="center"/>
    </xf>
    <xf numFmtId="0" fontId="20" fillId="0" borderId="0" xfId="0" applyFont="1" applyBorder="1">
      <alignment vertical="center"/>
    </xf>
    <xf numFmtId="0" fontId="21" fillId="0" borderId="38" xfId="0" applyFont="1" applyBorder="1" applyAlignment="1">
      <alignment horizontal="centerContinuous" vertical="center"/>
    </xf>
    <xf numFmtId="0" fontId="21" fillId="0" borderId="43" xfId="0" applyFont="1" applyBorder="1" applyAlignment="1">
      <alignment horizontal="centerContinuous" vertical="center"/>
    </xf>
    <xf numFmtId="40" fontId="18" fillId="0" borderId="38" xfId="0" applyNumberFormat="1" applyFont="1" applyBorder="1" applyAlignment="1">
      <alignment vertical="center"/>
    </xf>
    <xf numFmtId="40" fontId="21" fillId="0" borderId="39" xfId="0" applyNumberFormat="1" applyFont="1" applyBorder="1" applyAlignment="1">
      <alignment horizontal="center" vertical="center"/>
    </xf>
    <xf numFmtId="40" fontId="18" fillId="0" borderId="40" xfId="0" applyNumberFormat="1" applyFont="1" applyBorder="1" applyAlignment="1">
      <alignment vertical="center"/>
    </xf>
    <xf numFmtId="40" fontId="21" fillId="0" borderId="43" xfId="0" applyNumberFormat="1" applyFont="1" applyBorder="1" applyAlignment="1">
      <alignment horizontal="center" vertical="center"/>
    </xf>
    <xf numFmtId="0" fontId="21" fillId="0" borderId="43" xfId="0" applyFont="1" applyBorder="1" applyAlignment="1">
      <alignment horizontal="center" vertical="center"/>
    </xf>
    <xf numFmtId="0" fontId="22" fillId="0" borderId="57" xfId="0" applyFont="1" applyBorder="1" applyAlignment="1">
      <alignment horizontal="center" vertical="center" wrapText="1"/>
    </xf>
    <xf numFmtId="40" fontId="20" fillId="0" borderId="46" xfId="0" applyNumberFormat="1" applyFont="1" applyBorder="1" applyAlignment="1">
      <alignment vertical="center"/>
    </xf>
    <xf numFmtId="40" fontId="20" fillId="0" borderId="2" xfId="0" applyNumberFormat="1" applyFont="1" applyBorder="1" applyAlignment="1">
      <alignment horizontal="center" vertical="center"/>
    </xf>
    <xf numFmtId="40" fontId="20" fillId="0" borderId="1" xfId="0" applyNumberFormat="1" applyFont="1" applyBorder="1" applyAlignment="1">
      <alignment vertical="center"/>
    </xf>
    <xf numFmtId="40" fontId="20" fillId="0" borderId="47" xfId="0" applyNumberFormat="1" applyFont="1" applyBorder="1" applyAlignment="1">
      <alignment horizontal="center" vertical="center"/>
    </xf>
    <xf numFmtId="40" fontId="20" fillId="0" borderId="46" xfId="0" applyNumberFormat="1" applyFont="1" applyBorder="1" applyAlignment="1">
      <alignment horizontal="right" vertical="center"/>
    </xf>
    <xf numFmtId="0" fontId="20" fillId="0" borderId="47" xfId="0" applyFont="1" applyBorder="1" applyAlignment="1">
      <alignment horizontal="center" vertical="center"/>
    </xf>
    <xf numFmtId="0" fontId="20" fillId="0" borderId="48" xfId="0" applyFont="1" applyBorder="1">
      <alignment vertical="center"/>
    </xf>
    <xf numFmtId="0" fontId="22" fillId="0" borderId="61" xfId="0" applyFont="1" applyBorder="1" applyAlignment="1">
      <alignment horizontal="center" vertical="center" wrapText="1"/>
    </xf>
    <xf numFmtId="40" fontId="20" fillId="0" borderId="58" xfId="0" applyNumberFormat="1" applyFont="1" applyBorder="1" applyAlignment="1">
      <alignment vertical="center"/>
    </xf>
    <xf numFmtId="40" fontId="20" fillId="0" borderId="62" xfId="0" applyNumberFormat="1" applyFont="1" applyBorder="1" applyAlignment="1">
      <alignment horizontal="center" vertical="center"/>
    </xf>
    <xf numFmtId="40" fontId="20" fillId="0" borderId="55" xfId="0" applyNumberFormat="1" applyFont="1" applyBorder="1" applyAlignment="1">
      <alignment vertical="center"/>
    </xf>
    <xf numFmtId="40" fontId="20" fillId="0" borderId="56" xfId="0" applyNumberFormat="1" applyFont="1" applyBorder="1" applyAlignment="1">
      <alignment horizontal="center" vertical="center"/>
    </xf>
    <xf numFmtId="0" fontId="20" fillId="0" borderId="56" xfId="0" applyFont="1" applyBorder="1" applyAlignment="1">
      <alignment horizontal="center" vertical="center"/>
    </xf>
    <xf numFmtId="0" fontId="23" fillId="0" borderId="0" xfId="0" applyNumberFormat="1" applyFont="1" applyFill="1" applyAlignment="1">
      <alignment vertical="center"/>
    </xf>
    <xf numFmtId="0" fontId="22" fillId="0" borderId="0" xfId="0" applyNumberFormat="1" applyFont="1" applyFill="1" applyBorder="1" applyAlignment="1">
      <alignment vertical="center"/>
    </xf>
    <xf numFmtId="0" fontId="22" fillId="0" borderId="0" xfId="0" applyNumberFormat="1" applyFont="1" applyFill="1" applyAlignment="1">
      <alignment vertical="center"/>
    </xf>
    <xf numFmtId="0" fontId="18" fillId="0" borderId="0" xfId="0" applyNumberFormat="1" applyFont="1" applyFill="1" applyBorder="1" applyAlignment="1">
      <alignment vertical="center"/>
    </xf>
    <xf numFmtId="0" fontId="22" fillId="0" borderId="1" xfId="0" applyNumberFormat="1" applyFont="1" applyFill="1" applyBorder="1" applyAlignment="1">
      <alignment vertical="center"/>
    </xf>
    <xf numFmtId="0" fontId="22" fillId="0" borderId="2" xfId="0" applyNumberFormat="1" applyFont="1" applyFill="1" applyBorder="1" applyAlignment="1">
      <alignment vertical="center"/>
    </xf>
    <xf numFmtId="178" fontId="22" fillId="0" borderId="3" xfId="0" applyNumberFormat="1" applyFont="1" applyFill="1" applyBorder="1" applyAlignment="1">
      <alignment horizontal="center" vertical="center"/>
    </xf>
    <xf numFmtId="178" fontId="22" fillId="0" borderId="2" xfId="0" applyNumberFormat="1" applyFont="1" applyFill="1" applyBorder="1" applyAlignment="1">
      <alignment horizontal="center" vertical="center"/>
    </xf>
    <xf numFmtId="0" fontId="22" fillId="0" borderId="5" xfId="0" applyNumberFormat="1" applyFont="1" applyFill="1" applyBorder="1" applyAlignment="1">
      <alignment vertical="center"/>
    </xf>
    <xf numFmtId="0" fontId="22" fillId="0" borderId="6" xfId="0" applyNumberFormat="1" applyFont="1" applyFill="1" applyBorder="1" applyAlignment="1">
      <alignment vertical="center"/>
    </xf>
    <xf numFmtId="0" fontId="22" fillId="0" borderId="7" xfId="0" applyNumberFormat="1" applyFont="1" applyFill="1" applyBorder="1" applyAlignment="1">
      <alignment horizontal="center" vertical="center" wrapText="1"/>
    </xf>
    <xf numFmtId="0" fontId="22" fillId="0" borderId="6" xfId="0" applyNumberFormat="1" applyFont="1" applyFill="1" applyBorder="1" applyAlignment="1">
      <alignment horizontal="center" vertical="center" wrapText="1"/>
    </xf>
    <xf numFmtId="0" fontId="22" fillId="0" borderId="4" xfId="0" applyNumberFormat="1" applyFont="1" applyFill="1" applyBorder="1" applyAlignment="1">
      <alignment horizontal="center" vertical="center" wrapText="1"/>
    </xf>
    <xf numFmtId="0" fontId="22" fillId="0" borderId="4" xfId="0" applyNumberFormat="1" applyFont="1" applyFill="1" applyBorder="1" applyAlignment="1">
      <alignment horizontal="center" vertical="center"/>
    </xf>
    <xf numFmtId="178" fontId="22" fillId="0" borderId="9" xfId="0" applyNumberFormat="1" applyFont="1" applyFill="1" applyBorder="1" applyAlignment="1">
      <alignment horizontal="center" vertical="center"/>
    </xf>
    <xf numFmtId="0" fontId="22" fillId="0" borderId="10" xfId="0" applyNumberFormat="1" applyFont="1" applyFill="1" applyBorder="1" applyAlignment="1">
      <alignment horizontal="distributed" vertical="center"/>
    </xf>
    <xf numFmtId="177" fontId="24" fillId="0" borderId="0" xfId="12" applyNumberFormat="1" applyFont="1" applyBorder="1">
      <alignment vertical="center"/>
    </xf>
    <xf numFmtId="177" fontId="24" fillId="0" borderId="10" xfId="12" applyNumberFormat="1" applyFont="1" applyBorder="1">
      <alignment vertical="center"/>
    </xf>
    <xf numFmtId="179" fontId="22" fillId="0" borderId="11" xfId="0" applyNumberFormat="1" applyFont="1" applyFill="1" applyBorder="1" applyAlignment="1">
      <alignment vertical="center"/>
    </xf>
    <xf numFmtId="0" fontId="22" fillId="0" borderId="6" xfId="0" applyNumberFormat="1" applyFont="1" applyFill="1" applyBorder="1" applyAlignment="1">
      <alignment horizontal="distributed" vertical="center"/>
    </xf>
    <xf numFmtId="177" fontId="24" fillId="0" borderId="7" xfId="12" applyNumberFormat="1" applyFont="1" applyBorder="1">
      <alignment vertical="center"/>
    </xf>
    <xf numFmtId="177" fontId="24" fillId="0" borderId="6" xfId="12" applyNumberFormat="1" applyFont="1" applyBorder="1">
      <alignment vertical="center"/>
    </xf>
    <xf numFmtId="178" fontId="22" fillId="0" borderId="1" xfId="0" applyNumberFormat="1" applyFont="1" applyFill="1" applyBorder="1" applyAlignment="1">
      <alignment horizontal="center" vertical="center"/>
    </xf>
    <xf numFmtId="178" fontId="22" fillId="0" borderId="5" xfId="0" applyNumberFormat="1" applyFont="1" applyFill="1" applyBorder="1" applyAlignment="1">
      <alignment horizontal="center" vertical="center"/>
    </xf>
    <xf numFmtId="179" fontId="22" fillId="0" borderId="8" xfId="0" applyNumberFormat="1" applyFont="1" applyFill="1" applyBorder="1" applyAlignment="1">
      <alignment vertical="center"/>
    </xf>
    <xf numFmtId="0" fontId="20" fillId="0" borderId="0" xfId="0" applyFont="1" applyFill="1">
      <alignment vertical="center"/>
    </xf>
    <xf numFmtId="0" fontId="21" fillId="0" borderId="13" xfId="0" applyFont="1" applyFill="1" applyBorder="1" applyAlignment="1">
      <alignment horizontal="center" vertical="center"/>
    </xf>
    <xf numFmtId="0" fontId="25" fillId="0" borderId="0" xfId="0" applyFont="1" applyAlignment="1">
      <alignment horizontal="center" vertical="center" wrapText="1"/>
    </xf>
    <xf numFmtId="180" fontId="20" fillId="15" borderId="68" xfId="0" applyNumberFormat="1" applyFont="1" applyFill="1" applyBorder="1">
      <alignment vertical="center"/>
    </xf>
    <xf numFmtId="0" fontId="22" fillId="0" borderId="7" xfId="0" applyNumberFormat="1" applyFont="1" applyFill="1" applyBorder="1" applyAlignment="1">
      <alignment horizontal="right" vertical="center"/>
    </xf>
    <xf numFmtId="178" fontId="22" fillId="0" borderId="4" xfId="0" applyNumberFormat="1" applyFont="1" applyFill="1" applyBorder="1" applyAlignment="1">
      <alignment horizontal="center" vertical="center"/>
    </xf>
    <xf numFmtId="0" fontId="22" fillId="0" borderId="8" xfId="0" applyNumberFormat="1" applyFont="1" applyFill="1" applyBorder="1" applyAlignment="1">
      <alignment horizontal="center" vertical="center" wrapText="1"/>
    </xf>
    <xf numFmtId="181" fontId="22" fillId="0" borderId="0" xfId="0" applyNumberFormat="1" applyFont="1" applyFill="1" applyBorder="1" applyAlignment="1">
      <alignment vertical="center"/>
    </xf>
    <xf numFmtId="181" fontId="22" fillId="0" borderId="11" xfId="0" applyNumberFormat="1" applyFont="1" applyFill="1" applyBorder="1" applyAlignment="1">
      <alignment vertical="center"/>
    </xf>
    <xf numFmtId="181" fontId="22" fillId="0" borderId="10" xfId="0" applyNumberFormat="1" applyFont="1" applyFill="1" applyBorder="1" applyAlignment="1">
      <alignment vertical="center"/>
    </xf>
    <xf numFmtId="0" fontId="22" fillId="0" borderId="2" xfId="0" applyNumberFormat="1" applyFont="1" applyFill="1" applyBorder="1" applyAlignment="1">
      <alignment horizontal="distributed" vertical="center"/>
    </xf>
    <xf numFmtId="181" fontId="22" fillId="0" borderId="3" xfId="0" applyNumberFormat="1" applyFont="1" applyFill="1" applyBorder="1" applyAlignment="1">
      <alignment vertical="center"/>
    </xf>
    <xf numFmtId="181" fontId="22" fillId="0" borderId="4" xfId="0" applyNumberFormat="1" applyFont="1" applyFill="1" applyBorder="1" applyAlignment="1">
      <alignment vertical="center"/>
    </xf>
    <xf numFmtId="181" fontId="22" fillId="0" borderId="2" xfId="0" applyNumberFormat="1" applyFont="1" applyFill="1" applyBorder="1" applyAlignment="1">
      <alignment vertical="center"/>
    </xf>
    <xf numFmtId="181" fontId="22" fillId="0" borderId="7" xfId="0" applyNumberFormat="1" applyFont="1" applyFill="1" applyBorder="1" applyAlignment="1">
      <alignment vertical="center"/>
    </xf>
    <xf numFmtId="181" fontId="22" fillId="0" borderId="8" xfId="0" applyNumberFormat="1" applyFont="1" applyFill="1" applyBorder="1" applyAlignment="1">
      <alignment vertical="center"/>
    </xf>
    <xf numFmtId="181" fontId="22" fillId="0" borderId="6" xfId="0" applyNumberFormat="1" applyFont="1" applyFill="1" applyBorder="1" applyAlignment="1">
      <alignment vertical="center"/>
    </xf>
    <xf numFmtId="178" fontId="22" fillId="0" borderId="69" xfId="0" applyNumberFormat="1" applyFont="1" applyFill="1" applyBorder="1" applyAlignment="1">
      <alignment horizontal="center" vertical="center"/>
    </xf>
    <xf numFmtId="0" fontId="22" fillId="0" borderId="70" xfId="0" applyNumberFormat="1" applyFont="1" applyFill="1" applyBorder="1" applyAlignment="1">
      <alignment horizontal="distributed" vertical="center"/>
    </xf>
    <xf numFmtId="181" fontId="22" fillId="0" borderId="12" xfId="0" applyNumberFormat="1" applyFont="1" applyFill="1" applyBorder="1" applyAlignment="1">
      <alignment vertical="center"/>
    </xf>
    <xf numFmtId="181" fontId="22" fillId="0" borderId="67" xfId="0" applyNumberFormat="1" applyFont="1" applyFill="1" applyBorder="1" applyAlignment="1">
      <alignment vertical="center"/>
    </xf>
    <xf numFmtId="181" fontId="22" fillId="0" borderId="70" xfId="0" applyNumberFormat="1" applyFont="1" applyFill="1" applyBorder="1" applyAlignment="1">
      <alignment vertical="center"/>
    </xf>
    <xf numFmtId="180" fontId="20" fillId="16" borderId="72" xfId="0" applyNumberFormat="1" applyFont="1" applyFill="1" applyBorder="1">
      <alignment vertical="center"/>
    </xf>
    <xf numFmtId="180" fontId="20" fillId="16" borderId="74" xfId="0" applyNumberFormat="1" applyFont="1" applyFill="1" applyBorder="1">
      <alignment vertical="center"/>
    </xf>
    <xf numFmtId="180" fontId="20" fillId="16" borderId="61" xfId="0" applyNumberFormat="1" applyFont="1" applyFill="1" applyBorder="1">
      <alignment vertical="center"/>
    </xf>
    <xf numFmtId="0" fontId="20" fillId="0" borderId="71" xfId="0" applyFont="1" applyBorder="1" applyAlignment="1">
      <alignment horizontal="left" vertical="center"/>
    </xf>
    <xf numFmtId="0" fontId="20" fillId="0" borderId="73" xfId="0" applyFont="1" applyBorder="1" applyAlignment="1">
      <alignment horizontal="left" vertical="center"/>
    </xf>
    <xf numFmtId="0" fontId="20" fillId="0" borderId="75" xfId="0" applyFont="1" applyBorder="1" applyAlignment="1">
      <alignment horizontal="left" vertical="center"/>
    </xf>
    <xf numFmtId="0" fontId="21" fillId="0" borderId="77" xfId="0" applyFont="1" applyBorder="1" applyAlignment="1">
      <alignment horizontal="center" vertical="center"/>
    </xf>
    <xf numFmtId="0" fontId="21" fillId="0" borderId="76" xfId="0" applyFont="1" applyBorder="1" applyAlignment="1">
      <alignment horizontal="center" vertical="center"/>
    </xf>
    <xf numFmtId="0" fontId="20" fillId="0" borderId="14" xfId="0" applyFont="1" applyBorder="1">
      <alignment vertical="center"/>
    </xf>
    <xf numFmtId="0" fontId="20" fillId="0" borderId="26" xfId="0" applyFont="1" applyBorder="1" applyAlignment="1">
      <alignment horizontal="distributed" vertical="center" justifyLastLine="1"/>
    </xf>
    <xf numFmtId="0" fontId="20" fillId="2" borderId="32" xfId="0" applyFont="1" applyFill="1" applyBorder="1" applyAlignment="1">
      <alignment horizontal="center" vertical="center"/>
    </xf>
    <xf numFmtId="178" fontId="20" fillId="0" borderId="15" xfId="0" applyNumberFormat="1" applyFont="1" applyFill="1" applyBorder="1" applyAlignment="1">
      <alignment horizontal="center" vertical="center"/>
    </xf>
    <xf numFmtId="0" fontId="20" fillId="0" borderId="27" xfId="0" applyNumberFormat="1" applyFont="1" applyFill="1" applyBorder="1" applyAlignment="1">
      <alignment horizontal="distributed" vertical="center"/>
    </xf>
    <xf numFmtId="176" fontId="20" fillId="2" borderId="33" xfId="0" applyNumberFormat="1" applyFont="1" applyFill="1" applyBorder="1" applyProtection="1">
      <alignment vertical="center"/>
      <protection locked="0"/>
    </xf>
    <xf numFmtId="178" fontId="20" fillId="0" borderId="16" xfId="0" applyNumberFormat="1" applyFont="1" applyFill="1" applyBorder="1" applyAlignment="1">
      <alignment horizontal="center" vertical="center"/>
    </xf>
    <xf numFmtId="0" fontId="20" fillId="0" borderId="28" xfId="0" applyNumberFormat="1" applyFont="1" applyFill="1" applyBorder="1" applyAlignment="1">
      <alignment horizontal="distributed" vertical="center"/>
    </xf>
    <xf numFmtId="176" fontId="20" fillId="2" borderId="34" xfId="0" applyNumberFormat="1" applyFont="1" applyFill="1" applyBorder="1" applyProtection="1">
      <alignment vertical="center"/>
      <protection locked="0"/>
    </xf>
    <xf numFmtId="178" fontId="20" fillId="0" borderId="17" xfId="0" applyNumberFormat="1" applyFont="1" applyFill="1" applyBorder="1" applyAlignment="1">
      <alignment horizontal="center" vertical="center"/>
    </xf>
    <xf numFmtId="0" fontId="20" fillId="0" borderId="29" xfId="0" applyNumberFormat="1" applyFont="1" applyFill="1" applyBorder="1" applyAlignment="1">
      <alignment horizontal="distributed" vertical="center"/>
    </xf>
    <xf numFmtId="176" fontId="20" fillId="2" borderId="35" xfId="0" applyNumberFormat="1" applyFont="1" applyFill="1" applyBorder="1" applyProtection="1">
      <alignment vertical="center"/>
      <protection locked="0"/>
    </xf>
    <xf numFmtId="178" fontId="20" fillId="0" borderId="18" xfId="0" applyNumberFormat="1" applyFont="1" applyFill="1" applyBorder="1" applyAlignment="1">
      <alignment horizontal="center" vertical="center"/>
    </xf>
    <xf numFmtId="0" fontId="20" fillId="0" borderId="30" xfId="0" applyNumberFormat="1" applyFont="1" applyFill="1" applyBorder="1" applyAlignment="1">
      <alignment horizontal="distributed" vertical="center"/>
    </xf>
    <xf numFmtId="176" fontId="20" fillId="2" borderId="36" xfId="0" applyNumberFormat="1" applyFont="1" applyFill="1" applyBorder="1" applyProtection="1">
      <alignment vertical="center"/>
      <protection locked="0"/>
    </xf>
    <xf numFmtId="178" fontId="20" fillId="0" borderId="63" xfId="0" applyNumberFormat="1" applyFont="1" applyFill="1" applyBorder="1" applyAlignment="1">
      <alignment horizontal="center" vertical="center"/>
    </xf>
    <xf numFmtId="0" fontId="20" fillId="0" borderId="64" xfId="0" applyNumberFormat="1" applyFont="1" applyFill="1" applyBorder="1" applyAlignment="1">
      <alignment horizontal="distributed" vertical="center"/>
    </xf>
    <xf numFmtId="176" fontId="20" fillId="2" borderId="65" xfId="0" applyNumberFormat="1" applyFont="1" applyFill="1" applyBorder="1" applyProtection="1">
      <alignment vertical="center"/>
      <protection locked="0"/>
    </xf>
    <xf numFmtId="178" fontId="20" fillId="0" borderId="19" xfId="0" applyNumberFormat="1" applyFont="1" applyFill="1" applyBorder="1" applyAlignment="1">
      <alignment horizontal="center" vertical="center"/>
    </xf>
    <xf numFmtId="0" fontId="20" fillId="0" borderId="31" xfId="0" applyNumberFormat="1" applyFont="1" applyFill="1" applyBorder="1" applyAlignment="1">
      <alignment horizontal="distributed" vertical="center"/>
    </xf>
    <xf numFmtId="176" fontId="20" fillId="2" borderId="37" xfId="0" applyNumberFormat="1" applyFont="1" applyFill="1" applyBorder="1" applyProtection="1">
      <alignment vertical="center"/>
      <protection locked="0"/>
    </xf>
    <xf numFmtId="0" fontId="20" fillId="9" borderId="13" xfId="0" applyFont="1" applyFill="1" applyBorder="1" applyAlignment="1">
      <alignment horizontal="center" vertical="center"/>
    </xf>
    <xf numFmtId="176" fontId="20" fillId="9" borderId="21" xfId="0" applyNumberFormat="1" applyFont="1" applyFill="1" applyBorder="1" applyProtection="1">
      <alignment vertical="center"/>
      <protection locked="0"/>
    </xf>
    <xf numFmtId="176" fontId="20" fillId="9" borderId="22" xfId="0" applyNumberFormat="1" applyFont="1" applyFill="1" applyBorder="1" applyProtection="1">
      <alignment vertical="center"/>
      <protection locked="0"/>
    </xf>
    <xf numFmtId="176" fontId="20" fillId="9" borderId="23" xfId="0" applyNumberFormat="1" applyFont="1" applyFill="1" applyBorder="1" applyProtection="1">
      <alignment vertical="center"/>
      <protection locked="0"/>
    </xf>
    <xf numFmtId="176" fontId="20" fillId="9" borderId="24" xfId="0" applyNumberFormat="1" applyFont="1" applyFill="1" applyBorder="1" applyProtection="1">
      <alignment vertical="center"/>
      <protection locked="0"/>
    </xf>
    <xf numFmtId="176" fontId="20" fillId="9" borderId="66" xfId="0" applyNumberFormat="1" applyFont="1" applyFill="1" applyBorder="1" applyProtection="1">
      <alignment vertical="center"/>
      <protection locked="0"/>
    </xf>
    <xf numFmtId="176" fontId="20" fillId="9" borderId="25" xfId="0" applyNumberFormat="1" applyFont="1" applyFill="1" applyBorder="1" applyProtection="1">
      <alignment vertical="center"/>
      <protection locked="0"/>
    </xf>
    <xf numFmtId="180" fontId="20" fillId="0" borderId="27" xfId="0" applyNumberFormat="1" applyFont="1" applyFill="1" applyBorder="1" applyAlignment="1">
      <alignment horizontal="right" vertical="center"/>
    </xf>
    <xf numFmtId="180" fontId="20" fillId="0" borderId="28" xfId="0" applyNumberFormat="1" applyFont="1" applyFill="1" applyBorder="1" applyAlignment="1">
      <alignment horizontal="right" vertical="center"/>
    </xf>
    <xf numFmtId="180" fontId="20" fillId="0" borderId="29" xfId="0" applyNumberFormat="1" applyFont="1" applyFill="1" applyBorder="1" applyAlignment="1">
      <alignment horizontal="right" vertical="center"/>
    </xf>
    <xf numFmtId="180" fontId="20" fillId="0" borderId="64" xfId="0" applyNumberFormat="1" applyFont="1" applyFill="1" applyBorder="1" applyAlignment="1">
      <alignment horizontal="right" vertical="center"/>
    </xf>
    <xf numFmtId="180" fontId="20" fillId="0" borderId="79" xfId="0" applyNumberFormat="1" applyFont="1" applyFill="1" applyBorder="1" applyAlignment="1">
      <alignment horizontal="right" vertical="center"/>
    </xf>
    <xf numFmtId="180" fontId="20" fillId="0" borderId="78" xfId="0" applyNumberFormat="1" applyFont="1" applyFill="1" applyBorder="1" applyAlignment="1">
      <alignment horizontal="right" vertical="center"/>
    </xf>
    <xf numFmtId="180" fontId="20" fillId="0" borderId="80" xfId="0" applyNumberFormat="1" applyFont="1" applyFill="1" applyBorder="1" applyAlignment="1">
      <alignment horizontal="right" vertical="center"/>
    </xf>
    <xf numFmtId="0" fontId="20" fillId="0" borderId="81" xfId="0" applyFont="1" applyBorder="1" applyAlignment="1">
      <alignment horizontal="left" vertical="center"/>
    </xf>
    <xf numFmtId="180" fontId="20" fillId="16" borderId="57" xfId="0" applyNumberFormat="1" applyFont="1" applyFill="1" applyBorder="1">
      <alignment vertical="center"/>
    </xf>
    <xf numFmtId="180" fontId="20" fillId="0" borderId="31" xfId="0" applyNumberFormat="1" applyFont="1" applyFill="1" applyBorder="1" applyAlignment="1">
      <alignment horizontal="right" vertical="center"/>
    </xf>
    <xf numFmtId="0" fontId="26" fillId="17" borderId="0" xfId="0" applyFont="1" applyFill="1">
      <alignment vertical="center"/>
    </xf>
    <xf numFmtId="0" fontId="20" fillId="0" borderId="83" xfId="0" applyFont="1" applyBorder="1" applyAlignment="1">
      <alignment vertical="center"/>
    </xf>
    <xf numFmtId="0" fontId="20" fillId="0" borderId="84" xfId="0" applyFont="1" applyBorder="1" applyAlignment="1">
      <alignment vertical="center"/>
    </xf>
    <xf numFmtId="0" fontId="20" fillId="0" borderId="85" xfId="0" applyFont="1" applyBorder="1" applyAlignment="1">
      <alignment vertical="center"/>
    </xf>
    <xf numFmtId="0" fontId="20" fillId="0" borderId="86" xfId="0" applyFont="1" applyBorder="1" applyAlignment="1">
      <alignment vertical="center"/>
    </xf>
    <xf numFmtId="0" fontId="20" fillId="0" borderId="87" xfId="0" applyFont="1" applyBorder="1" applyAlignment="1">
      <alignment vertical="center"/>
    </xf>
    <xf numFmtId="0" fontId="20" fillId="0" borderId="88" xfId="0" applyFont="1" applyBorder="1">
      <alignment vertical="center"/>
    </xf>
    <xf numFmtId="0" fontId="20" fillId="0" borderId="89" xfId="0" applyFont="1" applyBorder="1" applyAlignment="1">
      <alignment vertical="center"/>
    </xf>
    <xf numFmtId="0" fontId="20" fillId="0" borderId="89" xfId="0" applyFont="1" applyBorder="1">
      <alignment vertical="center"/>
    </xf>
    <xf numFmtId="0" fontId="20" fillId="0" borderId="90" xfId="0" applyFont="1" applyBorder="1">
      <alignment vertical="center"/>
    </xf>
    <xf numFmtId="0" fontId="20" fillId="0" borderId="0" xfId="0" applyFont="1" applyAlignment="1">
      <alignment vertical="center" wrapText="1"/>
    </xf>
    <xf numFmtId="0" fontId="20" fillId="0" borderId="44" xfId="0" applyFont="1" applyBorder="1" applyAlignment="1">
      <alignment vertical="top" wrapText="1"/>
    </xf>
    <xf numFmtId="0" fontId="20" fillId="0" borderId="67" xfId="0" applyFont="1" applyBorder="1">
      <alignment vertical="center"/>
    </xf>
    <xf numFmtId="0" fontId="20" fillId="0" borderId="67" xfId="0" applyFont="1" applyBorder="1" applyAlignment="1">
      <alignment horizontal="left" vertical="center" wrapText="1"/>
    </xf>
    <xf numFmtId="0" fontId="20" fillId="0" borderId="0" xfId="0" applyFont="1" applyAlignment="1">
      <alignment horizontal="left" vertical="top" wrapText="1"/>
    </xf>
    <xf numFmtId="0" fontId="21" fillId="0" borderId="67" xfId="0" applyFont="1" applyBorder="1" applyAlignment="1">
      <alignment horizontal="center" vertical="center"/>
    </xf>
    <xf numFmtId="0" fontId="20" fillId="0" borderId="67" xfId="0" applyFont="1" applyBorder="1" applyAlignment="1">
      <alignment horizontal="left" vertical="center"/>
    </xf>
    <xf numFmtId="0" fontId="20" fillId="0" borderId="38" xfId="0" applyFont="1" applyBorder="1" applyAlignment="1">
      <alignment horizontal="center" vertical="center"/>
    </xf>
    <xf numFmtId="0" fontId="20" fillId="0" borderId="41" xfId="0" applyFont="1" applyBorder="1" applyAlignment="1">
      <alignment horizontal="center" vertical="center"/>
    </xf>
    <xf numFmtId="0" fontId="20" fillId="0" borderId="44" xfId="0" applyFont="1" applyBorder="1" applyAlignment="1">
      <alignment horizontal="center" vertical="center"/>
    </xf>
    <xf numFmtId="0" fontId="20" fillId="0" borderId="0"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176" fontId="20" fillId="0" borderId="60" xfId="0" applyNumberFormat="1" applyFont="1" applyBorder="1" applyAlignment="1">
      <alignment vertical="center"/>
    </xf>
    <xf numFmtId="176" fontId="20" fillId="0" borderId="42" xfId="0" applyNumberFormat="1" applyFont="1" applyBorder="1" applyAlignment="1">
      <alignment vertical="center"/>
    </xf>
    <xf numFmtId="176" fontId="20" fillId="0" borderId="58" xfId="0" applyNumberFormat="1" applyFont="1" applyBorder="1" applyAlignment="1">
      <alignment vertical="center"/>
    </xf>
    <xf numFmtId="176" fontId="20" fillId="0" borderId="59" xfId="0" applyNumberFormat="1" applyFont="1" applyBorder="1" applyAlignment="1">
      <alignment vertical="center"/>
    </xf>
    <xf numFmtId="0" fontId="17" fillId="2" borderId="53" xfId="0" applyFont="1" applyFill="1" applyBorder="1" applyAlignment="1" applyProtection="1">
      <alignment horizontal="center" vertical="center"/>
      <protection locked="0"/>
    </xf>
    <xf numFmtId="0" fontId="17" fillId="2" borderId="54" xfId="0" applyFont="1" applyFill="1" applyBorder="1" applyAlignment="1" applyProtection="1">
      <alignment horizontal="center" vertical="center"/>
      <protection locked="0"/>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49" xfId="0" applyFont="1" applyBorder="1" applyAlignment="1">
      <alignment horizontal="center" vertical="center"/>
    </xf>
    <xf numFmtId="0" fontId="20" fillId="0" borderId="43" xfId="0" applyFont="1" applyBorder="1" applyAlignment="1">
      <alignment horizontal="center" vertical="center"/>
    </xf>
    <xf numFmtId="0" fontId="20" fillId="0" borderId="45" xfId="0" applyFont="1" applyBorder="1" applyAlignment="1">
      <alignment horizontal="center" vertical="center"/>
    </xf>
    <xf numFmtId="0" fontId="20" fillId="0" borderId="50"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16" fillId="0" borderId="82" xfId="0" applyFont="1" applyBorder="1" applyAlignment="1">
      <alignment horizontal="center" vertical="center" wrapText="1"/>
    </xf>
  </cellXfs>
  <cellStyles count="32">
    <cellStyle name="きんき｜近畿" xfId="16" xr:uid="{00000000-0005-0000-0000-000000000000}"/>
    <cellStyle name="けいざ｜経済センサス組替集計" xfId="17" xr:uid="{00000000-0005-0000-0000-000001000000}"/>
    <cellStyle name="ぜんこ｜全国" xfId="18" xr:uid="{00000000-0005-0000-0000-000002000000}"/>
    <cellStyle name="パーセント 2" xfId="1" xr:uid="{00000000-0005-0000-0000-000003000000}"/>
    <cellStyle name="桁区切り 2" xfId="2" xr:uid="{00000000-0005-0000-0000-000004000000}"/>
    <cellStyle name="桁区切り 3" xfId="3" xr:uid="{00000000-0005-0000-0000-000005000000}"/>
    <cellStyle name="桁区切り 4" xfId="19" xr:uid="{00000000-0005-0000-0000-000006000000}"/>
    <cellStyle name="桁区切り 5" xfId="20" xr:uid="{00000000-0005-0000-0000-000007000000}"/>
    <cellStyle name="標準" xfId="0" builtinId="0"/>
    <cellStyle name="標準 10" xfId="12" xr:uid="{00000000-0005-0000-0000-000009000000}"/>
    <cellStyle name="標準 11" xfId="13" xr:uid="{00000000-0005-0000-0000-00000A000000}"/>
    <cellStyle name="標準 12" xfId="21" xr:uid="{00000000-0005-0000-0000-00000B000000}"/>
    <cellStyle name="標準 13" xfId="22" xr:uid="{00000000-0005-0000-0000-00000C000000}"/>
    <cellStyle name="標準 14" xfId="23" xr:uid="{00000000-0005-0000-0000-00000D000000}"/>
    <cellStyle name="標準 15" xfId="24" xr:uid="{00000000-0005-0000-0000-00000E000000}"/>
    <cellStyle name="標準 16" xfId="25" xr:uid="{00000000-0005-0000-0000-00000F000000}"/>
    <cellStyle name="標準 17" xfId="14" xr:uid="{00000000-0005-0000-0000-000010000000}"/>
    <cellStyle name="標準 18" xfId="26" xr:uid="{00000000-0005-0000-0000-000011000000}"/>
    <cellStyle name="標準 19" xfId="27" xr:uid="{00000000-0005-0000-0000-000012000000}"/>
    <cellStyle name="標準 2" xfId="4" xr:uid="{00000000-0005-0000-0000-000013000000}"/>
    <cellStyle name="標準 2 15" xfId="28" xr:uid="{00000000-0005-0000-0000-000014000000}"/>
    <cellStyle name="標準 2 2" xfId="29" xr:uid="{00000000-0005-0000-0000-000015000000}"/>
    <cellStyle name="標準 2 3" xfId="30" xr:uid="{00000000-0005-0000-0000-000016000000}"/>
    <cellStyle name="標準 3" xfId="5" xr:uid="{00000000-0005-0000-0000-000017000000}"/>
    <cellStyle name="標準 3 2" xfId="31" xr:uid="{00000000-0005-0000-0000-000018000000}"/>
    <cellStyle name="標準 4" xfId="6" xr:uid="{00000000-0005-0000-0000-000019000000}"/>
    <cellStyle name="標準 5" xfId="7" xr:uid="{00000000-0005-0000-0000-00001A000000}"/>
    <cellStyle name="標準 6" xfId="8" xr:uid="{00000000-0005-0000-0000-00001B000000}"/>
    <cellStyle name="標準 7" xfId="9" xr:uid="{00000000-0005-0000-0000-00001C000000}"/>
    <cellStyle name="標準 8" xfId="11" xr:uid="{00000000-0005-0000-0000-00001D000000}"/>
    <cellStyle name="標準 9" xfId="15" xr:uid="{00000000-0005-0000-0000-00001E000000}"/>
    <cellStyle name="未定義" xfId="10" xr:uid="{00000000-0005-0000-0000-00001F000000}"/>
  </cellStyles>
  <dxfs count="0"/>
  <tableStyles count="0" defaultTableStyle="TableStyleMedium2" defaultPivotStyle="PivotStyleLight16"/>
  <colors>
    <mruColors>
      <color rgb="FFFF99FF"/>
      <color rgb="FFFFCCFF"/>
      <color rgb="FF99FFCC"/>
      <color rgb="FF66FF99"/>
      <color rgb="FFFFFF99"/>
      <color rgb="FF34EC87"/>
      <color rgb="FFFFCC66"/>
      <color rgb="FFFFFF66"/>
      <color rgb="FFCC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28575</xdr:colOff>
      <xdr:row>11</xdr:row>
      <xdr:rowOff>76200</xdr:rowOff>
    </xdr:from>
    <xdr:to>
      <xdr:col>8</xdr:col>
      <xdr:colOff>904875</xdr:colOff>
      <xdr:row>15</xdr:row>
      <xdr:rowOff>66675</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7381875" y="2686050"/>
          <a:ext cx="876300" cy="600075"/>
        </a:xfrm>
        <a:prstGeom prst="rightArrow">
          <a:avLst/>
        </a:prstGeom>
        <a:solidFill>
          <a:srgbClr val="00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11905</xdr:colOff>
      <xdr:row>6</xdr:row>
      <xdr:rowOff>78581</xdr:rowOff>
    </xdr:from>
    <xdr:to>
      <xdr:col>7</xdr:col>
      <xdr:colOff>0</xdr:colOff>
      <xdr:row>10</xdr:row>
      <xdr:rowOff>59531</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5298280" y="1926431"/>
          <a:ext cx="912020" cy="590550"/>
        </a:xfrm>
        <a:prstGeom prst="rightArrow">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16</xdr:row>
      <xdr:rowOff>76200</xdr:rowOff>
    </xdr:from>
    <xdr:to>
      <xdr:col>10</xdr:col>
      <xdr:colOff>885825</xdr:colOff>
      <xdr:row>20</xdr:row>
      <xdr:rowOff>66675</xdr:rowOff>
    </xdr:to>
    <xdr:sp macro="" textlink="">
      <xdr:nvSpPr>
        <xdr:cNvPr id="4" name="右矢印 3">
          <a:extLst>
            <a:ext uri="{FF2B5EF4-FFF2-40B4-BE49-F238E27FC236}">
              <a16:creationId xmlns:a16="http://schemas.microsoft.com/office/drawing/2014/main" id="{00000000-0008-0000-0200-000004000000}"/>
            </a:ext>
          </a:extLst>
        </xdr:cNvPr>
        <xdr:cNvSpPr/>
      </xdr:nvSpPr>
      <xdr:spPr>
        <a:xfrm>
          <a:off x="9439274" y="3448050"/>
          <a:ext cx="866776" cy="600075"/>
        </a:xfrm>
        <a:prstGeom prst="right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19049</xdr:colOff>
      <xdr:row>21</xdr:row>
      <xdr:rowOff>66675</xdr:rowOff>
    </xdr:from>
    <xdr:to>
      <xdr:col>12</xdr:col>
      <xdr:colOff>904875</xdr:colOff>
      <xdr:row>25</xdr:row>
      <xdr:rowOff>57150</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11506199" y="4200525"/>
          <a:ext cx="885826" cy="600075"/>
        </a:xfrm>
        <a:prstGeom prst="rightArrow">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17990</xdr:colOff>
      <xdr:row>26</xdr:row>
      <xdr:rowOff>76200</xdr:rowOff>
    </xdr:from>
    <xdr:to>
      <xdr:col>14</xdr:col>
      <xdr:colOff>895349</xdr:colOff>
      <xdr:row>30</xdr:row>
      <xdr:rowOff>66675</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13572065" y="4972050"/>
          <a:ext cx="877359" cy="600075"/>
        </a:xfrm>
        <a:prstGeom prst="rightArrow">
          <a:avLst/>
        </a:prstGeom>
        <a:solidFill>
          <a:srgbClr val="CCFF33"/>
        </a:solidFill>
        <a:ln>
          <a:noFill/>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19051</xdr:colOff>
      <xdr:row>17</xdr:row>
      <xdr:rowOff>76200</xdr:rowOff>
    </xdr:from>
    <xdr:to>
      <xdr:col>8</xdr:col>
      <xdr:colOff>904875</xdr:colOff>
      <xdr:row>19</xdr:row>
      <xdr:rowOff>66675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372351" y="3600450"/>
          <a:ext cx="885824" cy="295275"/>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22</xdr:row>
      <xdr:rowOff>76200</xdr:rowOff>
    </xdr:from>
    <xdr:to>
      <xdr:col>8</xdr:col>
      <xdr:colOff>914400</xdr:colOff>
      <xdr:row>24</xdr:row>
      <xdr:rowOff>66675</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7372350" y="4362450"/>
          <a:ext cx="895350"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22</xdr:row>
      <xdr:rowOff>95250</xdr:rowOff>
    </xdr:from>
    <xdr:to>
      <xdr:col>11</xdr:col>
      <xdr:colOff>0</xdr:colOff>
      <xdr:row>24</xdr:row>
      <xdr:rowOff>85725</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9429750" y="4381500"/>
          <a:ext cx="914400"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19049</xdr:colOff>
      <xdr:row>11</xdr:row>
      <xdr:rowOff>76200</xdr:rowOff>
    </xdr:from>
    <xdr:to>
      <xdr:col>16</xdr:col>
      <xdr:colOff>923924</xdr:colOff>
      <xdr:row>15</xdr:row>
      <xdr:rowOff>66675</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15640049" y="2686050"/>
          <a:ext cx="904875" cy="600075"/>
        </a:xfrm>
        <a:prstGeom prst="rightArrow">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19048</xdr:colOff>
      <xdr:row>16</xdr:row>
      <xdr:rowOff>76200</xdr:rowOff>
    </xdr:from>
    <xdr:to>
      <xdr:col>18</xdr:col>
      <xdr:colOff>914399</xdr:colOff>
      <xdr:row>20</xdr:row>
      <xdr:rowOff>66675</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17706973" y="3448050"/>
          <a:ext cx="895351" cy="600075"/>
        </a:xfrm>
        <a:prstGeom prst="rightArrow">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19049</xdr:colOff>
      <xdr:row>21</xdr:row>
      <xdr:rowOff>66675</xdr:rowOff>
    </xdr:from>
    <xdr:to>
      <xdr:col>21</xdr:col>
      <xdr:colOff>0</xdr:colOff>
      <xdr:row>25</xdr:row>
      <xdr:rowOff>57150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19773899" y="4200525"/>
          <a:ext cx="904876" cy="600075"/>
        </a:xfrm>
        <a:prstGeom prst="rightArrow">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19051</xdr:colOff>
      <xdr:row>17</xdr:row>
      <xdr:rowOff>76200</xdr:rowOff>
    </xdr:from>
    <xdr:to>
      <xdr:col>16</xdr:col>
      <xdr:colOff>914400</xdr:colOff>
      <xdr:row>19</xdr:row>
      <xdr:rowOff>66675</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5640051" y="3600450"/>
          <a:ext cx="895349" cy="295275"/>
        </a:xfrm>
        <a:prstGeom prst="rect">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28574</xdr:colOff>
      <xdr:row>22</xdr:row>
      <xdr:rowOff>76200</xdr:rowOff>
    </xdr:from>
    <xdr:to>
      <xdr:col>16</xdr:col>
      <xdr:colOff>895349</xdr:colOff>
      <xdr:row>24</xdr:row>
      <xdr:rowOff>66675</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15649574" y="4362450"/>
          <a:ext cx="866775"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22</xdr:row>
      <xdr:rowOff>76200</xdr:rowOff>
    </xdr:from>
    <xdr:to>
      <xdr:col>18</xdr:col>
      <xdr:colOff>914400</xdr:colOff>
      <xdr:row>24</xdr:row>
      <xdr:rowOff>66675</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17706975" y="4362450"/>
          <a:ext cx="895350"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6</xdr:row>
      <xdr:rowOff>85725</xdr:rowOff>
    </xdr:from>
    <xdr:to>
      <xdr:col>4</xdr:col>
      <xdr:colOff>904875</xdr:colOff>
      <xdr:row>10</xdr:row>
      <xdr:rowOff>66675</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3248025" y="1933575"/>
          <a:ext cx="876300" cy="590550"/>
        </a:xfrm>
        <a:prstGeom prst="rightArrow">
          <a:avLst/>
        </a:prstGeom>
        <a:solidFill>
          <a:srgbClr val="FFFF99"/>
        </a:solidFill>
        <a:ln w="9525">
          <a:solidFill>
            <a:schemeClr val="tx1"/>
          </a:solidFill>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1194956</xdr:colOff>
      <xdr:row>1</xdr:row>
      <xdr:rowOff>0</xdr:rowOff>
    </xdr:from>
    <xdr:ext cx="1719263" cy="364074"/>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80706" y="381000"/>
              <a:ext cx="1719263" cy="364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p>
                    <m:sSupPr>
                      <m:ctrlPr>
                        <a:rPr kumimoji="1" lang="en-US" altLang="ja-JP" sz="1200" i="1">
                          <a:latin typeface="Cambria Math" panose="02040503050406030204" pitchFamily="18" charset="0"/>
                        </a:rPr>
                      </m:ctrlPr>
                    </m:sSupPr>
                    <m:e>
                      <m:d>
                        <m:dPr>
                          <m:begChr m:val="["/>
                          <m:endChr m:val="]"/>
                          <m:ctrlPr>
                            <a:rPr kumimoji="1" lang="en-US" altLang="ja-JP" sz="1200" i="1">
                              <a:solidFill>
                                <a:schemeClr val="tx1"/>
                              </a:solidFill>
                              <a:effectLst/>
                              <a:latin typeface="Cambria Math" panose="02040503050406030204" pitchFamily="18" charset="0"/>
                              <a:ea typeface="+mn-ea"/>
                              <a:cs typeface="+mn-cs"/>
                            </a:rPr>
                          </m:ctrlPr>
                        </m:dPr>
                        <m:e>
                          <m:r>
                            <a:rPr kumimoji="1" lang="en-US" altLang="ja-JP" sz="1200" b="0" i="1">
                              <a:solidFill>
                                <a:schemeClr val="tx1"/>
                              </a:solidFill>
                              <a:effectLst/>
                              <a:latin typeface="Cambria Math"/>
                              <a:ea typeface="+mn-ea"/>
                              <a:cs typeface="+mn-cs"/>
                            </a:rPr>
                            <m:t>𝐼</m:t>
                          </m:r>
                          <m:r>
                            <a:rPr kumimoji="1" lang="en-US" altLang="ja-JP" sz="1200" b="0" i="1">
                              <a:solidFill>
                                <a:schemeClr val="tx1"/>
                              </a:solidFill>
                              <a:effectLst/>
                              <a:latin typeface="Cambria Math"/>
                              <a:ea typeface="+mn-ea"/>
                              <a:cs typeface="+mn-cs"/>
                            </a:rPr>
                            <m:t>−</m:t>
                          </m:r>
                          <m:d>
                            <m:dPr>
                              <m:ctrlPr>
                                <a:rPr kumimoji="1" lang="en-US" altLang="ja-JP" sz="1200" b="0" i="1">
                                  <a:solidFill>
                                    <a:schemeClr val="tx1"/>
                                  </a:solidFill>
                                  <a:effectLst/>
                                  <a:latin typeface="Cambria Math" panose="02040503050406030204" pitchFamily="18" charset="0"/>
                                  <a:ea typeface="+mn-ea"/>
                                  <a:cs typeface="+mn-cs"/>
                                </a:rPr>
                              </m:ctrlPr>
                            </m:dPr>
                            <m:e>
                              <m:r>
                                <a:rPr kumimoji="1" lang="en-US" altLang="ja-JP" sz="1200" b="0" i="1">
                                  <a:solidFill>
                                    <a:schemeClr val="tx1"/>
                                  </a:solidFill>
                                  <a:effectLst/>
                                  <a:latin typeface="Cambria Math"/>
                                  <a:ea typeface="+mn-ea"/>
                                  <a:cs typeface="+mn-cs"/>
                                </a:rPr>
                                <m:t>𝐼</m:t>
                              </m:r>
                              <m:r>
                                <a:rPr kumimoji="1" lang="en-US" altLang="ja-JP" sz="1200" b="0" i="1">
                                  <a:solidFill>
                                    <a:schemeClr val="tx1"/>
                                  </a:solidFill>
                                  <a:effectLst/>
                                  <a:latin typeface="Cambria Math"/>
                                  <a:ea typeface="+mn-ea"/>
                                  <a:cs typeface="+mn-cs"/>
                                </a:rPr>
                                <m:t>−</m:t>
                              </m:r>
                              <m:acc>
                                <m:accPr>
                                  <m:chr m:val="̂"/>
                                  <m:ctrlPr>
                                    <a:rPr kumimoji="1" lang="en-US" altLang="ja-JP" sz="1200" b="0" i="1">
                                      <a:solidFill>
                                        <a:schemeClr val="tx1"/>
                                      </a:solidFill>
                                      <a:effectLst/>
                                      <a:latin typeface="Cambria Math" panose="02040503050406030204" pitchFamily="18" charset="0"/>
                                      <a:ea typeface="+mn-ea"/>
                                      <a:cs typeface="+mn-cs"/>
                                    </a:rPr>
                                  </m:ctrlPr>
                                </m:accPr>
                                <m:e>
                                  <m:r>
                                    <a:rPr kumimoji="1" lang="en-US" altLang="ja-JP" sz="1200" b="0" i="1">
                                      <a:solidFill>
                                        <a:schemeClr val="tx1"/>
                                      </a:solidFill>
                                      <a:effectLst/>
                                      <a:latin typeface="Cambria Math"/>
                                      <a:ea typeface="+mn-ea"/>
                                      <a:cs typeface="+mn-cs"/>
                                    </a:rPr>
                                    <m:t>𝑀</m:t>
                                  </m:r>
                                </m:e>
                              </m:acc>
                            </m:e>
                          </m:d>
                          <m:r>
                            <a:rPr kumimoji="1" lang="en-US" altLang="ja-JP" sz="1200" b="0" i="1">
                              <a:solidFill>
                                <a:schemeClr val="tx1"/>
                              </a:solidFill>
                              <a:effectLst/>
                              <a:latin typeface="Cambria Math"/>
                              <a:ea typeface="+mn-ea"/>
                              <a:cs typeface="+mn-cs"/>
                            </a:rPr>
                            <m:t>𝐴</m:t>
                          </m:r>
                        </m:e>
                      </m:d>
                    </m:e>
                    <m:sup>
                      <m:r>
                        <a:rPr kumimoji="1" lang="en-US" altLang="ja-JP" sz="1200" b="0" i="1">
                          <a:latin typeface="Cambria Math"/>
                        </a:rPr>
                        <m:t>−1</m:t>
                      </m:r>
                    </m:sup>
                  </m:sSup>
                </m:oMath>
              </a14:m>
              <a:r>
                <a:rPr kumimoji="1" lang="ja-JP" altLang="en-US" sz="1200">
                  <a:latin typeface="游ゴシック" panose="020B0400000000000000" pitchFamily="50" charset="-128"/>
                  <a:ea typeface="游ゴシック" panose="020B0400000000000000" pitchFamily="50" charset="-128"/>
                </a:rPr>
                <a:t>型</a:t>
              </a:r>
            </a:p>
          </xdr:txBody>
        </xdr:sp>
      </mc:Choice>
      <mc:Fallback xmlns="">
        <xdr:sp macro="" textlink="">
          <xdr:nvSpPr>
            <xdr:cNvPr id="2" name="テキスト ボックス 1"/>
            <xdr:cNvSpPr txBox="1"/>
          </xdr:nvSpPr>
          <xdr:spPr>
            <a:xfrm>
              <a:off x="1480706" y="381000"/>
              <a:ext cx="1719263" cy="364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i="0">
                  <a:solidFill>
                    <a:schemeClr val="tx1"/>
                  </a:solidFill>
                  <a:effectLst/>
                  <a:latin typeface="Cambria Math" panose="02040503050406030204" pitchFamily="18" charset="0"/>
                  <a:ea typeface="+mn-ea"/>
                  <a:cs typeface="+mn-cs"/>
                </a:rPr>
                <a:t>[</a:t>
              </a:r>
              <a:r>
                <a:rPr kumimoji="1" lang="en-US" altLang="ja-JP" sz="1200" b="0" i="0">
                  <a:solidFill>
                    <a:schemeClr val="tx1"/>
                  </a:solidFill>
                  <a:effectLst/>
                  <a:latin typeface="Cambria Math"/>
                  <a:ea typeface="+mn-ea"/>
                  <a:cs typeface="+mn-cs"/>
                </a:rPr>
                <a:t>𝐼−</a:t>
              </a:r>
              <a:r>
                <a:rPr kumimoji="1" lang="en-US" altLang="ja-JP" sz="1200" b="0" i="0">
                  <a:solidFill>
                    <a:schemeClr val="tx1"/>
                  </a:solidFill>
                  <a:effectLst/>
                  <a:latin typeface="Cambria Math" panose="02040503050406030204" pitchFamily="18" charset="0"/>
                  <a:ea typeface="+mn-ea"/>
                  <a:cs typeface="+mn-cs"/>
                </a:rPr>
                <a:t>(</a:t>
              </a:r>
              <a:r>
                <a:rPr kumimoji="1" lang="en-US" altLang="ja-JP" sz="1200" b="0" i="0">
                  <a:solidFill>
                    <a:schemeClr val="tx1"/>
                  </a:solidFill>
                  <a:effectLst/>
                  <a:latin typeface="Cambria Math"/>
                  <a:ea typeface="+mn-ea"/>
                  <a:cs typeface="+mn-cs"/>
                </a:rPr>
                <a:t>𝐼−𝑀</a:t>
              </a:r>
              <a:r>
                <a:rPr kumimoji="1" lang="en-US" altLang="ja-JP" sz="1200" b="0" i="0">
                  <a:solidFill>
                    <a:schemeClr val="tx1"/>
                  </a:solidFill>
                  <a:effectLst/>
                  <a:latin typeface="Cambria Math" panose="02040503050406030204" pitchFamily="18" charset="0"/>
                  <a:ea typeface="+mn-ea"/>
                  <a:cs typeface="+mn-cs"/>
                </a:rPr>
                <a:t> ̂ )</a:t>
              </a:r>
              <a:r>
                <a:rPr kumimoji="1" lang="en-US" altLang="ja-JP" sz="1200" b="0" i="0">
                  <a:solidFill>
                    <a:schemeClr val="tx1"/>
                  </a:solidFill>
                  <a:effectLst/>
                  <a:latin typeface="Cambria Math"/>
                  <a:ea typeface="+mn-ea"/>
                  <a:cs typeface="+mn-cs"/>
                </a:rPr>
                <a:t>𝐴</a:t>
              </a:r>
              <a:r>
                <a:rPr kumimoji="1" lang="en-US" altLang="ja-JP" sz="1200" b="0" i="0">
                  <a:solidFill>
                    <a:schemeClr val="tx1"/>
                  </a:solidFill>
                  <a:effectLst/>
                  <a:latin typeface="Cambria Math" panose="02040503050406030204" pitchFamily="18" charset="0"/>
                  <a:ea typeface="+mn-ea"/>
                  <a:cs typeface="+mn-cs"/>
                </a:rPr>
                <a:t>]^(</a:t>
              </a:r>
              <a:r>
                <a:rPr kumimoji="1" lang="en-US" altLang="ja-JP" sz="1200" b="0" i="0">
                  <a:latin typeface="Cambria Math"/>
                </a:rPr>
                <a:t>−1</a:t>
              </a:r>
              <a:r>
                <a:rPr kumimoji="1" lang="en-US" altLang="ja-JP" sz="1200" b="0" i="0">
                  <a:latin typeface="Cambria Math" panose="02040503050406030204" pitchFamily="18" charset="0"/>
                </a:rPr>
                <a:t>)</a:t>
              </a:r>
              <a:r>
                <a:rPr kumimoji="1" lang="ja-JP" altLang="en-US" sz="1200">
                  <a:latin typeface="游ゴシック" panose="020B0400000000000000" pitchFamily="50" charset="-128"/>
                  <a:ea typeface="游ゴシック" panose="020B0400000000000000" pitchFamily="50" charset="-128"/>
                </a:rPr>
                <a:t>型</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1052sv0001\&#24773;&#22577;&#12539;&#20998;&#26512;G\&#29987;&#26989;&#36899;&#38306;\&#65303;&#24180;&#34920;&#22577;&#21578;&#26360;&#21407;&#31295;&#12288;&#24460;&#21322;\&#31532;&#65302;&#31456;&#12288;&#37096;&#38272;&#20998;&#39006;&#37096;&#38272;&#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2&#20998;&#26512;\01_&#29987;&#26989;&#36899;&#38306;&#34920;\H23&#22522;&#26412;&#34920;\17_&#22577;&#21578;&#26360;\01_&#21407;&#31295;&#20316;&#25104;\&#31532;&#65297;&#37096;\&#31532;1&#37096;%20&#31532;2&#31456;%20&#2225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外生部門"/>
      <sheetName val="内生部門"/>
    </sheetNames>
    <sheetDataSet>
      <sheetData sheetId="0">
        <row r="2">
          <cell r="A2" t="str">
            <v>001</v>
          </cell>
          <cell r="B2" t="str">
            <v>耕種農業</v>
          </cell>
          <cell r="D2" t="str">
            <v>01</v>
          </cell>
          <cell r="E2" t="str">
            <v>農林水産</v>
          </cell>
        </row>
        <row r="3">
          <cell r="A3" t="str">
            <v>002</v>
          </cell>
          <cell r="B3" t="str">
            <v>畜産・養蚕</v>
          </cell>
          <cell r="D3">
            <v>2</v>
          </cell>
          <cell r="E3" t="str">
            <v>鉱業</v>
          </cell>
        </row>
        <row r="4">
          <cell r="A4" t="str">
            <v>003</v>
          </cell>
          <cell r="B4" t="str">
            <v>農業サービス</v>
          </cell>
          <cell r="D4" t="str">
            <v>03</v>
          </cell>
          <cell r="E4" t="str">
            <v>食料品</v>
          </cell>
        </row>
        <row r="5">
          <cell r="A5" t="str">
            <v>004</v>
          </cell>
          <cell r="B5" t="str">
            <v>林業</v>
          </cell>
          <cell r="D5" t="str">
            <v>04</v>
          </cell>
          <cell r="E5" t="str">
            <v>繊維製品</v>
          </cell>
        </row>
        <row r="6">
          <cell r="A6" t="str">
            <v>005</v>
          </cell>
          <cell r="B6" t="str">
            <v>漁業</v>
          </cell>
          <cell r="D6" t="str">
            <v>05</v>
          </cell>
          <cell r="E6" t="str">
            <v>パルプ・紙・木製品</v>
          </cell>
        </row>
        <row r="7">
          <cell r="A7" t="str">
            <v>006</v>
          </cell>
          <cell r="B7" t="str">
            <v>金属鉱物</v>
          </cell>
          <cell r="D7" t="str">
            <v>06</v>
          </cell>
          <cell r="E7" t="str">
            <v>化学製品</v>
          </cell>
        </row>
        <row r="8">
          <cell r="A8" t="str">
            <v>007</v>
          </cell>
          <cell r="B8" t="str">
            <v>非金属鉱物</v>
          </cell>
          <cell r="D8" t="str">
            <v>07</v>
          </cell>
          <cell r="E8" t="str">
            <v>石油・石炭製品</v>
          </cell>
        </row>
        <row r="9">
          <cell r="A9" t="str">
            <v>008</v>
          </cell>
          <cell r="B9" t="str">
            <v>石炭・亜炭</v>
          </cell>
          <cell r="D9" t="str">
            <v>08</v>
          </cell>
          <cell r="E9" t="str">
            <v>窯業・土石製品</v>
          </cell>
        </row>
        <row r="10">
          <cell r="A10" t="str">
            <v>009</v>
          </cell>
          <cell r="B10" t="str">
            <v>原油･天然ガス</v>
          </cell>
          <cell r="D10" t="str">
            <v>09</v>
          </cell>
          <cell r="E10" t="str">
            <v>鉄鋼</v>
          </cell>
        </row>
        <row r="11">
          <cell r="A11" t="str">
            <v>010</v>
          </cell>
          <cell r="B11" t="str">
            <v>食料品</v>
          </cell>
          <cell r="D11" t="str">
            <v>10</v>
          </cell>
          <cell r="E11" t="str">
            <v>非鉄金属</v>
          </cell>
        </row>
        <row r="12">
          <cell r="A12" t="str">
            <v>011</v>
          </cell>
          <cell r="B12" t="str">
            <v>飲料</v>
          </cell>
          <cell r="D12" t="str">
            <v>11</v>
          </cell>
          <cell r="E12" t="str">
            <v>金属製品</v>
          </cell>
        </row>
        <row r="13">
          <cell r="A13" t="str">
            <v>012</v>
          </cell>
          <cell r="B13" t="str">
            <v>資料・有機肥料</v>
          </cell>
          <cell r="D13" t="str">
            <v>12</v>
          </cell>
          <cell r="E13" t="str">
            <v>一般機械</v>
          </cell>
        </row>
        <row r="14">
          <cell r="A14" t="str">
            <v>013</v>
          </cell>
          <cell r="B14" t="str">
            <v>たばこ</v>
          </cell>
          <cell r="D14" t="str">
            <v>13</v>
          </cell>
          <cell r="E14" t="str">
            <v>電気機械</v>
          </cell>
        </row>
        <row r="15">
          <cell r="A15" t="str">
            <v>014</v>
          </cell>
          <cell r="B15" t="str">
            <v>繊維工業製品</v>
          </cell>
          <cell r="D15" t="str">
            <v>14</v>
          </cell>
          <cell r="E15" t="str">
            <v>輸送機械</v>
          </cell>
        </row>
        <row r="16">
          <cell r="A16" t="str">
            <v>015</v>
          </cell>
          <cell r="B16" t="str">
            <v>衣服・その他の繊維製品</v>
          </cell>
          <cell r="D16" t="str">
            <v>15</v>
          </cell>
          <cell r="E16" t="str">
            <v>精密機械</v>
          </cell>
        </row>
        <row r="17">
          <cell r="A17" t="str">
            <v>016</v>
          </cell>
          <cell r="B17" t="str">
            <v>製材・木製品</v>
          </cell>
          <cell r="D17" t="str">
            <v>16</v>
          </cell>
          <cell r="E17" t="str">
            <v>その他の製造工業製品</v>
          </cell>
        </row>
        <row r="18">
          <cell r="A18" t="str">
            <v>017</v>
          </cell>
          <cell r="B18" t="str">
            <v>家具・装備品</v>
          </cell>
          <cell r="D18" t="str">
            <v>17</v>
          </cell>
          <cell r="E18" t="str">
            <v>建設</v>
          </cell>
        </row>
        <row r="19">
          <cell r="A19" t="str">
            <v>018</v>
          </cell>
          <cell r="B19" t="str">
            <v>パルプ・紙</v>
          </cell>
          <cell r="D19" t="str">
            <v>18</v>
          </cell>
          <cell r="E19" t="str">
            <v>電力・ガス・熱供給</v>
          </cell>
        </row>
        <row r="20">
          <cell r="A20" t="str">
            <v>019</v>
          </cell>
          <cell r="B20" t="str">
            <v>紙加工品</v>
          </cell>
          <cell r="D20" t="str">
            <v>19</v>
          </cell>
          <cell r="E20" t="str">
            <v>水道・廃棄物処理</v>
          </cell>
        </row>
        <row r="21">
          <cell r="A21" t="str">
            <v>020</v>
          </cell>
          <cell r="B21" t="str">
            <v>出版・印刷</v>
          </cell>
          <cell r="D21" t="str">
            <v>20</v>
          </cell>
          <cell r="E21" t="str">
            <v>商業</v>
          </cell>
        </row>
        <row r="22">
          <cell r="A22" t="str">
            <v>021</v>
          </cell>
          <cell r="B22" t="str">
            <v>化学肥料</v>
          </cell>
          <cell r="D22" t="str">
            <v>21</v>
          </cell>
          <cell r="E22" t="str">
            <v>金融・保険</v>
          </cell>
        </row>
        <row r="23">
          <cell r="A23" t="str">
            <v>022</v>
          </cell>
          <cell r="B23" t="str">
            <v>無機化学基礎製品</v>
          </cell>
          <cell r="D23" t="str">
            <v>22</v>
          </cell>
          <cell r="E23" t="str">
            <v>不動産</v>
          </cell>
        </row>
        <row r="24">
          <cell r="A24" t="str">
            <v>023</v>
          </cell>
          <cell r="B24" t="str">
            <v>有機化学基礎・中間製品</v>
          </cell>
          <cell r="D24" t="str">
            <v>23</v>
          </cell>
          <cell r="E24" t="str">
            <v>運輸</v>
          </cell>
        </row>
        <row r="25">
          <cell r="A25" t="str">
            <v>024</v>
          </cell>
          <cell r="B25" t="str">
            <v>合成樹脂</v>
          </cell>
          <cell r="D25" t="str">
            <v>24</v>
          </cell>
          <cell r="E25" t="str">
            <v>通信・放送</v>
          </cell>
        </row>
        <row r="26">
          <cell r="A26" t="str">
            <v>025</v>
          </cell>
          <cell r="B26" t="str">
            <v>化学繊維</v>
          </cell>
          <cell r="D26" t="str">
            <v>25</v>
          </cell>
          <cell r="E26" t="str">
            <v>公務</v>
          </cell>
        </row>
        <row r="27">
          <cell r="A27" t="str">
            <v>026</v>
          </cell>
          <cell r="B27" t="str">
            <v>医薬品</v>
          </cell>
          <cell r="D27" t="str">
            <v>26</v>
          </cell>
          <cell r="E27" t="str">
            <v>教育・研究</v>
          </cell>
        </row>
        <row r="28">
          <cell r="A28" t="str">
            <v>027</v>
          </cell>
          <cell r="B28" t="str">
            <v>化学最終製品</v>
          </cell>
          <cell r="D28" t="str">
            <v>27</v>
          </cell>
          <cell r="E28" t="str">
            <v>医療・保健・社会保障</v>
          </cell>
        </row>
        <row r="29">
          <cell r="A29" t="str">
            <v>028</v>
          </cell>
          <cell r="B29" t="str">
            <v>石油製品</v>
          </cell>
          <cell r="D29" t="str">
            <v>28</v>
          </cell>
          <cell r="E29" t="str">
            <v>その他の公共サービス</v>
          </cell>
        </row>
        <row r="30">
          <cell r="A30" t="str">
            <v>029</v>
          </cell>
          <cell r="B30" t="str">
            <v>石炭製品</v>
          </cell>
          <cell r="D30" t="str">
            <v>29</v>
          </cell>
          <cell r="E30" t="str">
            <v>対事業所サービス</v>
          </cell>
        </row>
        <row r="31">
          <cell r="A31" t="str">
            <v>030</v>
          </cell>
          <cell r="B31" t="str">
            <v>プラスチック製品</v>
          </cell>
          <cell r="D31" t="str">
            <v>30</v>
          </cell>
          <cell r="E31" t="str">
            <v>対個人サービス</v>
          </cell>
        </row>
        <row r="32">
          <cell r="A32" t="str">
            <v>031</v>
          </cell>
          <cell r="B32" t="str">
            <v>ゴム製品</v>
          </cell>
          <cell r="D32" t="str">
            <v>31</v>
          </cell>
          <cell r="E32" t="str">
            <v>事務用品</v>
          </cell>
        </row>
        <row r="33">
          <cell r="A33" t="str">
            <v>032</v>
          </cell>
          <cell r="B33" t="str">
            <v>なめし革・毛皮・同製品</v>
          </cell>
          <cell r="D33" t="str">
            <v>32</v>
          </cell>
          <cell r="E33" t="str">
            <v>分類不明</v>
          </cell>
        </row>
        <row r="34">
          <cell r="A34" t="str">
            <v>033</v>
          </cell>
          <cell r="B34" t="str">
            <v>ガラス・ガラス製品</v>
          </cell>
          <cell r="D34">
            <v>33</v>
          </cell>
          <cell r="E34" t="str">
            <v>内生部門計</v>
          </cell>
        </row>
        <row r="35">
          <cell r="A35" t="str">
            <v>034</v>
          </cell>
          <cell r="B35" t="str">
            <v>セメント・セメント製品</v>
          </cell>
          <cell r="D35">
            <v>34</v>
          </cell>
          <cell r="E35" t="str">
            <v>家計外消費支出</v>
          </cell>
        </row>
        <row r="36">
          <cell r="A36" t="str">
            <v>035</v>
          </cell>
          <cell r="B36" t="str">
            <v>陶磁器</v>
          </cell>
          <cell r="D36">
            <v>35</v>
          </cell>
          <cell r="E36" t="str">
            <v>雇用者所得</v>
          </cell>
        </row>
        <row r="37">
          <cell r="A37" t="str">
            <v>036</v>
          </cell>
          <cell r="B37" t="str">
            <v>その他の窯業・土石製品</v>
          </cell>
          <cell r="D37">
            <v>36</v>
          </cell>
          <cell r="E37" t="str">
            <v>営業余剰</v>
          </cell>
        </row>
        <row r="38">
          <cell r="A38" t="str">
            <v>037</v>
          </cell>
          <cell r="B38" t="str">
            <v>銑鉄・粗鋼</v>
          </cell>
          <cell r="D38">
            <v>37</v>
          </cell>
          <cell r="E38" t="str">
            <v>資本減耗引当</v>
          </cell>
        </row>
        <row r="39">
          <cell r="A39" t="str">
            <v>038</v>
          </cell>
          <cell r="B39" t="str">
            <v>鋼材</v>
          </cell>
          <cell r="D39">
            <v>38</v>
          </cell>
          <cell r="E39" t="str">
            <v>間接税（除間接税）</v>
          </cell>
        </row>
        <row r="40">
          <cell r="A40" t="str">
            <v>039</v>
          </cell>
          <cell r="B40" t="str">
            <v>鋳鍛造品・その他の鉄鋼製品</v>
          </cell>
          <cell r="D40">
            <v>39</v>
          </cell>
          <cell r="E40" t="str">
            <v>（控除）補助金</v>
          </cell>
        </row>
        <row r="41">
          <cell r="A41" t="str">
            <v>040</v>
          </cell>
          <cell r="B41" t="str">
            <v>非鉄金属精錬・精製</v>
          </cell>
          <cell r="D41">
            <v>40</v>
          </cell>
          <cell r="E41" t="str">
            <v>租付加価値部門計</v>
          </cell>
        </row>
        <row r="42">
          <cell r="A42" t="str">
            <v>041</v>
          </cell>
          <cell r="B42" t="str">
            <v>非鉄金属加工製品</v>
          </cell>
          <cell r="D42" t="str">
            <v>５４</v>
          </cell>
          <cell r="E42" t="str">
            <v>府内生産額</v>
          </cell>
        </row>
        <row r="43">
          <cell r="A43" t="str">
            <v>042</v>
          </cell>
          <cell r="B43" t="str">
            <v>建設・建築用金属製品</v>
          </cell>
        </row>
        <row r="44">
          <cell r="A44" t="str">
            <v>043</v>
          </cell>
          <cell r="B44" t="str">
            <v>その他の金属製品</v>
          </cell>
        </row>
        <row r="45">
          <cell r="A45" t="str">
            <v>044</v>
          </cell>
          <cell r="B45" t="str">
            <v>一般産業機械</v>
          </cell>
        </row>
        <row r="46">
          <cell r="A46" t="str">
            <v>045</v>
          </cell>
          <cell r="B46" t="str">
            <v>特殊産業機械</v>
          </cell>
        </row>
        <row r="47">
          <cell r="A47" t="str">
            <v>046</v>
          </cell>
          <cell r="B47" t="str">
            <v>その他の一般機器</v>
          </cell>
        </row>
        <row r="48">
          <cell r="A48" t="str">
            <v>047</v>
          </cell>
          <cell r="B48" t="str">
            <v>事務用サービス用機器</v>
          </cell>
        </row>
        <row r="49">
          <cell r="A49" t="str">
            <v>048</v>
          </cell>
          <cell r="B49" t="str">
            <v>民生用電気機械</v>
          </cell>
        </row>
        <row r="50">
          <cell r="A50" t="str">
            <v>049</v>
          </cell>
          <cell r="B50" t="str">
            <v>電子・通信機器</v>
          </cell>
        </row>
        <row r="51">
          <cell r="A51" t="str">
            <v>050</v>
          </cell>
          <cell r="B51" t="str">
            <v>重電機器</v>
          </cell>
        </row>
        <row r="52">
          <cell r="A52" t="str">
            <v>051</v>
          </cell>
          <cell r="B52" t="str">
            <v>その他の電気機器</v>
          </cell>
        </row>
        <row r="53">
          <cell r="A53" t="str">
            <v>052</v>
          </cell>
          <cell r="B53" t="str">
            <v>自動車</v>
          </cell>
        </row>
        <row r="54">
          <cell r="A54" t="str">
            <v>053</v>
          </cell>
          <cell r="B54" t="str">
            <v>船舶・同修理</v>
          </cell>
        </row>
        <row r="55">
          <cell r="A55" t="str">
            <v>054</v>
          </cell>
          <cell r="B55" t="str">
            <v>その他の輸送機械・同修理</v>
          </cell>
        </row>
        <row r="56">
          <cell r="A56" t="str">
            <v>055</v>
          </cell>
          <cell r="B56" t="str">
            <v>精密機械</v>
          </cell>
        </row>
        <row r="57">
          <cell r="A57" t="str">
            <v>056</v>
          </cell>
          <cell r="B57" t="str">
            <v>その他の製造工業製品</v>
          </cell>
        </row>
        <row r="58">
          <cell r="A58" t="str">
            <v>057</v>
          </cell>
          <cell r="B58" t="str">
            <v>建築</v>
          </cell>
        </row>
        <row r="59">
          <cell r="A59" t="str">
            <v>058</v>
          </cell>
          <cell r="B59" t="str">
            <v>建設補修</v>
          </cell>
        </row>
        <row r="60">
          <cell r="A60" t="str">
            <v>059</v>
          </cell>
          <cell r="B60" t="str">
            <v>土木</v>
          </cell>
        </row>
        <row r="61">
          <cell r="A61" t="str">
            <v>060</v>
          </cell>
          <cell r="B61" t="str">
            <v>電力</v>
          </cell>
        </row>
        <row r="62">
          <cell r="A62" t="str">
            <v>061</v>
          </cell>
          <cell r="B62" t="str">
            <v>ガス・熱供給</v>
          </cell>
        </row>
        <row r="63">
          <cell r="A63" t="str">
            <v>062</v>
          </cell>
          <cell r="B63" t="str">
            <v>水道</v>
          </cell>
        </row>
        <row r="64">
          <cell r="A64" t="str">
            <v>063</v>
          </cell>
          <cell r="B64" t="str">
            <v>廃棄物処理</v>
          </cell>
        </row>
        <row r="65">
          <cell r="A65" t="str">
            <v>064</v>
          </cell>
          <cell r="B65" t="str">
            <v>商業</v>
          </cell>
        </row>
        <row r="66">
          <cell r="A66" t="str">
            <v>065</v>
          </cell>
          <cell r="B66" t="str">
            <v>金融・保険</v>
          </cell>
        </row>
        <row r="67">
          <cell r="A67" t="str">
            <v>066</v>
          </cell>
          <cell r="B67" t="str">
            <v>不動産仲介及び賃貸</v>
          </cell>
        </row>
        <row r="68">
          <cell r="A68" t="str">
            <v>067</v>
          </cell>
          <cell r="B68" t="str">
            <v>住宅賃貸</v>
          </cell>
        </row>
        <row r="69">
          <cell r="A69" t="str">
            <v>068</v>
          </cell>
          <cell r="B69" t="str">
            <v>鉄道輸送</v>
          </cell>
        </row>
        <row r="70">
          <cell r="A70" t="str">
            <v>069</v>
          </cell>
          <cell r="B70" t="str">
            <v>道路輸送（除自家輸送）</v>
          </cell>
        </row>
        <row r="71">
          <cell r="A71" t="str">
            <v>070</v>
          </cell>
          <cell r="B71" t="str">
            <v>自家用自動車輸送</v>
          </cell>
        </row>
        <row r="72">
          <cell r="A72" t="str">
            <v>071</v>
          </cell>
          <cell r="B72" t="str">
            <v>水運</v>
          </cell>
        </row>
        <row r="73">
          <cell r="A73" t="str">
            <v>072</v>
          </cell>
          <cell r="B73" t="str">
            <v>航空輸送</v>
          </cell>
        </row>
        <row r="74">
          <cell r="A74" t="str">
            <v>073</v>
          </cell>
          <cell r="B74" t="str">
            <v>貨物運送取扱</v>
          </cell>
        </row>
        <row r="75">
          <cell r="A75" t="str">
            <v>074</v>
          </cell>
          <cell r="B75" t="str">
            <v>倉庫</v>
          </cell>
        </row>
        <row r="76">
          <cell r="A76" t="str">
            <v>075</v>
          </cell>
          <cell r="B76" t="str">
            <v>運輸付帯サービス</v>
          </cell>
        </row>
        <row r="77">
          <cell r="A77" t="str">
            <v>076</v>
          </cell>
          <cell r="B77" t="str">
            <v>通信</v>
          </cell>
        </row>
        <row r="78">
          <cell r="A78" t="str">
            <v>077</v>
          </cell>
          <cell r="B78" t="str">
            <v>放送</v>
          </cell>
        </row>
        <row r="79">
          <cell r="A79" t="str">
            <v>078</v>
          </cell>
          <cell r="B79" t="str">
            <v>公務</v>
          </cell>
        </row>
        <row r="80">
          <cell r="A80" t="str">
            <v>079</v>
          </cell>
          <cell r="B80" t="str">
            <v>教育</v>
          </cell>
        </row>
        <row r="81">
          <cell r="A81" t="str">
            <v>080</v>
          </cell>
          <cell r="B81" t="str">
            <v>研究</v>
          </cell>
        </row>
        <row r="82">
          <cell r="A82" t="str">
            <v>081</v>
          </cell>
          <cell r="B82" t="str">
            <v>医療・保険</v>
          </cell>
        </row>
        <row r="83">
          <cell r="A83" t="str">
            <v>082</v>
          </cell>
          <cell r="B83" t="str">
            <v>社会保険</v>
          </cell>
        </row>
        <row r="84">
          <cell r="A84" t="str">
            <v>083</v>
          </cell>
          <cell r="B84" t="str">
            <v>その他の公共サービス</v>
          </cell>
        </row>
        <row r="85">
          <cell r="A85" t="str">
            <v>084</v>
          </cell>
          <cell r="B85" t="str">
            <v>広告・調査・情報サービス</v>
          </cell>
        </row>
        <row r="86">
          <cell r="A86" t="str">
            <v>085</v>
          </cell>
          <cell r="B86" t="str">
            <v>物品賃貸サービス</v>
          </cell>
        </row>
        <row r="87">
          <cell r="A87" t="str">
            <v>086</v>
          </cell>
          <cell r="B87" t="str">
            <v>自動車・機械修理</v>
          </cell>
        </row>
        <row r="88">
          <cell r="A88" t="str">
            <v>087</v>
          </cell>
          <cell r="B88" t="str">
            <v>その他の対事業所サービス</v>
          </cell>
        </row>
        <row r="89">
          <cell r="A89" t="str">
            <v>088</v>
          </cell>
          <cell r="B89" t="str">
            <v>娯楽サービス</v>
          </cell>
        </row>
        <row r="90">
          <cell r="A90" t="str">
            <v>089</v>
          </cell>
          <cell r="B90" t="str">
            <v>飲食店</v>
          </cell>
        </row>
        <row r="91">
          <cell r="A91" t="str">
            <v>090</v>
          </cell>
          <cell r="B91" t="str">
            <v>旅館・その他の宿泊所</v>
          </cell>
        </row>
        <row r="92">
          <cell r="A92" t="str">
            <v>091</v>
          </cell>
          <cell r="B92" t="str">
            <v>その他の対個人サービス</v>
          </cell>
        </row>
        <row r="93">
          <cell r="A93" t="str">
            <v>092</v>
          </cell>
          <cell r="B93" t="str">
            <v>事務用品</v>
          </cell>
        </row>
        <row r="94">
          <cell r="A94" t="str">
            <v>093</v>
          </cell>
          <cell r="B94" t="str">
            <v>分類不明</v>
          </cell>
        </row>
        <row r="95">
          <cell r="A95" t="str">
            <v>094</v>
          </cell>
          <cell r="B95" t="str">
            <v>内生部門計</v>
          </cell>
        </row>
        <row r="96">
          <cell r="A96" t="str">
            <v>096</v>
          </cell>
          <cell r="B96" t="str">
            <v>家計外消費支出</v>
          </cell>
        </row>
        <row r="97">
          <cell r="A97" t="str">
            <v>097</v>
          </cell>
          <cell r="B97" t="str">
            <v>雇用者所得</v>
          </cell>
        </row>
        <row r="98">
          <cell r="A98" t="str">
            <v>098</v>
          </cell>
          <cell r="B98" t="str">
            <v>営業余剰</v>
          </cell>
        </row>
        <row r="99">
          <cell r="A99" t="str">
            <v>099</v>
          </cell>
          <cell r="B99" t="str">
            <v>資本減耗引当</v>
          </cell>
        </row>
        <row r="100">
          <cell r="A100" t="str">
            <v>100</v>
          </cell>
          <cell r="B100" t="str">
            <v>間接税（除間接税）</v>
          </cell>
        </row>
        <row r="101">
          <cell r="A101" t="str">
            <v>101</v>
          </cell>
          <cell r="B101" t="str">
            <v>（控除）補助金</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4 図9"/>
      <sheetName val="表5 図10,11"/>
      <sheetName val="表6"/>
      <sheetName val="図12"/>
      <sheetName val="表7"/>
      <sheetName val="表8,9改"/>
      <sheetName val="表10 図13"/>
      <sheetName val="図13"/>
      <sheetName val="表11"/>
      <sheetName val="図14"/>
      <sheetName val="図15（案２）"/>
      <sheetName val="表12 図16"/>
      <sheetName val="表13 図17"/>
      <sheetName val="【20160531】p_b04_kihon_seisan_13"/>
      <sheetName val="【20160531】p_b03_kihon_seisan_37"/>
      <sheetName val="【20160531】_b02_kihon_seisan_108"/>
      <sheetName val="【20160526】（コンバート値）生産額推計一覧表"/>
      <sheetName val="【20160531】p_b03_tonyu_keisu_37"/>
      <sheetName val="H23全国13部門表"/>
      <sheetName val="H23全国37部門表"/>
      <sheetName val="H12（全国）生産者価格評価表(108)"/>
      <sheetName val="H12（全国）生産者価格評価表(32)"/>
      <sheetName val="H23（全国）投入係数表(37)"/>
      <sheetName val="H17（大阪）取引基本表（34）"/>
      <sheetName val="H17（大阪府）取引基本表(108）"/>
      <sheetName val="H17（全国）取引基本表（生産者）（13）"/>
      <sheetName val="H17（全国）取引基本表（生産者）（34）"/>
      <sheetName val="H17（全国）取引基本表（生産者）（108部門）"/>
      <sheetName val="【利用せず】表8,9"/>
      <sheetName val="【利用せず】図15"/>
      <sheetName val="【20160519】p_b04_kihon_seisa (2"/>
      <sheetName val="【20160526】p_b03_tonyu_keisu (2"/>
      <sheetName val="【20160526】_b02_kihon_seisan (2"/>
      <sheetName val="【20160519】p_b03_kihon_seisa (2"/>
      <sheetName val="表6(トピックス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N100"/>
  <sheetViews>
    <sheetView tabSelected="1" view="pageBreakPreview" zoomScaleNormal="40" zoomScaleSheetLayoutView="100" workbookViewId="0"/>
  </sheetViews>
  <sheetFormatPr defaultColWidth="9" defaultRowHeight="18" x14ac:dyDescent="0.2"/>
  <cols>
    <col min="1" max="52" width="3.453125" style="69" customWidth="1"/>
    <col min="53" max="16384" width="9" style="69"/>
  </cols>
  <sheetData>
    <row r="1" spans="1:40" ht="29" x14ac:dyDescent="0.2">
      <c r="A1" s="1" t="s">
        <v>114</v>
      </c>
    </row>
    <row r="2" spans="1:40" ht="18.75" customHeight="1" x14ac:dyDescent="0.2">
      <c r="A2" s="1"/>
    </row>
    <row r="3" spans="1:40" ht="18.75" customHeight="1" x14ac:dyDescent="0.2">
      <c r="A3" s="1"/>
      <c r="B3" s="226" t="s">
        <v>145</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row>
    <row r="4" spans="1:40" ht="18.75" customHeight="1" x14ac:dyDescent="0.2">
      <c r="A4" s="1"/>
      <c r="C4" s="69" t="s">
        <v>177</v>
      </c>
    </row>
    <row r="5" spans="1:40" ht="18.75" customHeight="1" x14ac:dyDescent="0.2">
      <c r="A5" s="1"/>
      <c r="C5" s="69" t="s">
        <v>176</v>
      </c>
    </row>
    <row r="6" spans="1:40" ht="18.75" customHeight="1" x14ac:dyDescent="0.2">
      <c r="A6" s="1"/>
      <c r="C6" s="69" t="s">
        <v>175</v>
      </c>
    </row>
    <row r="7" spans="1:40" ht="18.75" customHeight="1" x14ac:dyDescent="0.2">
      <c r="A7" s="1"/>
    </row>
    <row r="8" spans="1:40" ht="18.75" customHeight="1" x14ac:dyDescent="0.2">
      <c r="A8" s="1"/>
      <c r="B8" s="226" t="s">
        <v>146</v>
      </c>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row>
    <row r="9" spans="1:40" ht="18.75" customHeight="1" x14ac:dyDescent="0.2">
      <c r="A9" s="1"/>
      <c r="C9" s="69" t="s">
        <v>147</v>
      </c>
    </row>
    <row r="10" spans="1:40" ht="18.75" customHeight="1" x14ac:dyDescent="0.2">
      <c r="A10" s="1"/>
      <c r="D10" s="69" t="s">
        <v>115</v>
      </c>
    </row>
    <row r="11" spans="1:40" ht="18.75" customHeight="1" x14ac:dyDescent="0.2">
      <c r="A11" s="1"/>
      <c r="D11" s="69" t="s">
        <v>148</v>
      </c>
    </row>
    <row r="12" spans="1:40" ht="18.75" customHeight="1" x14ac:dyDescent="0.2">
      <c r="A12" s="1"/>
    </row>
    <row r="13" spans="1:40" ht="18.75" customHeight="1" x14ac:dyDescent="0.2">
      <c r="A13" s="1"/>
      <c r="B13" s="226" t="s">
        <v>155</v>
      </c>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row>
    <row r="14" spans="1:40" ht="18.75" customHeight="1" x14ac:dyDescent="0.2">
      <c r="C14" s="69" t="s">
        <v>154</v>
      </c>
    </row>
    <row r="15" spans="1:40" ht="18" customHeight="1" x14ac:dyDescent="0.2"/>
    <row r="16" spans="1:40" ht="18.75" customHeight="1" x14ac:dyDescent="0.2">
      <c r="C16" s="69" t="s">
        <v>116</v>
      </c>
    </row>
    <row r="17" spans="3:4" ht="18.75" customHeight="1" x14ac:dyDescent="0.2">
      <c r="D17" s="69" t="s">
        <v>156</v>
      </c>
    </row>
    <row r="18" spans="3:4" ht="18.75" customHeight="1" x14ac:dyDescent="0.2">
      <c r="C18" s="69" t="s">
        <v>117</v>
      </c>
    </row>
    <row r="19" spans="3:4" ht="18.75" customHeight="1" x14ac:dyDescent="0.2">
      <c r="D19" s="69" t="s">
        <v>168</v>
      </c>
    </row>
    <row r="20" spans="3:4" ht="18.75" customHeight="1" x14ac:dyDescent="0.2">
      <c r="D20" s="69" t="s">
        <v>169</v>
      </c>
    </row>
    <row r="21" spans="3:4" ht="18.75" customHeight="1" x14ac:dyDescent="0.2">
      <c r="C21" s="69" t="s">
        <v>118</v>
      </c>
    </row>
    <row r="22" spans="3:4" ht="18.75" customHeight="1" x14ac:dyDescent="0.2">
      <c r="D22" s="69" t="s">
        <v>119</v>
      </c>
    </row>
    <row r="23" spans="3:4" ht="18.75" customHeight="1" x14ac:dyDescent="0.2">
      <c r="D23" s="69" t="s">
        <v>157</v>
      </c>
    </row>
    <row r="24" spans="3:4" ht="18.75" customHeight="1" x14ac:dyDescent="0.2">
      <c r="C24" s="69" t="s">
        <v>122</v>
      </c>
    </row>
    <row r="25" spans="3:4" ht="18.75" customHeight="1" x14ac:dyDescent="0.2">
      <c r="D25" s="69" t="s">
        <v>158</v>
      </c>
    </row>
    <row r="26" spans="3:4" ht="18.75" customHeight="1" x14ac:dyDescent="0.2">
      <c r="C26" s="69" t="s">
        <v>123</v>
      </c>
    </row>
    <row r="27" spans="3:4" ht="18.75" customHeight="1" x14ac:dyDescent="0.2">
      <c r="D27" s="69" t="s">
        <v>170</v>
      </c>
    </row>
    <row r="28" spans="3:4" ht="18.75" customHeight="1" x14ac:dyDescent="0.2">
      <c r="D28" s="69" t="s">
        <v>159</v>
      </c>
    </row>
    <row r="29" spans="3:4" ht="18.75" customHeight="1" x14ac:dyDescent="0.2">
      <c r="C29" s="69" t="s">
        <v>160</v>
      </c>
    </row>
    <row r="30" spans="3:4" ht="18.75" customHeight="1" x14ac:dyDescent="0.2">
      <c r="D30" s="69" t="s">
        <v>161</v>
      </c>
    </row>
    <row r="31" spans="3:4" ht="18.75" customHeight="1" x14ac:dyDescent="0.2">
      <c r="C31" s="69" t="s">
        <v>125</v>
      </c>
    </row>
    <row r="32" spans="3:4" ht="18.75" customHeight="1" x14ac:dyDescent="0.2">
      <c r="D32" s="69" t="s">
        <v>162</v>
      </c>
    </row>
    <row r="33" spans="2:40" ht="18.75" customHeight="1" x14ac:dyDescent="0.2">
      <c r="D33" s="69" t="s">
        <v>163</v>
      </c>
    </row>
    <row r="34" spans="2:40" ht="18.75" customHeight="1" x14ac:dyDescent="0.2"/>
    <row r="35" spans="2:40" ht="18.75" customHeight="1" x14ac:dyDescent="0.2">
      <c r="B35" s="226" t="s">
        <v>149</v>
      </c>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row>
    <row r="36" spans="2:40" ht="18.75" customHeight="1" x14ac:dyDescent="0.2">
      <c r="C36" s="69" t="s">
        <v>120</v>
      </c>
    </row>
    <row r="37" spans="2:40" ht="18.75" customHeight="1" x14ac:dyDescent="0.2">
      <c r="D37" s="69" t="s">
        <v>121</v>
      </c>
    </row>
    <row r="38" spans="2:40" ht="18.75" customHeight="1" x14ac:dyDescent="0.2">
      <c r="C38" s="69" t="s">
        <v>124</v>
      </c>
    </row>
    <row r="39" spans="2:40" ht="18.75" customHeight="1" x14ac:dyDescent="0.2">
      <c r="D39" s="69" t="s">
        <v>164</v>
      </c>
    </row>
    <row r="40" spans="2:40" ht="18.75" customHeight="1" x14ac:dyDescent="0.2">
      <c r="C40" s="69" t="s">
        <v>165</v>
      </c>
    </row>
    <row r="41" spans="2:40" ht="18.75" customHeight="1" x14ac:dyDescent="0.2">
      <c r="D41" s="69" t="s">
        <v>166</v>
      </c>
    </row>
    <row r="42" spans="2:40" ht="18.75" customHeight="1" x14ac:dyDescent="0.2">
      <c r="D42" s="69" t="s">
        <v>167</v>
      </c>
    </row>
    <row r="43" spans="2:40" ht="18.75" customHeight="1" x14ac:dyDescent="0.2">
      <c r="D43" s="69" t="s">
        <v>174</v>
      </c>
    </row>
    <row r="44" spans="2:40" ht="18.75" customHeight="1" x14ac:dyDescent="0.2">
      <c r="B44" s="226" t="s">
        <v>126</v>
      </c>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row>
    <row r="45" spans="2:40" ht="18.75" customHeight="1" x14ac:dyDescent="0.2">
      <c r="C45" s="69" t="s">
        <v>150</v>
      </c>
    </row>
    <row r="46" spans="2:40" ht="18.75" customHeight="1" x14ac:dyDescent="0.2">
      <c r="C46" s="69" t="s">
        <v>151</v>
      </c>
    </row>
    <row r="47" spans="2:40" ht="18.75" customHeight="1" x14ac:dyDescent="0.2"/>
    <row r="48" spans="2:40" ht="18.75" customHeight="1" x14ac:dyDescent="0.2">
      <c r="B48" s="226" t="s">
        <v>127</v>
      </c>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row>
    <row r="49" spans="2:38" s="94" customFormat="1" ht="18.75" customHeight="1" x14ac:dyDescent="0.2">
      <c r="C49" s="94" t="s">
        <v>152</v>
      </c>
    </row>
    <row r="50" spans="2:38" ht="18.75" customHeight="1" x14ac:dyDescent="0.2"/>
    <row r="51" spans="2:38" s="94" customFormat="1" ht="18.75" customHeight="1" x14ac:dyDescent="0.2">
      <c r="B51" s="94" t="s">
        <v>128</v>
      </c>
    </row>
    <row r="52" spans="2:38" s="94" customFormat="1" ht="18.75" customHeight="1" x14ac:dyDescent="0.2">
      <c r="B52" s="227" t="s">
        <v>129</v>
      </c>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9"/>
    </row>
    <row r="53" spans="2:38" s="94" customFormat="1" ht="18.75" customHeight="1" x14ac:dyDescent="0.2">
      <c r="B53" s="230"/>
      <c r="C53" s="108" t="s">
        <v>153</v>
      </c>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231"/>
    </row>
    <row r="54" spans="2:38" s="94" customFormat="1" ht="18.75" customHeight="1" x14ac:dyDescent="0.2">
      <c r="B54" s="230"/>
      <c r="C54" s="108" t="s">
        <v>130</v>
      </c>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231"/>
    </row>
    <row r="55" spans="2:38" s="94" customFormat="1" ht="18.75" customHeight="1" x14ac:dyDescent="0.2">
      <c r="B55" s="230"/>
      <c r="C55" s="108" t="s">
        <v>131</v>
      </c>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231"/>
    </row>
    <row r="56" spans="2:38" ht="18.75" customHeight="1" x14ac:dyDescent="0.2">
      <c r="B56" s="232"/>
      <c r="C56" s="233" t="s">
        <v>132</v>
      </c>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5"/>
    </row>
    <row r="57" spans="2:38" ht="18.75" customHeight="1" x14ac:dyDescent="0.2">
      <c r="C57" s="236"/>
    </row>
    <row r="58" spans="2:38" ht="18.75" customHeight="1" x14ac:dyDescent="0.2"/>
    <row r="59" spans="2:38" ht="18.75" customHeight="1" x14ac:dyDescent="0.2"/>
    <row r="60" spans="2:38" ht="18.75" customHeight="1" x14ac:dyDescent="0.2"/>
    <row r="61" spans="2:38" ht="18.75" customHeight="1" x14ac:dyDescent="0.2"/>
    <row r="62" spans="2:38" ht="18.75" customHeight="1" x14ac:dyDescent="0.2"/>
    <row r="63" spans="2:38" ht="18.75" customHeight="1" x14ac:dyDescent="0.2"/>
    <row r="64" spans="2:38"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sheetData>
  <phoneticPr fontId="6"/>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FF"/>
    <pageSetUpPr fitToPage="1"/>
  </sheetPr>
  <dimension ref="A1:F11"/>
  <sheetViews>
    <sheetView zoomScale="70" zoomScaleNormal="70" workbookViewId="0"/>
  </sheetViews>
  <sheetFormatPr defaultColWidth="9" defaultRowHeight="18" x14ac:dyDescent="0.2"/>
  <cols>
    <col min="1" max="1" width="26.453125" style="69" customWidth="1"/>
    <col min="2" max="2" width="24.26953125" style="69" customWidth="1"/>
    <col min="3" max="3" width="4.90625" style="69" customWidth="1"/>
    <col min="4" max="4" width="21.6328125" style="69" customWidth="1"/>
    <col min="5" max="5" width="37.26953125" style="69" customWidth="1"/>
    <col min="6" max="6" width="69.7265625" style="69" customWidth="1"/>
    <col min="7" max="16384" width="9" style="69"/>
  </cols>
  <sheetData>
    <row r="1" spans="1:6" ht="29.25" customHeight="1" thickBot="1" x14ac:dyDescent="0.25">
      <c r="A1" s="187" t="s">
        <v>105</v>
      </c>
      <c r="B1" s="186" t="s">
        <v>142</v>
      </c>
      <c r="D1" s="241" t="s">
        <v>143</v>
      </c>
      <c r="E1" s="241"/>
      <c r="F1" s="241"/>
    </row>
    <row r="2" spans="1:6" ht="48" customHeight="1" x14ac:dyDescent="0.2">
      <c r="A2" s="183" t="s">
        <v>104</v>
      </c>
      <c r="B2" s="180">
        <v>0</v>
      </c>
      <c r="D2" s="238" t="s">
        <v>133</v>
      </c>
      <c r="E2" s="239" t="s">
        <v>171</v>
      </c>
      <c r="F2" s="239"/>
    </row>
    <row r="3" spans="1:6" ht="48" customHeight="1" x14ac:dyDescent="0.2">
      <c r="A3" s="184" t="s">
        <v>75</v>
      </c>
      <c r="B3" s="181">
        <v>0</v>
      </c>
      <c r="D3" s="238" t="s">
        <v>134</v>
      </c>
      <c r="E3" s="239" t="s">
        <v>172</v>
      </c>
      <c r="F3" s="239"/>
    </row>
    <row r="4" spans="1:6" ht="48" customHeight="1" x14ac:dyDescent="0.2">
      <c r="A4" s="184" t="s">
        <v>76</v>
      </c>
      <c r="B4" s="181">
        <v>0</v>
      </c>
      <c r="D4" s="238" t="s">
        <v>135</v>
      </c>
      <c r="E4" s="239" t="s">
        <v>136</v>
      </c>
      <c r="F4" s="239"/>
    </row>
    <row r="5" spans="1:6" ht="48" customHeight="1" x14ac:dyDescent="0.2">
      <c r="A5" s="184" t="s">
        <v>111</v>
      </c>
      <c r="B5" s="181">
        <v>0</v>
      </c>
      <c r="D5" s="242" t="s">
        <v>137</v>
      </c>
      <c r="E5" s="239" t="s">
        <v>138</v>
      </c>
      <c r="F5" s="239"/>
    </row>
    <row r="6" spans="1:6" ht="48" customHeight="1" x14ac:dyDescent="0.2">
      <c r="A6" s="223" t="s">
        <v>78</v>
      </c>
      <c r="B6" s="224">
        <v>0</v>
      </c>
      <c r="D6" s="242"/>
      <c r="E6" s="239"/>
      <c r="F6" s="239"/>
    </row>
    <row r="7" spans="1:6" ht="48" customHeight="1" x14ac:dyDescent="0.2">
      <c r="A7" s="223" t="s">
        <v>112</v>
      </c>
      <c r="B7" s="224">
        <v>0</v>
      </c>
      <c r="D7" s="238" t="s">
        <v>139</v>
      </c>
      <c r="E7" s="239" t="s">
        <v>140</v>
      </c>
      <c r="F7" s="239"/>
    </row>
    <row r="8" spans="1:6" ht="48" customHeight="1" thickBot="1" x14ac:dyDescent="0.25">
      <c r="A8" s="185" t="s">
        <v>84</v>
      </c>
      <c r="B8" s="182">
        <v>0</v>
      </c>
      <c r="D8" s="238" t="s">
        <v>144</v>
      </c>
      <c r="E8" s="239" t="s">
        <v>141</v>
      </c>
      <c r="F8" s="239"/>
    </row>
    <row r="9" spans="1:6" ht="18.5" thickBot="1" x14ac:dyDescent="0.25"/>
    <row r="10" spans="1:6" ht="19.5" customHeight="1" thickBot="1" x14ac:dyDescent="0.25">
      <c r="B10" s="159" t="s">
        <v>106</v>
      </c>
    </row>
    <row r="11" spans="1:6" ht="95.25" customHeight="1" thickBot="1" x14ac:dyDescent="0.25">
      <c r="B11" s="161">
        <f>ROUND(277145/409812,4)</f>
        <v>0.67630000000000001</v>
      </c>
      <c r="C11" s="237"/>
      <c r="D11" s="240" t="s">
        <v>173</v>
      </c>
      <c r="E11" s="240"/>
      <c r="F11" s="240"/>
    </row>
  </sheetData>
  <mergeCells count="9">
    <mergeCell ref="E7:F7"/>
    <mergeCell ref="E8:F8"/>
    <mergeCell ref="D11:F11"/>
    <mergeCell ref="D1:F1"/>
    <mergeCell ref="E2:F2"/>
    <mergeCell ref="E3:F3"/>
    <mergeCell ref="E4:F4"/>
    <mergeCell ref="D5:D6"/>
    <mergeCell ref="E5:F6"/>
  </mergeCells>
  <phoneticPr fontId="6"/>
  <pageMargins left="0.7" right="0.7" top="0.75" bottom="0.75" header="0.3" footer="0.3"/>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W60"/>
  <sheetViews>
    <sheetView showGridLines="0" zoomScale="85" zoomScaleNormal="85" workbookViewId="0">
      <pane xSplit="3" ySplit="6" topLeftCell="D7" activePane="bottomRight" state="frozen"/>
      <selection activeCell="B1" sqref="B1"/>
      <selection pane="topRight" activeCell="B1" sqref="B1"/>
      <selection pane="bottomLeft" activeCell="B1" sqref="B1"/>
      <selection pane="bottomRight"/>
    </sheetView>
  </sheetViews>
  <sheetFormatPr defaultColWidth="9" defaultRowHeight="15" x14ac:dyDescent="0.2"/>
  <cols>
    <col min="1" max="1" width="1.36328125" style="2" customWidth="1"/>
    <col min="2" max="2" width="3.6328125" style="2" customWidth="1"/>
    <col min="3" max="3" width="22.26953125" style="2" bestFit="1" customWidth="1"/>
    <col min="4" max="4" width="15" style="2" customWidth="1"/>
    <col min="5" max="5" width="12.08984375" style="2" customWidth="1"/>
    <col min="6" max="6" width="15" style="2" customWidth="1"/>
    <col min="7" max="7" width="12.08984375" style="2" customWidth="1"/>
    <col min="8" max="8" width="15" style="2" customWidth="1"/>
    <col min="9" max="9" width="12.08984375" style="2" customWidth="1"/>
    <col min="10" max="10" width="15" style="2" customWidth="1"/>
    <col min="11" max="11" width="12.08984375" style="2" customWidth="1"/>
    <col min="12" max="12" width="15" style="2" customWidth="1"/>
    <col min="13" max="13" width="12.08984375" style="2" customWidth="1"/>
    <col min="14" max="14" width="15" style="2" customWidth="1"/>
    <col min="15" max="15" width="12.08984375" style="2" customWidth="1"/>
    <col min="16" max="16" width="15" style="2" customWidth="1"/>
    <col min="17" max="17" width="12.08984375" style="2" customWidth="1"/>
    <col min="18" max="18" width="15" style="2" customWidth="1"/>
    <col min="19" max="19" width="12.08984375" style="2" customWidth="1"/>
    <col min="20" max="20" width="15" style="2" customWidth="1"/>
    <col min="21" max="21" width="12.08984375" style="2" customWidth="1"/>
    <col min="22" max="22" width="15" style="2" customWidth="1"/>
    <col min="23" max="23" width="8.6328125" style="2" customWidth="1"/>
    <col min="24" max="16384" width="9" style="2"/>
  </cols>
  <sheetData>
    <row r="1" spans="2:23" ht="29" x14ac:dyDescent="0.2">
      <c r="B1" s="1" t="s">
        <v>114</v>
      </c>
      <c r="O1" s="263" t="s">
        <v>106</v>
      </c>
      <c r="P1" s="253">
        <f>【入力シート】!B11</f>
        <v>0.67630000000000001</v>
      </c>
    </row>
    <row r="2" spans="2:23" ht="18" customHeight="1" thickBot="1" x14ac:dyDescent="0.25">
      <c r="B2" s="1"/>
      <c r="O2" s="263"/>
      <c r="P2" s="254"/>
    </row>
    <row r="3" spans="2:23" ht="48.75" customHeight="1" x14ac:dyDescent="0.2">
      <c r="B3" s="3"/>
      <c r="C3" s="3"/>
      <c r="D3" s="4" t="s">
        <v>40</v>
      </c>
      <c r="F3" s="4" t="s">
        <v>41</v>
      </c>
      <c r="H3" s="160" t="s">
        <v>65</v>
      </c>
      <c r="J3" s="4" t="s">
        <v>8</v>
      </c>
      <c r="L3" s="4" t="s">
        <v>10</v>
      </c>
      <c r="N3" s="160" t="s">
        <v>66</v>
      </c>
      <c r="P3" s="160" t="s">
        <v>36</v>
      </c>
      <c r="R3" s="4" t="s">
        <v>8</v>
      </c>
      <c r="T3" s="4" t="s">
        <v>10</v>
      </c>
      <c r="V3" s="160" t="s">
        <v>67</v>
      </c>
      <c r="W3" s="5"/>
    </row>
    <row r="4" spans="2:23" ht="29.5" thickBot="1" x14ac:dyDescent="0.25">
      <c r="B4" s="1"/>
      <c r="C4" s="6"/>
      <c r="D4" s="7">
        <f>SUM(D7:D43)</f>
        <v>0</v>
      </c>
      <c r="E4" s="8" t="s">
        <v>7</v>
      </c>
      <c r="F4" s="7">
        <f>SUM(F7:F43)</f>
        <v>0</v>
      </c>
      <c r="G4" s="8" t="s">
        <v>7</v>
      </c>
      <c r="H4" s="7">
        <f>SUM(H7:H43)</f>
        <v>0</v>
      </c>
      <c r="I4" s="8" t="s">
        <v>7</v>
      </c>
      <c r="J4" s="7">
        <f>SUM(J7:J43)</f>
        <v>0</v>
      </c>
      <c r="K4" s="8" t="s">
        <v>7</v>
      </c>
      <c r="L4" s="7">
        <f>SUM(L7:L43)</f>
        <v>0</v>
      </c>
      <c r="M4" s="8" t="s">
        <v>12</v>
      </c>
      <c r="N4" s="7">
        <f>SUM(N7:N43)</f>
        <v>0</v>
      </c>
      <c r="O4" s="8" t="s">
        <v>7</v>
      </c>
      <c r="P4" s="7">
        <f>SUM(P7:P43)</f>
        <v>0</v>
      </c>
      <c r="Q4" s="8" t="s">
        <v>7</v>
      </c>
      <c r="R4" s="7">
        <f>SUM(R7:R43)</f>
        <v>0</v>
      </c>
      <c r="S4" s="8" t="s">
        <v>7</v>
      </c>
      <c r="T4" s="7">
        <f>SUM(T7:T43)</f>
        <v>0</v>
      </c>
      <c r="U4" s="8" t="s">
        <v>12</v>
      </c>
      <c r="V4" s="7">
        <f>SUM(V7:V43)</f>
        <v>0</v>
      </c>
      <c r="W4" s="8" t="s">
        <v>7</v>
      </c>
    </row>
    <row r="5" spans="2:23" ht="6" customHeight="1" thickTop="1" thickBot="1" x14ac:dyDescent="0.25"/>
    <row r="6" spans="2:23" ht="12" customHeight="1" thickBot="1" x14ac:dyDescent="0.25">
      <c r="B6" s="9"/>
      <c r="C6" s="10" t="s">
        <v>6</v>
      </c>
      <c r="D6" s="11" t="s">
        <v>45</v>
      </c>
      <c r="F6" s="12" t="s">
        <v>42</v>
      </c>
      <c r="H6" s="13" t="s">
        <v>35</v>
      </c>
      <c r="J6" s="14" t="s">
        <v>9</v>
      </c>
      <c r="L6" s="15" t="s">
        <v>11</v>
      </c>
      <c r="N6" s="16" t="s">
        <v>13</v>
      </c>
      <c r="P6" s="17" t="s">
        <v>35</v>
      </c>
      <c r="R6" s="18" t="s">
        <v>8</v>
      </c>
      <c r="T6" s="19" t="s">
        <v>10</v>
      </c>
      <c r="V6" s="20" t="s">
        <v>13</v>
      </c>
    </row>
    <row r="7" spans="2:23" ht="12" customHeight="1" x14ac:dyDescent="0.2">
      <c r="B7" s="21">
        <v>1</v>
      </c>
      <c r="C7" s="22" t="s">
        <v>60</v>
      </c>
      <c r="D7" s="23">
        <f>'新規需要額（計算シート）'!J3</f>
        <v>0</v>
      </c>
      <c r="F7" s="24">
        <f>'新規需要額（計算シート）'!K3</f>
        <v>0</v>
      </c>
      <c r="H7" s="25">
        <f t="array" ref="H7:H43">MMULT(各係数!C5:AM41,【経済波及効果推計シート】!F7:F43)</f>
        <v>0</v>
      </c>
      <c r="J7" s="26">
        <f>H7*各係数!AO5</f>
        <v>0</v>
      </c>
      <c r="L7" s="27">
        <f>H7*各係数!AP5*100</f>
        <v>0</v>
      </c>
      <c r="N7" s="28">
        <f>H7*各係数!AQ5</f>
        <v>0</v>
      </c>
      <c r="P7" s="29">
        <f>$N$4*$P$1*各係数!AR5</f>
        <v>0</v>
      </c>
      <c r="R7" s="30">
        <f>P7*各係数!AO5</f>
        <v>0</v>
      </c>
      <c r="T7" s="31">
        <f>P7*各係数!AP5*100</f>
        <v>0</v>
      </c>
      <c r="V7" s="32">
        <f>P7*各係数!AQ5</f>
        <v>0</v>
      </c>
    </row>
    <row r="8" spans="2:23" ht="12" customHeight="1" x14ac:dyDescent="0.2">
      <c r="B8" s="33">
        <v>6</v>
      </c>
      <c r="C8" s="34" t="s">
        <v>17</v>
      </c>
      <c r="D8" s="35">
        <f>'新規需要額（計算シート）'!J4</f>
        <v>0</v>
      </c>
      <c r="F8" s="36">
        <f>'新規需要額（計算シート）'!K4</f>
        <v>0</v>
      </c>
      <c r="H8" s="37">
        <v>0</v>
      </c>
      <c r="J8" s="38">
        <f>H8*各係数!AO6</f>
        <v>0</v>
      </c>
      <c r="L8" s="39">
        <f>H8*各係数!AP6*100</f>
        <v>0</v>
      </c>
      <c r="N8" s="40">
        <f>H8*各係数!AQ6</f>
        <v>0</v>
      </c>
      <c r="P8" s="41">
        <f>$N$4*$P$1*各係数!AR6</f>
        <v>0</v>
      </c>
      <c r="R8" s="42">
        <f>P8*各係数!AO6</f>
        <v>0</v>
      </c>
      <c r="T8" s="43">
        <f>P8*各係数!AP6*100</f>
        <v>0</v>
      </c>
      <c r="V8" s="44">
        <f>P8*各係数!AQ6</f>
        <v>0</v>
      </c>
    </row>
    <row r="9" spans="2:23" ht="12" customHeight="1" x14ac:dyDescent="0.2">
      <c r="B9" s="33">
        <v>11</v>
      </c>
      <c r="C9" s="34" t="s">
        <v>47</v>
      </c>
      <c r="D9" s="35">
        <f>'新規需要額（計算シート）'!J5</f>
        <v>0</v>
      </c>
      <c r="F9" s="36">
        <f>'新規需要額（計算シート）'!K5</f>
        <v>0</v>
      </c>
      <c r="H9" s="37">
        <v>0</v>
      </c>
      <c r="J9" s="38">
        <f>H9*各係数!AO7</f>
        <v>0</v>
      </c>
      <c r="L9" s="39">
        <f>H9*各係数!AP7*100</f>
        <v>0</v>
      </c>
      <c r="N9" s="40">
        <f>H9*各係数!AQ7</f>
        <v>0</v>
      </c>
      <c r="P9" s="41">
        <f>$N$4*$P$1*各係数!AR7</f>
        <v>0</v>
      </c>
      <c r="R9" s="42">
        <f>P9*各係数!AO7</f>
        <v>0</v>
      </c>
      <c r="T9" s="43">
        <f>P9*各係数!AP7*100</f>
        <v>0</v>
      </c>
      <c r="V9" s="44">
        <f>P9*各係数!AQ7</f>
        <v>0</v>
      </c>
    </row>
    <row r="10" spans="2:23" ht="12" customHeight="1" x14ac:dyDescent="0.2">
      <c r="B10" s="33">
        <v>15</v>
      </c>
      <c r="C10" s="34" t="s">
        <v>18</v>
      </c>
      <c r="D10" s="35">
        <f>'新規需要額（計算シート）'!J6</f>
        <v>0</v>
      </c>
      <c r="F10" s="36">
        <f>'新規需要額（計算シート）'!K6</f>
        <v>0</v>
      </c>
      <c r="H10" s="37">
        <v>0</v>
      </c>
      <c r="J10" s="38">
        <f>H10*各係数!AO8</f>
        <v>0</v>
      </c>
      <c r="L10" s="39">
        <f>H10*各係数!AP8*100</f>
        <v>0</v>
      </c>
      <c r="N10" s="40">
        <f>H10*各係数!AQ8</f>
        <v>0</v>
      </c>
      <c r="P10" s="41">
        <f>$N$4*$P$1*各係数!AR8</f>
        <v>0</v>
      </c>
      <c r="R10" s="42">
        <f>P10*各係数!AO8</f>
        <v>0</v>
      </c>
      <c r="T10" s="43">
        <f>P10*各係数!AP8*100</f>
        <v>0</v>
      </c>
      <c r="V10" s="44">
        <f>P10*各係数!AQ8</f>
        <v>0</v>
      </c>
    </row>
    <row r="11" spans="2:23" ht="12" customHeight="1" x14ac:dyDescent="0.2">
      <c r="B11" s="45">
        <v>16</v>
      </c>
      <c r="C11" s="46" t="s">
        <v>19</v>
      </c>
      <c r="D11" s="47">
        <f>'新規需要額（計算シート）'!J7</f>
        <v>0</v>
      </c>
      <c r="F11" s="48">
        <f>'新規需要額（計算シート）'!K7</f>
        <v>0</v>
      </c>
      <c r="H11" s="49">
        <v>0</v>
      </c>
      <c r="J11" s="50">
        <f>H11*各係数!AO9</f>
        <v>0</v>
      </c>
      <c r="L11" s="51">
        <f>H11*各係数!AP9*100</f>
        <v>0</v>
      </c>
      <c r="N11" s="52">
        <f>H11*各係数!AQ9</f>
        <v>0</v>
      </c>
      <c r="P11" s="53">
        <f>$N$4*$P$1*各係数!AR9</f>
        <v>0</v>
      </c>
      <c r="R11" s="54">
        <f>P11*各係数!AO9</f>
        <v>0</v>
      </c>
      <c r="T11" s="55">
        <f>P11*各係数!AP9*100</f>
        <v>0</v>
      </c>
      <c r="V11" s="56">
        <f>P11*各係数!AQ9</f>
        <v>0</v>
      </c>
    </row>
    <row r="12" spans="2:23" ht="12" customHeight="1" x14ac:dyDescent="0.2">
      <c r="B12" s="57">
        <v>20</v>
      </c>
      <c r="C12" s="58" t="s">
        <v>20</v>
      </c>
      <c r="D12" s="59">
        <f>'新規需要額（計算シート）'!J8</f>
        <v>0</v>
      </c>
      <c r="F12" s="60">
        <f>'新規需要額（計算シート）'!K8</f>
        <v>0</v>
      </c>
      <c r="H12" s="61">
        <v>0</v>
      </c>
      <c r="J12" s="62">
        <f>H12*各係数!AO10</f>
        <v>0</v>
      </c>
      <c r="L12" s="63">
        <f>H12*各係数!AP10*100</f>
        <v>0</v>
      </c>
      <c r="N12" s="64">
        <f>H12*各係数!AQ10</f>
        <v>0</v>
      </c>
      <c r="P12" s="65">
        <f>$N$4*$P$1*各係数!AR10</f>
        <v>0</v>
      </c>
      <c r="R12" s="66">
        <f>P12*各係数!AO10</f>
        <v>0</v>
      </c>
      <c r="T12" s="67">
        <f>P12*各係数!AP10*100</f>
        <v>0</v>
      </c>
      <c r="V12" s="68">
        <f>P12*各係数!AQ10</f>
        <v>0</v>
      </c>
    </row>
    <row r="13" spans="2:23" ht="12" customHeight="1" x14ac:dyDescent="0.2">
      <c r="B13" s="33">
        <v>21</v>
      </c>
      <c r="C13" s="34" t="s">
        <v>21</v>
      </c>
      <c r="D13" s="35">
        <f>'新規需要額（計算シート）'!J9</f>
        <v>0</v>
      </c>
      <c r="F13" s="36">
        <f>'新規需要額（計算シート）'!K9</f>
        <v>0</v>
      </c>
      <c r="H13" s="37">
        <v>0</v>
      </c>
      <c r="J13" s="38">
        <f>H13*各係数!AO11</f>
        <v>0</v>
      </c>
      <c r="L13" s="39">
        <f>H13*各係数!AP11*100</f>
        <v>0</v>
      </c>
      <c r="N13" s="40">
        <f>H13*各係数!AQ11</f>
        <v>0</v>
      </c>
      <c r="P13" s="41">
        <f>$N$4*$P$1*各係数!AR11</f>
        <v>0</v>
      </c>
      <c r="R13" s="42">
        <f>P13*各係数!AO11</f>
        <v>0</v>
      </c>
      <c r="T13" s="43">
        <f>P13*各係数!AP11*100</f>
        <v>0</v>
      </c>
      <c r="V13" s="44">
        <f>P13*各係数!AQ11</f>
        <v>0</v>
      </c>
    </row>
    <row r="14" spans="2:23" ht="12" customHeight="1" x14ac:dyDescent="0.2">
      <c r="B14" s="33">
        <v>22</v>
      </c>
      <c r="C14" s="34" t="s">
        <v>61</v>
      </c>
      <c r="D14" s="35">
        <f>'新規需要額（計算シート）'!J10</f>
        <v>0</v>
      </c>
      <c r="F14" s="36">
        <f>'新規需要額（計算シート）'!K10</f>
        <v>0</v>
      </c>
      <c r="H14" s="37">
        <v>0</v>
      </c>
      <c r="J14" s="38">
        <f>H14*各係数!AO12</f>
        <v>0</v>
      </c>
      <c r="L14" s="39">
        <f>H14*各係数!AP12*100</f>
        <v>0</v>
      </c>
      <c r="N14" s="40">
        <f>H14*各係数!AQ12</f>
        <v>0</v>
      </c>
      <c r="P14" s="41">
        <f>$N$4*$P$1*各係数!AR12</f>
        <v>0</v>
      </c>
      <c r="R14" s="42">
        <f>P14*各係数!AO12</f>
        <v>0</v>
      </c>
      <c r="T14" s="43">
        <f>P14*各係数!AP12*100</f>
        <v>0</v>
      </c>
      <c r="V14" s="44">
        <f>P14*各係数!AQ12</f>
        <v>0</v>
      </c>
    </row>
    <row r="15" spans="2:23" ht="12" customHeight="1" x14ac:dyDescent="0.2">
      <c r="B15" s="33">
        <v>25</v>
      </c>
      <c r="C15" s="34" t="s">
        <v>22</v>
      </c>
      <c r="D15" s="35">
        <f>'新規需要額（計算シート）'!J11</f>
        <v>0</v>
      </c>
      <c r="F15" s="36">
        <f>'新規需要額（計算シート）'!K11</f>
        <v>0</v>
      </c>
      <c r="H15" s="37">
        <v>0</v>
      </c>
      <c r="J15" s="38">
        <f>H15*各係数!AO13</f>
        <v>0</v>
      </c>
      <c r="L15" s="39">
        <f>H15*各係数!AP13*100</f>
        <v>0</v>
      </c>
      <c r="N15" s="40">
        <f>H15*各係数!AQ13</f>
        <v>0</v>
      </c>
      <c r="P15" s="41">
        <f>$N$4*$P$1*各係数!AR13</f>
        <v>0</v>
      </c>
      <c r="R15" s="42">
        <f>P15*各係数!AO13</f>
        <v>0</v>
      </c>
      <c r="T15" s="43">
        <f>P15*各係数!AP13*100</f>
        <v>0</v>
      </c>
      <c r="V15" s="44">
        <f>P15*各係数!AQ13</f>
        <v>0</v>
      </c>
    </row>
    <row r="16" spans="2:23" ht="12" customHeight="1" x14ac:dyDescent="0.2">
      <c r="B16" s="45">
        <v>26</v>
      </c>
      <c r="C16" s="46" t="s">
        <v>23</v>
      </c>
      <c r="D16" s="47">
        <f>'新規需要額（計算シート）'!J12</f>
        <v>0</v>
      </c>
      <c r="F16" s="48">
        <f>'新規需要額（計算シート）'!K12</f>
        <v>0</v>
      </c>
      <c r="H16" s="49">
        <v>0</v>
      </c>
      <c r="J16" s="50">
        <f>H16*各係数!AO14</f>
        <v>0</v>
      </c>
      <c r="L16" s="51">
        <f>H16*各係数!AP14*100</f>
        <v>0</v>
      </c>
      <c r="N16" s="52">
        <f>H16*各係数!AQ14</f>
        <v>0</v>
      </c>
      <c r="P16" s="53">
        <f>$N$4*$P$1*各係数!AR14</f>
        <v>0</v>
      </c>
      <c r="R16" s="54">
        <f>P16*各係数!AO14</f>
        <v>0</v>
      </c>
      <c r="T16" s="55">
        <f>P16*各係数!AP14*100</f>
        <v>0</v>
      </c>
      <c r="V16" s="56">
        <f>P16*各係数!AQ14</f>
        <v>0</v>
      </c>
    </row>
    <row r="17" spans="2:23" ht="12" customHeight="1" x14ac:dyDescent="0.2">
      <c r="B17" s="57">
        <v>27</v>
      </c>
      <c r="C17" s="58" t="s">
        <v>24</v>
      </c>
      <c r="D17" s="59">
        <f>'新規需要額（計算シート）'!J13</f>
        <v>0</v>
      </c>
      <c r="F17" s="60">
        <f>'新規需要額（計算シート）'!K13</f>
        <v>0</v>
      </c>
      <c r="H17" s="61">
        <v>0</v>
      </c>
      <c r="J17" s="62">
        <f>H17*各係数!AO15</f>
        <v>0</v>
      </c>
      <c r="L17" s="63">
        <f>H17*各係数!AP15*100</f>
        <v>0</v>
      </c>
      <c r="N17" s="64">
        <f>H17*各係数!AQ15</f>
        <v>0</v>
      </c>
      <c r="P17" s="65">
        <f>$N$4*$P$1*各係数!AR15</f>
        <v>0</v>
      </c>
      <c r="R17" s="66">
        <f>P17*各係数!AO15</f>
        <v>0</v>
      </c>
      <c r="T17" s="67">
        <f>P17*各係数!AP15*100</f>
        <v>0</v>
      </c>
      <c r="V17" s="68">
        <f>P17*各係数!AQ15</f>
        <v>0</v>
      </c>
      <c r="W17" s="69"/>
    </row>
    <row r="18" spans="2:23" ht="12" customHeight="1" x14ac:dyDescent="0.2">
      <c r="B18" s="33">
        <v>28</v>
      </c>
      <c r="C18" s="34" t="s">
        <v>25</v>
      </c>
      <c r="D18" s="35">
        <f>'新規需要額（計算シート）'!J14</f>
        <v>0</v>
      </c>
      <c r="F18" s="36">
        <f>'新規需要額（計算シート）'!K14</f>
        <v>0</v>
      </c>
      <c r="H18" s="37">
        <v>0</v>
      </c>
      <c r="J18" s="38">
        <f>H18*各係数!AO16</f>
        <v>0</v>
      </c>
      <c r="L18" s="39">
        <f>H18*各係数!AP16*100</f>
        <v>0</v>
      </c>
      <c r="N18" s="40">
        <f>H18*各係数!AQ16</f>
        <v>0</v>
      </c>
      <c r="P18" s="41">
        <f>$N$4*$P$1*各係数!AR16</f>
        <v>0</v>
      </c>
      <c r="R18" s="42">
        <f>P18*各係数!AO16</f>
        <v>0</v>
      </c>
      <c r="T18" s="43">
        <f>P18*各係数!AP16*100</f>
        <v>0</v>
      </c>
      <c r="V18" s="44">
        <f>P18*各係数!AQ16</f>
        <v>0</v>
      </c>
      <c r="W18" s="69"/>
    </row>
    <row r="19" spans="2:23" ht="12" customHeight="1" x14ac:dyDescent="0.2">
      <c r="B19" s="33">
        <v>29</v>
      </c>
      <c r="C19" s="34" t="s">
        <v>48</v>
      </c>
      <c r="D19" s="35">
        <f>'新規需要額（計算シート）'!J15</f>
        <v>0</v>
      </c>
      <c r="F19" s="36">
        <f>'新規需要額（計算シート）'!K15</f>
        <v>0</v>
      </c>
      <c r="H19" s="37">
        <v>0</v>
      </c>
      <c r="J19" s="38">
        <f>H19*各係数!AO17</f>
        <v>0</v>
      </c>
      <c r="L19" s="39">
        <f>H19*各係数!AP17*100</f>
        <v>0</v>
      </c>
      <c r="N19" s="40">
        <f>H19*各係数!AQ17</f>
        <v>0</v>
      </c>
      <c r="P19" s="41">
        <f>$N$4*$P$1*各係数!AR17</f>
        <v>0</v>
      </c>
      <c r="R19" s="42">
        <f>P19*各係数!AO17</f>
        <v>0</v>
      </c>
      <c r="T19" s="43">
        <f>P19*各係数!AP17*100</f>
        <v>0</v>
      </c>
      <c r="V19" s="44">
        <f>P19*各係数!AQ17</f>
        <v>0</v>
      </c>
      <c r="W19" s="69"/>
    </row>
    <row r="20" spans="2:23" ht="12" customHeight="1" x14ac:dyDescent="0.2">
      <c r="B20" s="33">
        <v>30</v>
      </c>
      <c r="C20" s="34" t="s">
        <v>49</v>
      </c>
      <c r="D20" s="35">
        <f>'新規需要額（計算シート）'!J16</f>
        <v>0</v>
      </c>
      <c r="F20" s="36">
        <f>'新規需要額（計算シート）'!K16</f>
        <v>0</v>
      </c>
      <c r="H20" s="37">
        <v>0</v>
      </c>
      <c r="J20" s="38">
        <f>H20*各係数!AO18</f>
        <v>0</v>
      </c>
      <c r="L20" s="39">
        <f>H20*各係数!AP18*100</f>
        <v>0</v>
      </c>
      <c r="N20" s="40">
        <f>H20*各係数!AQ18</f>
        <v>0</v>
      </c>
      <c r="P20" s="41">
        <f>$N$4*$P$1*各係数!AR18</f>
        <v>0</v>
      </c>
      <c r="R20" s="42">
        <f>P20*各係数!AO18</f>
        <v>0</v>
      </c>
      <c r="T20" s="43">
        <f>P20*各係数!AP18*100</f>
        <v>0</v>
      </c>
      <c r="V20" s="44">
        <f>P20*各係数!AQ18</f>
        <v>0</v>
      </c>
      <c r="W20" s="69"/>
    </row>
    <row r="21" spans="2:23" ht="12" customHeight="1" x14ac:dyDescent="0.2">
      <c r="B21" s="45">
        <v>31</v>
      </c>
      <c r="C21" s="46" t="s">
        <v>50</v>
      </c>
      <c r="D21" s="47">
        <f>'新規需要額（計算シート）'!J17</f>
        <v>0</v>
      </c>
      <c r="F21" s="48">
        <f>'新規需要額（計算シート）'!K17</f>
        <v>0</v>
      </c>
      <c r="H21" s="49">
        <v>0</v>
      </c>
      <c r="J21" s="50">
        <f>H21*各係数!AO19</f>
        <v>0</v>
      </c>
      <c r="L21" s="51">
        <f>H21*各係数!AP19*100</f>
        <v>0</v>
      </c>
      <c r="N21" s="52">
        <f>H21*各係数!AQ19</f>
        <v>0</v>
      </c>
      <c r="P21" s="53">
        <f>$N$4*$P$1*各係数!AR19</f>
        <v>0</v>
      </c>
      <c r="R21" s="54">
        <f>P21*各係数!AO19</f>
        <v>0</v>
      </c>
      <c r="T21" s="55">
        <f>P21*各係数!AP19*100</f>
        <v>0</v>
      </c>
      <c r="V21" s="56">
        <f>P21*各係数!AQ19</f>
        <v>0</v>
      </c>
      <c r="W21" s="69"/>
    </row>
    <row r="22" spans="2:23" ht="12" customHeight="1" x14ac:dyDescent="0.2">
      <c r="B22" s="57">
        <v>32</v>
      </c>
      <c r="C22" s="58" t="s">
        <v>51</v>
      </c>
      <c r="D22" s="59">
        <f>'新規需要額（計算シート）'!J18</f>
        <v>0</v>
      </c>
      <c r="F22" s="60">
        <f>'新規需要額（計算シート）'!K18</f>
        <v>0</v>
      </c>
      <c r="H22" s="61">
        <v>0</v>
      </c>
      <c r="J22" s="62">
        <f>H22*各係数!AO20</f>
        <v>0</v>
      </c>
      <c r="L22" s="63">
        <f>H22*各係数!AP20*100</f>
        <v>0</v>
      </c>
      <c r="N22" s="64">
        <f>H22*各係数!AQ20</f>
        <v>0</v>
      </c>
      <c r="P22" s="65">
        <f>$N$4*$P$1*各係数!AR20</f>
        <v>0</v>
      </c>
      <c r="R22" s="66">
        <f>P22*各係数!AO20</f>
        <v>0</v>
      </c>
      <c r="T22" s="67">
        <f>P22*各係数!AP20*100</f>
        <v>0</v>
      </c>
      <c r="V22" s="68">
        <f>P22*各係数!AQ20</f>
        <v>0</v>
      </c>
      <c r="W22" s="69"/>
    </row>
    <row r="23" spans="2:23" ht="12" customHeight="1" x14ac:dyDescent="0.2">
      <c r="B23" s="33">
        <v>33</v>
      </c>
      <c r="C23" s="34" t="s">
        <v>26</v>
      </c>
      <c r="D23" s="35">
        <f>'新規需要額（計算シート）'!J19</f>
        <v>0</v>
      </c>
      <c r="F23" s="36">
        <f>'新規需要額（計算シート）'!K19</f>
        <v>0</v>
      </c>
      <c r="H23" s="37">
        <v>0</v>
      </c>
      <c r="J23" s="38">
        <f>H23*各係数!AO21</f>
        <v>0</v>
      </c>
      <c r="L23" s="39">
        <f>H23*各係数!AP21*100</f>
        <v>0</v>
      </c>
      <c r="N23" s="40">
        <f>H23*各係数!AQ21</f>
        <v>0</v>
      </c>
      <c r="P23" s="41">
        <f>$N$4*$P$1*各係数!AR21</f>
        <v>0</v>
      </c>
      <c r="R23" s="42">
        <f>P23*各係数!AO21</f>
        <v>0</v>
      </c>
      <c r="T23" s="43">
        <f>P23*各係数!AP21*100</f>
        <v>0</v>
      </c>
      <c r="V23" s="44">
        <f>P23*各係数!AQ21</f>
        <v>0</v>
      </c>
      <c r="W23" s="69"/>
    </row>
    <row r="24" spans="2:23" ht="12" customHeight="1" x14ac:dyDescent="0.2">
      <c r="B24" s="33">
        <v>34</v>
      </c>
      <c r="C24" s="34" t="s">
        <v>62</v>
      </c>
      <c r="D24" s="35">
        <f>'新規需要額（計算シート）'!J20</f>
        <v>0</v>
      </c>
      <c r="F24" s="36">
        <f>'新規需要額（計算シート）'!K20</f>
        <v>0</v>
      </c>
      <c r="H24" s="37">
        <v>0</v>
      </c>
      <c r="J24" s="38">
        <f>H24*各係数!AO22</f>
        <v>0</v>
      </c>
      <c r="L24" s="39">
        <f>H24*各係数!AP22*100</f>
        <v>0</v>
      </c>
      <c r="N24" s="40">
        <f>H24*各係数!AQ22</f>
        <v>0</v>
      </c>
      <c r="P24" s="41">
        <f>$N$4*$P$1*各係数!AR22</f>
        <v>0</v>
      </c>
      <c r="R24" s="42">
        <f>P24*各係数!AO22</f>
        <v>0</v>
      </c>
      <c r="T24" s="43">
        <f>P24*各係数!AP22*100</f>
        <v>0</v>
      </c>
      <c r="V24" s="44">
        <f>P24*各係数!AQ22</f>
        <v>0</v>
      </c>
      <c r="W24" s="69"/>
    </row>
    <row r="25" spans="2:23" ht="12" customHeight="1" x14ac:dyDescent="0.2">
      <c r="B25" s="33">
        <v>35</v>
      </c>
      <c r="C25" s="34" t="s">
        <v>27</v>
      </c>
      <c r="D25" s="35">
        <f>'新規需要額（計算シート）'!J21</f>
        <v>0</v>
      </c>
      <c r="F25" s="36">
        <f>'新規需要額（計算シート）'!K21</f>
        <v>0</v>
      </c>
      <c r="H25" s="37">
        <v>0</v>
      </c>
      <c r="J25" s="38">
        <f>H25*各係数!AO23</f>
        <v>0</v>
      </c>
      <c r="L25" s="39">
        <f>H25*各係数!AP23*100</f>
        <v>0</v>
      </c>
      <c r="N25" s="40">
        <f>H25*各係数!AQ23</f>
        <v>0</v>
      </c>
      <c r="P25" s="41">
        <f>$N$4*$P$1*各係数!AR23</f>
        <v>0</v>
      </c>
      <c r="R25" s="42">
        <f>P25*各係数!AO23</f>
        <v>0</v>
      </c>
      <c r="T25" s="43">
        <f>P25*各係数!AP23*100</f>
        <v>0</v>
      </c>
      <c r="V25" s="44">
        <f>P25*各係数!AQ23</f>
        <v>0</v>
      </c>
      <c r="W25" s="69"/>
    </row>
    <row r="26" spans="2:23" ht="12" customHeight="1" x14ac:dyDescent="0.2">
      <c r="B26" s="45">
        <v>39</v>
      </c>
      <c r="C26" s="46" t="s">
        <v>0</v>
      </c>
      <c r="D26" s="47">
        <f>'新規需要額（計算シート）'!J22</f>
        <v>0</v>
      </c>
      <c r="F26" s="48">
        <f>'新規需要額（計算シート）'!K22</f>
        <v>0</v>
      </c>
      <c r="H26" s="49">
        <v>0</v>
      </c>
      <c r="J26" s="50">
        <f>H26*各係数!AO24</f>
        <v>0</v>
      </c>
      <c r="L26" s="51">
        <f>H26*各係数!AP24*100</f>
        <v>0</v>
      </c>
      <c r="N26" s="52">
        <f>H26*各係数!AQ24</f>
        <v>0</v>
      </c>
      <c r="P26" s="53">
        <f>$N$4*$P$1*各係数!AR24</f>
        <v>0</v>
      </c>
      <c r="R26" s="54">
        <f>P26*各係数!AO24</f>
        <v>0</v>
      </c>
      <c r="T26" s="55">
        <f>P26*各係数!AP24*100</f>
        <v>0</v>
      </c>
      <c r="V26" s="56">
        <f>P26*各係数!AQ24</f>
        <v>0</v>
      </c>
      <c r="W26" s="69"/>
    </row>
    <row r="27" spans="2:23" ht="12" customHeight="1" x14ac:dyDescent="0.2">
      <c r="B27" s="57">
        <v>41</v>
      </c>
      <c r="C27" s="58" t="s">
        <v>28</v>
      </c>
      <c r="D27" s="59">
        <f>'新規需要額（計算シート）'!J23</f>
        <v>0</v>
      </c>
      <c r="F27" s="60">
        <f>'新規需要額（計算シート）'!K23</f>
        <v>0</v>
      </c>
      <c r="H27" s="61">
        <v>0</v>
      </c>
      <c r="J27" s="62">
        <f>H27*各係数!AO25</f>
        <v>0</v>
      </c>
      <c r="L27" s="63">
        <f>H27*各係数!AP25*100</f>
        <v>0</v>
      </c>
      <c r="N27" s="64">
        <f>H27*各係数!AQ25</f>
        <v>0</v>
      </c>
      <c r="P27" s="65">
        <f>$N$4*$P$1*各係数!AR25</f>
        <v>0</v>
      </c>
      <c r="R27" s="66">
        <f>P27*各係数!AO25</f>
        <v>0</v>
      </c>
      <c r="T27" s="67">
        <f>P27*各係数!AP25*100</f>
        <v>0</v>
      </c>
      <c r="V27" s="68">
        <f>P27*各係数!AQ25</f>
        <v>0</v>
      </c>
      <c r="W27" s="69"/>
    </row>
    <row r="28" spans="2:23" ht="12" customHeight="1" x14ac:dyDescent="0.2">
      <c r="B28" s="33">
        <v>46</v>
      </c>
      <c r="C28" s="34" t="s">
        <v>29</v>
      </c>
      <c r="D28" s="35">
        <f>'新規需要額（計算シート）'!J24</f>
        <v>0</v>
      </c>
      <c r="F28" s="36">
        <f>'新規需要額（計算シート）'!K24</f>
        <v>0</v>
      </c>
      <c r="H28" s="37">
        <v>0</v>
      </c>
      <c r="J28" s="38">
        <f>H28*各係数!AO26</f>
        <v>0</v>
      </c>
      <c r="L28" s="39">
        <f>H28*各係数!AP26*100</f>
        <v>0</v>
      </c>
      <c r="N28" s="40">
        <f>H28*各係数!AQ26</f>
        <v>0</v>
      </c>
      <c r="P28" s="41">
        <f>$N$4*$P$1*各係数!AR26</f>
        <v>0</v>
      </c>
      <c r="R28" s="42">
        <f>P28*各係数!AO26</f>
        <v>0</v>
      </c>
      <c r="T28" s="43">
        <f>P28*各係数!AP26*100</f>
        <v>0</v>
      </c>
      <c r="V28" s="44">
        <f>P28*各係数!AQ26</f>
        <v>0</v>
      </c>
      <c r="W28" s="69"/>
    </row>
    <row r="29" spans="2:23" ht="12" customHeight="1" x14ac:dyDescent="0.2">
      <c r="B29" s="33">
        <v>47</v>
      </c>
      <c r="C29" s="34" t="s">
        <v>52</v>
      </c>
      <c r="D29" s="35">
        <f>'新規需要額（計算シート）'!J25</f>
        <v>0</v>
      </c>
      <c r="F29" s="36">
        <f>'新規需要額（計算シート）'!K25</f>
        <v>0</v>
      </c>
      <c r="H29" s="37">
        <v>0</v>
      </c>
      <c r="J29" s="38">
        <f>H29*各係数!AO27</f>
        <v>0</v>
      </c>
      <c r="L29" s="39">
        <f>H29*各係数!AP27*100</f>
        <v>0</v>
      </c>
      <c r="N29" s="40">
        <f>H29*各係数!AQ27</f>
        <v>0</v>
      </c>
      <c r="P29" s="41">
        <f>$N$4*$P$1*各係数!AR27</f>
        <v>0</v>
      </c>
      <c r="R29" s="42">
        <f>P29*各係数!AO27</f>
        <v>0</v>
      </c>
      <c r="T29" s="43">
        <f>P29*各係数!AP27*100</f>
        <v>0</v>
      </c>
      <c r="V29" s="44">
        <f>P29*各係数!AQ27</f>
        <v>0</v>
      </c>
      <c r="W29" s="69"/>
    </row>
    <row r="30" spans="2:23" ht="12" customHeight="1" x14ac:dyDescent="0.2">
      <c r="B30" s="33">
        <v>48</v>
      </c>
      <c r="C30" s="34" t="s">
        <v>53</v>
      </c>
      <c r="D30" s="35">
        <f>'新規需要額（計算シート）'!J26</f>
        <v>0</v>
      </c>
      <c r="F30" s="36">
        <f>'新規需要額（計算シート）'!K26</f>
        <v>0</v>
      </c>
      <c r="H30" s="37">
        <v>0</v>
      </c>
      <c r="J30" s="38">
        <f>H30*各係数!AO28</f>
        <v>0</v>
      </c>
      <c r="L30" s="39">
        <f>H30*各係数!AP28*100</f>
        <v>0</v>
      </c>
      <c r="N30" s="40">
        <f>H30*各係数!AQ28</f>
        <v>0</v>
      </c>
      <c r="P30" s="41">
        <f>$N$4*$P$1*各係数!AR28</f>
        <v>0</v>
      </c>
      <c r="R30" s="42">
        <f>P30*各係数!AO28</f>
        <v>0</v>
      </c>
      <c r="T30" s="43">
        <f>P30*各係数!AP28*100</f>
        <v>0</v>
      </c>
      <c r="V30" s="44">
        <f>P30*各係数!AQ28</f>
        <v>0</v>
      </c>
      <c r="W30" s="69"/>
    </row>
    <row r="31" spans="2:23" ht="12" customHeight="1" x14ac:dyDescent="0.2">
      <c r="B31" s="45">
        <v>51</v>
      </c>
      <c r="C31" s="46" t="s">
        <v>1</v>
      </c>
      <c r="D31" s="47">
        <f>'新規需要額（計算シート）'!J27</f>
        <v>0</v>
      </c>
      <c r="F31" s="48">
        <f>'新規需要額（計算シート）'!K27</f>
        <v>0</v>
      </c>
      <c r="H31" s="49">
        <v>0</v>
      </c>
      <c r="J31" s="50">
        <f>H31*各係数!AO29</f>
        <v>0</v>
      </c>
      <c r="L31" s="51">
        <f>H31*各係数!AP29*100</f>
        <v>0</v>
      </c>
      <c r="N31" s="52">
        <f>H31*各係数!AQ29</f>
        <v>0</v>
      </c>
      <c r="P31" s="53">
        <f>$N$4*$P$1*各係数!AR29</f>
        <v>0</v>
      </c>
      <c r="R31" s="54">
        <f>P31*各係数!AO29</f>
        <v>0</v>
      </c>
      <c r="T31" s="55">
        <f>P31*各係数!AP29*100</f>
        <v>0</v>
      </c>
      <c r="V31" s="56">
        <f>P31*各係数!AQ29</f>
        <v>0</v>
      </c>
      <c r="W31" s="69"/>
    </row>
    <row r="32" spans="2:23" ht="12" customHeight="1" x14ac:dyDescent="0.2">
      <c r="B32" s="57">
        <v>53</v>
      </c>
      <c r="C32" s="58" t="s">
        <v>2</v>
      </c>
      <c r="D32" s="59">
        <f>'新規需要額（計算シート）'!J28</f>
        <v>0</v>
      </c>
      <c r="F32" s="60">
        <f>'新規需要額（計算シート）'!K28</f>
        <v>0</v>
      </c>
      <c r="H32" s="61">
        <v>0</v>
      </c>
      <c r="J32" s="62">
        <f>H32*各係数!AO30</f>
        <v>0</v>
      </c>
      <c r="L32" s="63">
        <f>H32*各係数!AP30*100</f>
        <v>0</v>
      </c>
      <c r="N32" s="64">
        <f>H32*各係数!AQ30</f>
        <v>0</v>
      </c>
      <c r="P32" s="65">
        <f>$N$4*$P$1*各係数!AR30</f>
        <v>0</v>
      </c>
      <c r="R32" s="66">
        <f>P32*各係数!AO30</f>
        <v>0</v>
      </c>
      <c r="T32" s="67">
        <f>P32*各係数!AP30*100</f>
        <v>0</v>
      </c>
      <c r="V32" s="68">
        <f>P32*各係数!AQ30</f>
        <v>0</v>
      </c>
      <c r="W32" s="69"/>
    </row>
    <row r="33" spans="2:23" ht="12" customHeight="1" x14ac:dyDescent="0.2">
      <c r="B33" s="33">
        <v>55</v>
      </c>
      <c r="C33" s="34" t="s">
        <v>30</v>
      </c>
      <c r="D33" s="35">
        <f>'新規需要額（計算シート）'!J29</f>
        <v>0</v>
      </c>
      <c r="F33" s="36">
        <f>'新規需要額（計算シート）'!K29</f>
        <v>0</v>
      </c>
      <c r="H33" s="37">
        <v>0</v>
      </c>
      <c r="J33" s="38">
        <f>H33*各係数!AO31</f>
        <v>0</v>
      </c>
      <c r="L33" s="39">
        <f>H33*各係数!AP31*100</f>
        <v>0</v>
      </c>
      <c r="N33" s="40">
        <f>H33*各係数!AQ31</f>
        <v>0</v>
      </c>
      <c r="P33" s="41">
        <f>$N$4*$P$1*各係数!AR31</f>
        <v>0</v>
      </c>
      <c r="R33" s="42">
        <f>P33*各係数!AO31</f>
        <v>0</v>
      </c>
      <c r="T33" s="43">
        <f>P33*各係数!AP31*100</f>
        <v>0</v>
      </c>
      <c r="V33" s="44">
        <f>P33*各係数!AQ31</f>
        <v>0</v>
      </c>
      <c r="W33" s="69"/>
    </row>
    <row r="34" spans="2:23" ht="12" customHeight="1" x14ac:dyDescent="0.2">
      <c r="B34" s="33">
        <v>57</v>
      </c>
      <c r="C34" s="34" t="s">
        <v>54</v>
      </c>
      <c r="D34" s="35">
        <f>'新規需要額（計算シート）'!J30</f>
        <v>0</v>
      </c>
      <c r="F34" s="36">
        <f>'新規需要額（計算シート）'!K30</f>
        <v>0</v>
      </c>
      <c r="H34" s="37">
        <v>0</v>
      </c>
      <c r="J34" s="38">
        <f>H34*各係数!AO32</f>
        <v>0</v>
      </c>
      <c r="L34" s="39">
        <f>H34*各係数!AP32*100</f>
        <v>0</v>
      </c>
      <c r="N34" s="40">
        <f>H34*各係数!AQ32</f>
        <v>0</v>
      </c>
      <c r="P34" s="41">
        <f>$N$4*$P$1*各係数!AR32</f>
        <v>0</v>
      </c>
      <c r="R34" s="42">
        <f>P34*各係数!AO32</f>
        <v>0</v>
      </c>
      <c r="T34" s="43">
        <f>P34*各係数!AP32*100</f>
        <v>0</v>
      </c>
      <c r="V34" s="44">
        <f>P34*各係数!AQ32</f>
        <v>0</v>
      </c>
      <c r="W34" s="69"/>
    </row>
    <row r="35" spans="2:23" ht="12" customHeight="1" x14ac:dyDescent="0.2">
      <c r="B35" s="33">
        <v>59</v>
      </c>
      <c r="C35" s="34" t="s">
        <v>55</v>
      </c>
      <c r="D35" s="35">
        <f>'新規需要額（計算シート）'!J31</f>
        <v>0</v>
      </c>
      <c r="F35" s="36">
        <f>'新規需要額（計算シート）'!K31</f>
        <v>0</v>
      </c>
      <c r="H35" s="37">
        <v>0</v>
      </c>
      <c r="J35" s="38">
        <f>H35*各係数!AO33</f>
        <v>0</v>
      </c>
      <c r="L35" s="39">
        <f>H35*各係数!AP33*100</f>
        <v>0</v>
      </c>
      <c r="N35" s="40">
        <f>H35*各係数!AQ33</f>
        <v>0</v>
      </c>
      <c r="P35" s="41">
        <f>$N$4*$P$1*各係数!AR33</f>
        <v>0</v>
      </c>
      <c r="R35" s="42">
        <f>P35*各係数!AO33</f>
        <v>0</v>
      </c>
      <c r="T35" s="43">
        <f>P35*各係数!AP33*100</f>
        <v>0</v>
      </c>
      <c r="V35" s="44">
        <f>P35*各係数!AQ33</f>
        <v>0</v>
      </c>
      <c r="W35" s="69"/>
    </row>
    <row r="36" spans="2:23" ht="12" customHeight="1" x14ac:dyDescent="0.2">
      <c r="B36" s="45">
        <v>61</v>
      </c>
      <c r="C36" s="46" t="s">
        <v>3</v>
      </c>
      <c r="D36" s="47">
        <f>'新規需要額（計算シート）'!J32</f>
        <v>0</v>
      </c>
      <c r="F36" s="48">
        <f>'新規需要額（計算シート）'!K32</f>
        <v>0</v>
      </c>
      <c r="H36" s="49">
        <v>0</v>
      </c>
      <c r="J36" s="50">
        <f>H36*各係数!AO34</f>
        <v>0</v>
      </c>
      <c r="L36" s="51">
        <f>H36*各係数!AP34*100</f>
        <v>0</v>
      </c>
      <c r="N36" s="52">
        <f>H36*各係数!AQ34</f>
        <v>0</v>
      </c>
      <c r="P36" s="53">
        <f>$N$4*$P$1*各係数!AR34</f>
        <v>0</v>
      </c>
      <c r="R36" s="54">
        <f>P36*各係数!AO34</f>
        <v>0</v>
      </c>
      <c r="T36" s="55">
        <f>P36*各係数!AP34*100</f>
        <v>0</v>
      </c>
      <c r="V36" s="56">
        <f>P36*各係数!AQ34</f>
        <v>0</v>
      </c>
      <c r="W36" s="69"/>
    </row>
    <row r="37" spans="2:23" ht="12" customHeight="1" x14ac:dyDescent="0.2">
      <c r="B37" s="57">
        <v>63</v>
      </c>
      <c r="C37" s="58" t="s">
        <v>31</v>
      </c>
      <c r="D37" s="59">
        <f>'新規需要額（計算シート）'!J33</f>
        <v>0</v>
      </c>
      <c r="F37" s="60">
        <f>'新規需要額（計算シート）'!K33</f>
        <v>0</v>
      </c>
      <c r="H37" s="61">
        <v>0</v>
      </c>
      <c r="J37" s="62">
        <f>H37*各係数!AO35</f>
        <v>0</v>
      </c>
      <c r="L37" s="63">
        <f>H37*各係数!AP35*100</f>
        <v>0</v>
      </c>
      <c r="N37" s="64">
        <f>H37*各係数!AQ35</f>
        <v>0</v>
      </c>
      <c r="P37" s="65">
        <f>$N$4*$P$1*各係数!AR35</f>
        <v>0</v>
      </c>
      <c r="R37" s="66">
        <f>P37*各係数!AO35</f>
        <v>0</v>
      </c>
      <c r="T37" s="67">
        <f>P37*各係数!AP35*100</f>
        <v>0</v>
      </c>
      <c r="V37" s="68">
        <f>P37*各係数!AQ35</f>
        <v>0</v>
      </c>
      <c r="W37" s="69"/>
    </row>
    <row r="38" spans="2:23" ht="12" customHeight="1" x14ac:dyDescent="0.2">
      <c r="B38" s="70">
        <v>64</v>
      </c>
      <c r="C38" s="71" t="s">
        <v>56</v>
      </c>
      <c r="D38" s="72">
        <f>'新規需要額（計算シート）'!J34</f>
        <v>0</v>
      </c>
      <c r="F38" s="73">
        <f>'新規需要額（計算シート）'!K34</f>
        <v>0</v>
      </c>
      <c r="H38" s="74">
        <v>0</v>
      </c>
      <c r="J38" s="75">
        <f>H38*各係数!AO36</f>
        <v>0</v>
      </c>
      <c r="L38" s="76">
        <f>H38*各係数!AP36*100</f>
        <v>0</v>
      </c>
      <c r="N38" s="77">
        <f>H38*各係数!AQ36</f>
        <v>0</v>
      </c>
      <c r="P38" s="78">
        <f>$N$4*$P$1*各係数!AR36</f>
        <v>0</v>
      </c>
      <c r="R38" s="79">
        <f>P38*各係数!AO36</f>
        <v>0</v>
      </c>
      <c r="T38" s="80">
        <f>P38*各係数!AP36*100</f>
        <v>0</v>
      </c>
      <c r="V38" s="81">
        <f>P38*各係数!AQ36</f>
        <v>0</v>
      </c>
      <c r="W38" s="69"/>
    </row>
    <row r="39" spans="2:23" ht="12" customHeight="1" x14ac:dyDescent="0.2">
      <c r="B39" s="70">
        <v>65</v>
      </c>
      <c r="C39" s="71" t="s">
        <v>63</v>
      </c>
      <c r="D39" s="72">
        <f>'新規需要額（計算シート）'!J35</f>
        <v>0</v>
      </c>
      <c r="F39" s="73">
        <f>'新規需要額（計算シート）'!K35</f>
        <v>0</v>
      </c>
      <c r="H39" s="74">
        <v>0</v>
      </c>
      <c r="J39" s="75">
        <f>H39*各係数!AO37</f>
        <v>0</v>
      </c>
      <c r="L39" s="76">
        <f>H39*各係数!AP37*100</f>
        <v>0</v>
      </c>
      <c r="N39" s="77">
        <f>H39*各係数!AQ37</f>
        <v>0</v>
      </c>
      <c r="P39" s="78">
        <f>$N$4*$P$1*各係数!AR37</f>
        <v>0</v>
      </c>
      <c r="R39" s="79">
        <f>P39*各係数!AO37</f>
        <v>0</v>
      </c>
      <c r="T39" s="80">
        <f>P39*各係数!AP37*100</f>
        <v>0</v>
      </c>
      <c r="V39" s="81">
        <f>P39*各係数!AQ37</f>
        <v>0</v>
      </c>
      <c r="W39" s="69"/>
    </row>
    <row r="40" spans="2:23" ht="12" customHeight="1" x14ac:dyDescent="0.2">
      <c r="B40" s="33">
        <v>66</v>
      </c>
      <c r="C40" s="34" t="s">
        <v>32</v>
      </c>
      <c r="D40" s="35">
        <f>'新規需要額（計算シート）'!J36</f>
        <v>0</v>
      </c>
      <c r="F40" s="73">
        <f>'新規需要額（計算シート）'!K36</f>
        <v>0</v>
      </c>
      <c r="H40" s="74">
        <v>0</v>
      </c>
      <c r="J40" s="75">
        <f>H40*各係数!AO38</f>
        <v>0</v>
      </c>
      <c r="L40" s="76">
        <f>H40*各係数!AP38*100</f>
        <v>0</v>
      </c>
      <c r="N40" s="77">
        <f>H40*各係数!AQ38</f>
        <v>0</v>
      </c>
      <c r="P40" s="78">
        <f>$N$4*$P$1*各係数!AR38</f>
        <v>0</v>
      </c>
      <c r="R40" s="79">
        <f>P40*各係数!AO38</f>
        <v>0</v>
      </c>
      <c r="T40" s="80">
        <f>P40*各係数!AP38*100</f>
        <v>0</v>
      </c>
      <c r="V40" s="81">
        <f>P40*各係数!AQ38</f>
        <v>0</v>
      </c>
      <c r="W40" s="69"/>
    </row>
    <row r="41" spans="2:23" ht="12" customHeight="1" x14ac:dyDescent="0.2">
      <c r="B41" s="45">
        <v>67</v>
      </c>
      <c r="C41" s="46" t="s">
        <v>33</v>
      </c>
      <c r="D41" s="47">
        <f>'新規需要額（計算シート）'!J37</f>
        <v>0</v>
      </c>
      <c r="F41" s="48">
        <f>'新規需要額（計算シート）'!K37</f>
        <v>0</v>
      </c>
      <c r="H41" s="49">
        <v>0</v>
      </c>
      <c r="J41" s="50">
        <f>H41*各係数!AO39</f>
        <v>0</v>
      </c>
      <c r="L41" s="51">
        <f>H41*各係数!AP39*100</f>
        <v>0</v>
      </c>
      <c r="N41" s="52">
        <f>H41*各係数!AQ39</f>
        <v>0</v>
      </c>
      <c r="P41" s="53">
        <f>$N$4*$P$1*各係数!AR39</f>
        <v>0</v>
      </c>
      <c r="R41" s="54">
        <f>P41*各係数!AO39</f>
        <v>0</v>
      </c>
      <c r="T41" s="55">
        <f>P41*各係数!AP39*100</f>
        <v>0</v>
      </c>
      <c r="V41" s="56">
        <f>P41*各係数!AQ39</f>
        <v>0</v>
      </c>
      <c r="W41" s="69"/>
    </row>
    <row r="42" spans="2:23" ht="12" customHeight="1" x14ac:dyDescent="0.2">
      <c r="B42" s="70">
        <v>68</v>
      </c>
      <c r="C42" s="71" t="s">
        <v>4</v>
      </c>
      <c r="D42" s="72">
        <f>'新規需要額（計算シート）'!J38</f>
        <v>0</v>
      </c>
      <c r="F42" s="73">
        <f>'新規需要額（計算シート）'!K38</f>
        <v>0</v>
      </c>
      <c r="H42" s="74">
        <v>0</v>
      </c>
      <c r="J42" s="75">
        <f>H42*各係数!AO40</f>
        <v>0</v>
      </c>
      <c r="L42" s="76">
        <f>H42*各係数!AP40*100</f>
        <v>0</v>
      </c>
      <c r="N42" s="77">
        <f>H42*各係数!AQ40</f>
        <v>0</v>
      </c>
      <c r="P42" s="78">
        <f>$N$4*$P$1*各係数!AR40</f>
        <v>0</v>
      </c>
      <c r="R42" s="79">
        <f>P42*各係数!AO40</f>
        <v>0</v>
      </c>
      <c r="T42" s="80">
        <f>P42*各係数!AP40*100</f>
        <v>0</v>
      </c>
      <c r="V42" s="81">
        <f>P42*各係数!AQ40</f>
        <v>0</v>
      </c>
      <c r="W42" s="69"/>
    </row>
    <row r="43" spans="2:23" ht="12" customHeight="1" thickBot="1" x14ac:dyDescent="0.25">
      <c r="B43" s="82">
        <v>69</v>
      </c>
      <c r="C43" s="83" t="s">
        <v>5</v>
      </c>
      <c r="D43" s="84">
        <f>'新規需要額（計算シート）'!J39</f>
        <v>0</v>
      </c>
      <c r="F43" s="85">
        <f>'新規需要額（計算シート）'!K39</f>
        <v>0</v>
      </c>
      <c r="H43" s="86">
        <v>0</v>
      </c>
      <c r="J43" s="87">
        <f>H43*各係数!AO41</f>
        <v>0</v>
      </c>
      <c r="L43" s="88">
        <f>H43*各係数!AP41*100</f>
        <v>0</v>
      </c>
      <c r="N43" s="89">
        <f>H43*各係数!AQ41</f>
        <v>0</v>
      </c>
      <c r="P43" s="90">
        <f>$N$4*$P$1*各係数!AR41</f>
        <v>0</v>
      </c>
      <c r="R43" s="91">
        <f>P43*各係数!AO41</f>
        <v>0</v>
      </c>
      <c r="T43" s="92">
        <f>P43*各係数!AP41*100</f>
        <v>0</v>
      </c>
      <c r="V43" s="93">
        <f>P43*各係数!AQ41</f>
        <v>0</v>
      </c>
      <c r="W43" s="69"/>
    </row>
    <row r="46" spans="2:23" ht="29" x14ac:dyDescent="0.2">
      <c r="D46" s="1" t="s">
        <v>107</v>
      </c>
      <c r="P46" s="69"/>
    </row>
    <row r="47" spans="2:23" ht="8.15" customHeight="1" x14ac:dyDescent="0.2">
      <c r="D47" s="5"/>
      <c r="E47" s="69"/>
      <c r="F47" s="69"/>
      <c r="G47" s="69"/>
      <c r="H47" s="69"/>
      <c r="I47" s="69"/>
      <c r="J47" s="69"/>
      <c r="K47" s="69"/>
      <c r="L47" s="69"/>
      <c r="M47" s="69"/>
      <c r="N47" s="69"/>
      <c r="O47" s="69"/>
      <c r="P47" s="69"/>
    </row>
    <row r="48" spans="2:23" ht="13.5" customHeight="1" x14ac:dyDescent="0.2">
      <c r="D48" s="3" t="s">
        <v>39</v>
      </c>
      <c r="E48" s="3"/>
      <c r="F48" s="3"/>
      <c r="G48" s="3"/>
      <c r="H48" s="3"/>
      <c r="I48" s="3"/>
      <c r="K48" s="94"/>
      <c r="L48" s="69"/>
      <c r="M48" s="69"/>
      <c r="N48" s="69"/>
      <c r="O48" s="69"/>
      <c r="P48" s="69"/>
    </row>
    <row r="49" spans="4:16" ht="8.15" customHeight="1" thickBot="1" x14ac:dyDescent="0.25">
      <c r="D49" s="95"/>
      <c r="E49" s="95"/>
      <c r="F49" s="95"/>
      <c r="G49" s="95"/>
      <c r="H49" s="95"/>
      <c r="I49" s="95"/>
      <c r="K49" s="94"/>
      <c r="L49" s="69"/>
      <c r="M49" s="69"/>
      <c r="N49" s="69"/>
      <c r="O49" s="69"/>
      <c r="P49" s="69"/>
    </row>
    <row r="50" spans="4:16" ht="30" customHeight="1" x14ac:dyDescent="0.2">
      <c r="D50" s="96" t="s">
        <v>58</v>
      </c>
      <c r="E50" s="97"/>
      <c r="F50" s="97"/>
      <c r="G50" s="249">
        <f>$D$4</f>
        <v>0</v>
      </c>
      <c r="H50" s="250"/>
      <c r="I50" s="98" t="s">
        <v>7</v>
      </c>
      <c r="M50" s="99"/>
      <c r="N50" s="69"/>
      <c r="O50" s="94"/>
      <c r="P50" s="69"/>
    </row>
    <row r="51" spans="4:16" ht="30" customHeight="1" thickBot="1" x14ac:dyDescent="0.25">
      <c r="D51" s="100" t="s">
        <v>42</v>
      </c>
      <c r="E51" s="101"/>
      <c r="F51" s="101"/>
      <c r="G51" s="251">
        <f>$F$4</f>
        <v>0</v>
      </c>
      <c r="H51" s="252"/>
      <c r="I51" s="102" t="s">
        <v>7</v>
      </c>
      <c r="M51" s="99"/>
      <c r="N51" s="69"/>
      <c r="O51" s="94"/>
      <c r="P51" s="69"/>
    </row>
    <row r="52" spans="4:16" ht="8.15" customHeight="1" thickBot="1" x14ac:dyDescent="0.25">
      <c r="E52" s="69"/>
      <c r="F52" s="69"/>
      <c r="G52" s="69"/>
      <c r="H52" s="69"/>
      <c r="I52" s="69"/>
      <c r="J52" s="69"/>
      <c r="K52" s="69"/>
      <c r="L52" s="69"/>
      <c r="M52" s="69"/>
      <c r="N52" s="69"/>
      <c r="O52" s="69"/>
      <c r="P52" s="69"/>
    </row>
    <row r="53" spans="4:16" ht="18" x14ac:dyDescent="0.2">
      <c r="D53" s="103"/>
      <c r="E53" s="104"/>
      <c r="F53" s="243" t="s">
        <v>35</v>
      </c>
      <c r="G53" s="244"/>
      <c r="H53" s="105"/>
      <c r="I53" s="105"/>
      <c r="J53" s="105"/>
      <c r="K53" s="106"/>
      <c r="L53" s="243" t="s">
        <v>10</v>
      </c>
      <c r="M53" s="258"/>
    </row>
    <row r="54" spans="4:16" ht="18" x14ac:dyDescent="0.2">
      <c r="D54" s="107"/>
      <c r="E54" s="108"/>
      <c r="F54" s="245"/>
      <c r="G54" s="246"/>
      <c r="H54" s="255" t="s">
        <v>38</v>
      </c>
      <c r="I54" s="256"/>
      <c r="J54" s="109"/>
      <c r="K54" s="109"/>
      <c r="L54" s="245"/>
      <c r="M54" s="259"/>
    </row>
    <row r="55" spans="4:16" ht="18.5" thickBot="1" x14ac:dyDescent="0.25">
      <c r="D55" s="110"/>
      <c r="E55" s="111"/>
      <c r="F55" s="247"/>
      <c r="G55" s="248"/>
      <c r="H55" s="257"/>
      <c r="I55" s="248"/>
      <c r="J55" s="261" t="s">
        <v>13</v>
      </c>
      <c r="K55" s="262"/>
      <c r="L55" s="247"/>
      <c r="M55" s="260"/>
    </row>
    <row r="56" spans="4:16" ht="30" customHeight="1" x14ac:dyDescent="0.2">
      <c r="D56" s="112" t="s">
        <v>37</v>
      </c>
      <c r="E56" s="113"/>
      <c r="F56" s="114">
        <f>F57+F58</f>
        <v>0</v>
      </c>
      <c r="G56" s="115" t="s">
        <v>7</v>
      </c>
      <c r="H56" s="116">
        <f>H57+H58</f>
        <v>0</v>
      </c>
      <c r="I56" s="115" t="s">
        <v>7</v>
      </c>
      <c r="J56" s="116">
        <f>J57+J58</f>
        <v>0</v>
      </c>
      <c r="K56" s="117" t="s">
        <v>7</v>
      </c>
      <c r="L56" s="114">
        <f>L57+L58</f>
        <v>0</v>
      </c>
      <c r="M56" s="118" t="s">
        <v>12</v>
      </c>
    </row>
    <row r="57" spans="4:16" ht="30" customHeight="1" x14ac:dyDescent="0.2">
      <c r="D57" s="110"/>
      <c r="E57" s="119" t="s">
        <v>43</v>
      </c>
      <c r="F57" s="120">
        <f>$H$4</f>
        <v>0</v>
      </c>
      <c r="G57" s="121" t="s">
        <v>7</v>
      </c>
      <c r="H57" s="122">
        <f>$J$4</f>
        <v>0</v>
      </c>
      <c r="I57" s="121" t="s">
        <v>7</v>
      </c>
      <c r="J57" s="122">
        <f>$N$4</f>
        <v>0</v>
      </c>
      <c r="K57" s="123" t="s">
        <v>7</v>
      </c>
      <c r="L57" s="124">
        <f>$L$4</f>
        <v>0</v>
      </c>
      <c r="M57" s="125" t="s">
        <v>12</v>
      </c>
    </row>
    <row r="58" spans="4:16" ht="30" customHeight="1" thickBot="1" x14ac:dyDescent="0.25">
      <c r="D58" s="126"/>
      <c r="E58" s="127" t="s">
        <v>44</v>
      </c>
      <c r="F58" s="128">
        <f>$P$4</f>
        <v>0</v>
      </c>
      <c r="G58" s="129" t="s">
        <v>7</v>
      </c>
      <c r="H58" s="130">
        <f>$R$4</f>
        <v>0</v>
      </c>
      <c r="I58" s="129" t="s">
        <v>7</v>
      </c>
      <c r="J58" s="130">
        <f>$V$4</f>
        <v>0</v>
      </c>
      <c r="K58" s="131" t="s">
        <v>7</v>
      </c>
      <c r="L58" s="128">
        <f>$T$4</f>
        <v>0</v>
      </c>
      <c r="M58" s="132" t="s">
        <v>12</v>
      </c>
    </row>
    <row r="59" spans="4:16" ht="8.15" customHeight="1" x14ac:dyDescent="0.2">
      <c r="D59" s="69"/>
    </row>
    <row r="60" spans="4:16" ht="18" x14ac:dyDescent="0.2">
      <c r="D60" s="69" t="s">
        <v>59</v>
      </c>
    </row>
  </sheetData>
  <mergeCells count="8">
    <mergeCell ref="F53:G55"/>
    <mergeCell ref="G50:H50"/>
    <mergeCell ref="G51:H51"/>
    <mergeCell ref="P1:P2"/>
    <mergeCell ref="H54:I55"/>
    <mergeCell ref="L53:M55"/>
    <mergeCell ref="J55:K55"/>
    <mergeCell ref="O1:O2"/>
  </mergeCells>
  <phoneticPr fontId="6"/>
  <dataValidations count="2">
    <dataValidation type="decimal" imeMode="off" allowBlank="1" showInputMessage="1" showErrorMessage="1" sqref="P1:P2" xr:uid="{00000000-0002-0000-0200-000000000000}">
      <formula1>0</formula1>
      <formula2>1</formula2>
    </dataValidation>
    <dataValidation imeMode="off" allowBlank="1" showInputMessage="1" showErrorMessage="1" sqref="D7:D43 F7:F43" xr:uid="{00000000-0002-0000-0200-000001000000}"/>
  </dataValidations>
  <pageMargins left="0.31496062992125984" right="0.19685039370078741" top="0.74803149606299213" bottom="0.55118110236220474" header="0.31496062992125984" footer="0.31496062992125984"/>
  <pageSetup paperSize="9"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0"/>
  <sheetViews>
    <sheetView zoomScale="70" zoomScaleNormal="70" workbookViewId="0"/>
  </sheetViews>
  <sheetFormatPr defaultColWidth="9" defaultRowHeight="18" x14ac:dyDescent="0.2"/>
  <cols>
    <col min="1" max="1" width="7" style="69" customWidth="1"/>
    <col min="2" max="2" width="26.90625" style="69" customWidth="1"/>
    <col min="3" max="5" width="20.6328125" style="69" customWidth="1"/>
    <col min="6" max="7" width="25.453125" style="69" customWidth="1"/>
    <col min="8" max="10" width="20.6328125" style="69" customWidth="1"/>
    <col min="11" max="11" width="20.6328125" style="158" customWidth="1"/>
    <col min="12" max="12" width="9" style="158"/>
    <col min="13" max="16384" width="9" style="69"/>
  </cols>
  <sheetData>
    <row r="1" spans="1:12" ht="18.5" thickBot="1" x14ac:dyDescent="0.25"/>
    <row r="2" spans="1:12" ht="36.5" thickBot="1" x14ac:dyDescent="0.25">
      <c r="A2" s="188"/>
      <c r="B2" s="189" t="s">
        <v>6</v>
      </c>
      <c r="C2" s="189" t="s">
        <v>104</v>
      </c>
      <c r="D2" s="189" t="s">
        <v>109</v>
      </c>
      <c r="E2" s="189" t="s">
        <v>110</v>
      </c>
      <c r="F2" s="189" t="s">
        <v>77</v>
      </c>
      <c r="G2" s="189" t="s">
        <v>78</v>
      </c>
      <c r="H2" s="189" t="s">
        <v>112</v>
      </c>
      <c r="I2" s="189" t="s">
        <v>113</v>
      </c>
      <c r="J2" s="190" t="s">
        <v>45</v>
      </c>
      <c r="K2" s="209" t="s">
        <v>42</v>
      </c>
      <c r="L2" s="158" t="s">
        <v>108</v>
      </c>
    </row>
    <row r="3" spans="1:12" x14ac:dyDescent="0.2">
      <c r="A3" s="191">
        <v>1</v>
      </c>
      <c r="B3" s="192" t="s">
        <v>60</v>
      </c>
      <c r="C3" s="216">
        <f>【入力シート】!$B$2*取引基本表!AO5/取引基本表!AO$42</f>
        <v>0</v>
      </c>
      <c r="D3" s="216">
        <f>【入力シート】!$B$3*取引基本表!AP5/取引基本表!AP$42</f>
        <v>0</v>
      </c>
      <c r="E3" s="216">
        <f>【入力シート】!$B$4*取引基本表!AQ5/取引基本表!AQ$42</f>
        <v>0</v>
      </c>
      <c r="F3" s="216">
        <f>【入力シート】!$B$5*取引基本表!AR5/取引基本表!AR$42</f>
        <v>0</v>
      </c>
      <c r="G3" s="216">
        <f>【入力シート】!$B$6*取引基本表!AS5/取引基本表!AS$42</f>
        <v>0</v>
      </c>
      <c r="H3" s="216">
        <f>【入力シート】!$B$7*取引基本表!AX5/取引基本表!AX$42</f>
        <v>0</v>
      </c>
      <c r="I3" s="216">
        <f>【入力シート】!$B$8*取引基本表!AY5/取引基本表!AY$42</f>
        <v>0</v>
      </c>
      <c r="J3" s="193">
        <f>SUM(C3:I3)</f>
        <v>0</v>
      </c>
      <c r="K3" s="210">
        <f>SUM(C3:G3)*各係数!AS5+H3+I3</f>
        <v>0</v>
      </c>
    </row>
    <row r="4" spans="1:12" x14ac:dyDescent="0.2">
      <c r="A4" s="194">
        <v>6</v>
      </c>
      <c r="B4" s="195" t="s">
        <v>17</v>
      </c>
      <c r="C4" s="217">
        <f>【入力シート】!$B$2*取引基本表!AO6/取引基本表!AO$42</f>
        <v>0</v>
      </c>
      <c r="D4" s="217">
        <f>【入力シート】!$B$3*取引基本表!AP6/取引基本表!AP$42</f>
        <v>0</v>
      </c>
      <c r="E4" s="217">
        <f>【入力シート】!$B$4*取引基本表!AQ6/取引基本表!AQ$42</f>
        <v>0</v>
      </c>
      <c r="F4" s="217">
        <f>【入力シート】!$B$5*取引基本表!AR6/取引基本表!AR$42</f>
        <v>0</v>
      </c>
      <c r="G4" s="217">
        <f>【入力シート】!$B$6*取引基本表!AS6/取引基本表!AS$42</f>
        <v>0</v>
      </c>
      <c r="H4" s="217">
        <f>【入力シート】!$B$7*取引基本表!AX6/取引基本表!AX$42</f>
        <v>0</v>
      </c>
      <c r="I4" s="217">
        <f>【入力シート】!$B$8*取引基本表!AY6/取引基本表!AY$42</f>
        <v>0</v>
      </c>
      <c r="J4" s="196">
        <f t="shared" ref="J4:J39" si="0">SUM(C4:I4)</f>
        <v>0</v>
      </c>
      <c r="K4" s="211">
        <f>SUM(C4:G4)*各係数!AS6+H4+I4</f>
        <v>0</v>
      </c>
    </row>
    <row r="5" spans="1:12" x14ac:dyDescent="0.2">
      <c r="A5" s="194">
        <v>11</v>
      </c>
      <c r="B5" s="195" t="s">
        <v>47</v>
      </c>
      <c r="C5" s="217">
        <f>【入力シート】!$B$2*取引基本表!AO7/取引基本表!AO$42</f>
        <v>0</v>
      </c>
      <c r="D5" s="217">
        <f>【入力シート】!$B$3*取引基本表!AP7/取引基本表!AP$42</f>
        <v>0</v>
      </c>
      <c r="E5" s="217">
        <f>【入力シート】!$B$4*取引基本表!AQ7/取引基本表!AQ$42</f>
        <v>0</v>
      </c>
      <c r="F5" s="217">
        <f>【入力シート】!$B$5*取引基本表!AR7/取引基本表!AR$42</f>
        <v>0</v>
      </c>
      <c r="G5" s="217">
        <f>【入力シート】!$B$6*取引基本表!AS7/取引基本表!AS$42</f>
        <v>0</v>
      </c>
      <c r="H5" s="217">
        <f>【入力シート】!$B$7*取引基本表!AX7/取引基本表!AX$42</f>
        <v>0</v>
      </c>
      <c r="I5" s="217">
        <f>【入力シート】!$B$8*取引基本表!AY7/取引基本表!AY$42</f>
        <v>0</v>
      </c>
      <c r="J5" s="196">
        <f t="shared" si="0"/>
        <v>0</v>
      </c>
      <c r="K5" s="211">
        <f>SUM(C5:G5)*各係数!AS7+H5+I5</f>
        <v>0</v>
      </c>
    </row>
    <row r="6" spans="1:12" x14ac:dyDescent="0.2">
      <c r="A6" s="194">
        <v>15</v>
      </c>
      <c r="B6" s="195" t="s">
        <v>18</v>
      </c>
      <c r="C6" s="217">
        <f>【入力シート】!$B$2*取引基本表!AO8/取引基本表!AO$42</f>
        <v>0</v>
      </c>
      <c r="D6" s="217">
        <f>【入力シート】!$B$3*取引基本表!AP8/取引基本表!AP$42</f>
        <v>0</v>
      </c>
      <c r="E6" s="217">
        <f>【入力シート】!$B$4*取引基本表!AQ8/取引基本表!AQ$42</f>
        <v>0</v>
      </c>
      <c r="F6" s="217">
        <f>【入力シート】!$B$5*取引基本表!AR8/取引基本表!AR$42</f>
        <v>0</v>
      </c>
      <c r="G6" s="217">
        <f>【入力シート】!$B$6*取引基本表!AS8/取引基本表!AS$42</f>
        <v>0</v>
      </c>
      <c r="H6" s="217">
        <f>【入力シート】!$B$7*取引基本表!AX8/取引基本表!AX$42</f>
        <v>0</v>
      </c>
      <c r="I6" s="217">
        <f>【入力シート】!$B$8*取引基本表!AY8/取引基本表!AY$42</f>
        <v>0</v>
      </c>
      <c r="J6" s="196">
        <f t="shared" si="0"/>
        <v>0</v>
      </c>
      <c r="K6" s="211">
        <f>SUM(C6:G6)*各係数!AS8+H6+I6</f>
        <v>0</v>
      </c>
    </row>
    <row r="7" spans="1:12" x14ac:dyDescent="0.2">
      <c r="A7" s="197">
        <v>16</v>
      </c>
      <c r="B7" s="198" t="s">
        <v>19</v>
      </c>
      <c r="C7" s="218">
        <f>【入力シート】!$B$2*取引基本表!AO9/取引基本表!AO$42</f>
        <v>0</v>
      </c>
      <c r="D7" s="218">
        <f>【入力シート】!$B$3*取引基本表!AP9/取引基本表!AP$42</f>
        <v>0</v>
      </c>
      <c r="E7" s="218">
        <f>【入力シート】!$B$4*取引基本表!AQ9/取引基本表!AQ$42</f>
        <v>0</v>
      </c>
      <c r="F7" s="218">
        <f>【入力シート】!$B$5*取引基本表!AR9/取引基本表!AR$42</f>
        <v>0</v>
      </c>
      <c r="G7" s="218">
        <f>【入力シート】!$B$6*取引基本表!AS9/取引基本表!AS$42</f>
        <v>0</v>
      </c>
      <c r="H7" s="218">
        <f>【入力シート】!$B$7*取引基本表!AX9/取引基本表!AX$42</f>
        <v>0</v>
      </c>
      <c r="I7" s="220">
        <f>【入力シート】!$B$8*取引基本表!AY9/取引基本表!AY$42</f>
        <v>0</v>
      </c>
      <c r="J7" s="199">
        <f t="shared" si="0"/>
        <v>0</v>
      </c>
      <c r="K7" s="212">
        <f>SUM(C7:G7)*各係数!AS9+H7+I7</f>
        <v>0</v>
      </c>
    </row>
    <row r="8" spans="1:12" x14ac:dyDescent="0.2">
      <c r="A8" s="200">
        <v>20</v>
      </c>
      <c r="B8" s="201" t="s">
        <v>20</v>
      </c>
      <c r="C8" s="219">
        <f>【入力シート】!$B$2*取引基本表!AO10/取引基本表!AO$42</f>
        <v>0</v>
      </c>
      <c r="D8" s="219">
        <f>【入力シート】!$B$3*取引基本表!AP10/取引基本表!AP$42</f>
        <v>0</v>
      </c>
      <c r="E8" s="219">
        <f>【入力シート】!$B$4*取引基本表!AQ10/取引基本表!AQ$42</f>
        <v>0</v>
      </c>
      <c r="F8" s="219">
        <f>【入力シート】!$B$5*取引基本表!AR10/取引基本表!AR$42</f>
        <v>0</v>
      </c>
      <c r="G8" s="219">
        <f>【入力シート】!$B$6*取引基本表!AS10/取引基本表!AS$42</f>
        <v>0</v>
      </c>
      <c r="H8" s="219">
        <f>【入力シート】!$B$7*取引基本表!AX10/取引基本表!AX$42</f>
        <v>0</v>
      </c>
      <c r="I8" s="219">
        <f>【入力シート】!$B$8*取引基本表!AY10/取引基本表!AY$42</f>
        <v>0</v>
      </c>
      <c r="J8" s="202">
        <f t="shared" si="0"/>
        <v>0</v>
      </c>
      <c r="K8" s="213">
        <f>SUM(C8:G8)*各係数!AS10+H8+I8</f>
        <v>0</v>
      </c>
    </row>
    <row r="9" spans="1:12" x14ac:dyDescent="0.2">
      <c r="A9" s="194">
        <v>21</v>
      </c>
      <c r="B9" s="195" t="s">
        <v>21</v>
      </c>
      <c r="C9" s="217">
        <f>【入力シート】!$B$2*取引基本表!AO11/取引基本表!AO$42</f>
        <v>0</v>
      </c>
      <c r="D9" s="217">
        <f>【入力シート】!$B$3*取引基本表!AP11/取引基本表!AP$42</f>
        <v>0</v>
      </c>
      <c r="E9" s="217">
        <f>【入力シート】!$B$4*取引基本表!AQ11/取引基本表!AQ$42</f>
        <v>0</v>
      </c>
      <c r="F9" s="217">
        <f>【入力シート】!$B$5*取引基本表!AR11/取引基本表!AR$42</f>
        <v>0</v>
      </c>
      <c r="G9" s="217">
        <f>【入力シート】!$B$6*取引基本表!AS11/取引基本表!AS$42</f>
        <v>0</v>
      </c>
      <c r="H9" s="217">
        <f>【入力シート】!$B$7*取引基本表!AX11/取引基本表!AX$42</f>
        <v>0</v>
      </c>
      <c r="I9" s="217">
        <f>【入力シート】!$B$8*取引基本表!AY11/取引基本表!AY$42</f>
        <v>0</v>
      </c>
      <c r="J9" s="196">
        <f t="shared" si="0"/>
        <v>0</v>
      </c>
      <c r="K9" s="211">
        <f>SUM(C9:G9)*各係数!AS11+H9+I9</f>
        <v>0</v>
      </c>
    </row>
    <row r="10" spans="1:12" x14ac:dyDescent="0.2">
      <c r="A10" s="194">
        <v>22</v>
      </c>
      <c r="B10" s="195" t="s">
        <v>61</v>
      </c>
      <c r="C10" s="217">
        <f>【入力シート】!$B$2*取引基本表!AO12/取引基本表!AO$42</f>
        <v>0</v>
      </c>
      <c r="D10" s="217">
        <f>【入力シート】!$B$3*取引基本表!AP12/取引基本表!AP$42</f>
        <v>0</v>
      </c>
      <c r="E10" s="217">
        <f>【入力シート】!$B$4*取引基本表!AQ12/取引基本表!AQ$42</f>
        <v>0</v>
      </c>
      <c r="F10" s="217">
        <f>【入力シート】!$B$5*取引基本表!AR12/取引基本表!AR$42</f>
        <v>0</v>
      </c>
      <c r="G10" s="217">
        <f>【入力シート】!$B$6*取引基本表!AS12/取引基本表!AS$42</f>
        <v>0</v>
      </c>
      <c r="H10" s="217">
        <f>【入力シート】!$B$7*取引基本表!AX12/取引基本表!AX$42</f>
        <v>0</v>
      </c>
      <c r="I10" s="217">
        <f>【入力シート】!$B$8*取引基本表!AY12/取引基本表!AY$42</f>
        <v>0</v>
      </c>
      <c r="J10" s="196">
        <f t="shared" si="0"/>
        <v>0</v>
      </c>
      <c r="K10" s="211">
        <f>SUM(C10:G10)*各係数!AS12+H10+I10</f>
        <v>0</v>
      </c>
    </row>
    <row r="11" spans="1:12" x14ac:dyDescent="0.2">
      <c r="A11" s="194">
        <v>25</v>
      </c>
      <c r="B11" s="195" t="s">
        <v>22</v>
      </c>
      <c r="C11" s="217">
        <f>【入力シート】!$B$2*取引基本表!AO13/取引基本表!AO$42</f>
        <v>0</v>
      </c>
      <c r="D11" s="217">
        <f>【入力シート】!$B$3*取引基本表!AP13/取引基本表!AP$42</f>
        <v>0</v>
      </c>
      <c r="E11" s="217">
        <f>【入力シート】!$B$4*取引基本表!AQ13/取引基本表!AQ$42</f>
        <v>0</v>
      </c>
      <c r="F11" s="217">
        <f>【入力シート】!$B$5*取引基本表!AR13/取引基本表!AR$42</f>
        <v>0</v>
      </c>
      <c r="G11" s="217">
        <f>【入力シート】!$B$6*取引基本表!AS13/取引基本表!AS$42</f>
        <v>0</v>
      </c>
      <c r="H11" s="217">
        <f>【入力シート】!$B$7*取引基本表!AX13/取引基本表!AX$42</f>
        <v>0</v>
      </c>
      <c r="I11" s="217">
        <f>【入力シート】!$B$8*取引基本表!AY13/取引基本表!AY$42</f>
        <v>0</v>
      </c>
      <c r="J11" s="196">
        <f t="shared" si="0"/>
        <v>0</v>
      </c>
      <c r="K11" s="211">
        <f>SUM(C11:G11)*各係数!AS13+H11+I11</f>
        <v>0</v>
      </c>
    </row>
    <row r="12" spans="1:12" x14ac:dyDescent="0.2">
      <c r="A12" s="197">
        <v>26</v>
      </c>
      <c r="B12" s="198" t="s">
        <v>23</v>
      </c>
      <c r="C12" s="218">
        <f>【入力シート】!$B$2*取引基本表!AO14/取引基本表!AO$42</f>
        <v>0</v>
      </c>
      <c r="D12" s="218">
        <f>【入力シート】!$B$3*取引基本表!AP14/取引基本表!AP$42</f>
        <v>0</v>
      </c>
      <c r="E12" s="218">
        <f>【入力シート】!$B$4*取引基本表!AQ14/取引基本表!AQ$42</f>
        <v>0</v>
      </c>
      <c r="F12" s="218">
        <f>【入力シート】!$B$5*取引基本表!AR14/取引基本表!AR$42</f>
        <v>0</v>
      </c>
      <c r="G12" s="218">
        <f>【入力シート】!$B$6*取引基本表!AS14/取引基本表!AS$42</f>
        <v>0</v>
      </c>
      <c r="H12" s="218">
        <f>【入力シート】!$B$7*取引基本表!AX14/取引基本表!AX$42</f>
        <v>0</v>
      </c>
      <c r="I12" s="220">
        <f>【入力シート】!$B$8*取引基本表!AY14/取引基本表!AY$42</f>
        <v>0</v>
      </c>
      <c r="J12" s="199">
        <f t="shared" si="0"/>
        <v>0</v>
      </c>
      <c r="K12" s="212">
        <f>SUM(C12:G12)*各係数!AS14+H12+I12</f>
        <v>0</v>
      </c>
    </row>
    <row r="13" spans="1:12" x14ac:dyDescent="0.2">
      <c r="A13" s="200">
        <v>27</v>
      </c>
      <c r="B13" s="201" t="s">
        <v>24</v>
      </c>
      <c r="C13" s="219">
        <f>【入力シート】!$B$2*取引基本表!AO15/取引基本表!AO$42</f>
        <v>0</v>
      </c>
      <c r="D13" s="219">
        <f>【入力シート】!$B$3*取引基本表!AP15/取引基本表!AP$42</f>
        <v>0</v>
      </c>
      <c r="E13" s="219">
        <f>【入力シート】!$B$4*取引基本表!AQ15/取引基本表!AQ$42</f>
        <v>0</v>
      </c>
      <c r="F13" s="219">
        <f>【入力シート】!$B$5*取引基本表!AR15/取引基本表!AR$42</f>
        <v>0</v>
      </c>
      <c r="G13" s="219">
        <f>【入力シート】!$B$6*取引基本表!AS15/取引基本表!AS$42</f>
        <v>0</v>
      </c>
      <c r="H13" s="219">
        <f>【入力シート】!$B$7*取引基本表!AX15/取引基本表!AX$42</f>
        <v>0</v>
      </c>
      <c r="I13" s="219">
        <f>【入力シート】!$B$8*取引基本表!AY15/取引基本表!AY$42</f>
        <v>0</v>
      </c>
      <c r="J13" s="202">
        <f t="shared" si="0"/>
        <v>0</v>
      </c>
      <c r="K13" s="213">
        <f>SUM(C13:G13)*各係数!AS15+H13+I13</f>
        <v>0</v>
      </c>
    </row>
    <row r="14" spans="1:12" x14ac:dyDescent="0.2">
      <c r="A14" s="194">
        <v>28</v>
      </c>
      <c r="B14" s="195" t="s">
        <v>25</v>
      </c>
      <c r="C14" s="217">
        <f>【入力シート】!$B$2*取引基本表!AO16/取引基本表!AO$42</f>
        <v>0</v>
      </c>
      <c r="D14" s="217">
        <f>【入力シート】!$B$3*取引基本表!AP16/取引基本表!AP$42</f>
        <v>0</v>
      </c>
      <c r="E14" s="217">
        <f>【入力シート】!$B$4*取引基本表!AQ16/取引基本表!AQ$42</f>
        <v>0</v>
      </c>
      <c r="F14" s="217">
        <f>【入力シート】!$B$5*取引基本表!AR16/取引基本表!AR$42</f>
        <v>0</v>
      </c>
      <c r="G14" s="217">
        <f>【入力シート】!$B$6*取引基本表!AS16/取引基本表!AS$42</f>
        <v>0</v>
      </c>
      <c r="H14" s="217">
        <f>【入力シート】!$B$7*取引基本表!AX16/取引基本表!AX$42</f>
        <v>0</v>
      </c>
      <c r="I14" s="217">
        <f>【入力シート】!$B$8*取引基本表!AY16/取引基本表!AY$42</f>
        <v>0</v>
      </c>
      <c r="J14" s="196">
        <f t="shared" si="0"/>
        <v>0</v>
      </c>
      <c r="K14" s="211">
        <f>SUM(C14:G14)*各係数!AS16+H14+I14</f>
        <v>0</v>
      </c>
    </row>
    <row r="15" spans="1:12" x14ac:dyDescent="0.2">
      <c r="A15" s="194">
        <v>29</v>
      </c>
      <c r="B15" s="195" t="s">
        <v>48</v>
      </c>
      <c r="C15" s="217">
        <f>【入力シート】!$B$2*取引基本表!AO17/取引基本表!AO$42</f>
        <v>0</v>
      </c>
      <c r="D15" s="217">
        <f>【入力シート】!$B$3*取引基本表!AP17/取引基本表!AP$42</f>
        <v>0</v>
      </c>
      <c r="E15" s="217">
        <f>【入力シート】!$B$4*取引基本表!AQ17/取引基本表!AQ$42</f>
        <v>0</v>
      </c>
      <c r="F15" s="217">
        <f>【入力シート】!$B$5*取引基本表!AR17/取引基本表!AR$42</f>
        <v>0</v>
      </c>
      <c r="G15" s="217">
        <f>【入力シート】!$B$6*取引基本表!AS17/取引基本表!AS$42</f>
        <v>0</v>
      </c>
      <c r="H15" s="217">
        <f>【入力シート】!$B$7*取引基本表!AX17/取引基本表!AX$42</f>
        <v>0</v>
      </c>
      <c r="I15" s="217">
        <f>【入力シート】!$B$8*取引基本表!AY17/取引基本表!AY$42</f>
        <v>0</v>
      </c>
      <c r="J15" s="196">
        <f t="shared" si="0"/>
        <v>0</v>
      </c>
      <c r="K15" s="211">
        <f>SUM(C15:G15)*各係数!AS17+H15+I15</f>
        <v>0</v>
      </c>
    </row>
    <row r="16" spans="1:12" x14ac:dyDescent="0.2">
      <c r="A16" s="194">
        <v>30</v>
      </c>
      <c r="B16" s="195" t="s">
        <v>49</v>
      </c>
      <c r="C16" s="217">
        <f>【入力シート】!$B$2*取引基本表!AO18/取引基本表!AO$42</f>
        <v>0</v>
      </c>
      <c r="D16" s="217">
        <f>【入力シート】!$B$3*取引基本表!AP18/取引基本表!AP$42</f>
        <v>0</v>
      </c>
      <c r="E16" s="217">
        <f>【入力シート】!$B$4*取引基本表!AQ18/取引基本表!AQ$42</f>
        <v>0</v>
      </c>
      <c r="F16" s="217">
        <f>【入力シート】!$B$5*取引基本表!AR18/取引基本表!AR$42</f>
        <v>0</v>
      </c>
      <c r="G16" s="217">
        <f>【入力シート】!$B$6*取引基本表!AS18/取引基本表!AS$42</f>
        <v>0</v>
      </c>
      <c r="H16" s="217">
        <f>【入力シート】!$B$7*取引基本表!AX18/取引基本表!AX$42</f>
        <v>0</v>
      </c>
      <c r="I16" s="217">
        <f>【入力シート】!$B$8*取引基本表!AY18/取引基本表!AY$42</f>
        <v>0</v>
      </c>
      <c r="J16" s="196">
        <f t="shared" si="0"/>
        <v>0</v>
      </c>
      <c r="K16" s="211">
        <f>SUM(C16:G16)*各係数!AS18+H16+I16</f>
        <v>0</v>
      </c>
    </row>
    <row r="17" spans="1:11" x14ac:dyDescent="0.2">
      <c r="A17" s="197">
        <v>31</v>
      </c>
      <c r="B17" s="198" t="s">
        <v>50</v>
      </c>
      <c r="C17" s="218">
        <f>【入力シート】!$B$2*取引基本表!AO19/取引基本表!AO$42</f>
        <v>0</v>
      </c>
      <c r="D17" s="218">
        <f>【入力シート】!$B$3*取引基本表!AP19/取引基本表!AP$42</f>
        <v>0</v>
      </c>
      <c r="E17" s="218">
        <f>【入力シート】!$B$4*取引基本表!AQ19/取引基本表!AQ$42</f>
        <v>0</v>
      </c>
      <c r="F17" s="218">
        <f>【入力シート】!$B$5*取引基本表!AR19/取引基本表!AR$42</f>
        <v>0</v>
      </c>
      <c r="G17" s="218">
        <f>【入力シート】!$B$6*取引基本表!AS19/取引基本表!AS$42</f>
        <v>0</v>
      </c>
      <c r="H17" s="218">
        <f>【入力シート】!$B$7*取引基本表!AX19/取引基本表!AX$42</f>
        <v>0</v>
      </c>
      <c r="I17" s="220">
        <f>【入力シート】!$B$8*取引基本表!AY19/取引基本表!AY$42</f>
        <v>0</v>
      </c>
      <c r="J17" s="199">
        <f t="shared" si="0"/>
        <v>0</v>
      </c>
      <c r="K17" s="212">
        <f>SUM(C17:G17)*各係数!AS19+H17+I17</f>
        <v>0</v>
      </c>
    </row>
    <row r="18" spans="1:11" x14ac:dyDescent="0.2">
      <c r="A18" s="200">
        <v>32</v>
      </c>
      <c r="B18" s="201" t="s">
        <v>51</v>
      </c>
      <c r="C18" s="219">
        <f>【入力シート】!$B$2*取引基本表!AO20/取引基本表!AO$42</f>
        <v>0</v>
      </c>
      <c r="D18" s="219">
        <f>【入力シート】!$B$3*取引基本表!AP20/取引基本表!AP$42</f>
        <v>0</v>
      </c>
      <c r="E18" s="219">
        <f>【入力シート】!$B$4*取引基本表!AQ20/取引基本表!AQ$42</f>
        <v>0</v>
      </c>
      <c r="F18" s="219">
        <f>【入力シート】!$B$5*取引基本表!AR20/取引基本表!AR$42</f>
        <v>0</v>
      </c>
      <c r="G18" s="219">
        <f>【入力シート】!$B$6*取引基本表!AS20/取引基本表!AS$42</f>
        <v>0</v>
      </c>
      <c r="H18" s="219">
        <f>【入力シート】!$B$7*取引基本表!AX20/取引基本表!AX$42</f>
        <v>0</v>
      </c>
      <c r="I18" s="219">
        <f>【入力シート】!$B$8*取引基本表!AY20/取引基本表!AY$42</f>
        <v>0</v>
      </c>
      <c r="J18" s="202">
        <f t="shared" si="0"/>
        <v>0</v>
      </c>
      <c r="K18" s="213">
        <f>SUM(C18:G18)*各係数!AS20+H18+I18</f>
        <v>0</v>
      </c>
    </row>
    <row r="19" spans="1:11" x14ac:dyDescent="0.2">
      <c r="A19" s="194">
        <v>33</v>
      </c>
      <c r="B19" s="195" t="s">
        <v>26</v>
      </c>
      <c r="C19" s="217">
        <f>【入力シート】!$B$2*取引基本表!AO21/取引基本表!AO$42</f>
        <v>0</v>
      </c>
      <c r="D19" s="217">
        <f>【入力シート】!$B$3*取引基本表!AP21/取引基本表!AP$42</f>
        <v>0</v>
      </c>
      <c r="E19" s="217">
        <f>【入力シート】!$B$4*取引基本表!AQ21/取引基本表!AQ$42</f>
        <v>0</v>
      </c>
      <c r="F19" s="217">
        <f>【入力シート】!$B$5*取引基本表!AR21/取引基本表!AR$42</f>
        <v>0</v>
      </c>
      <c r="G19" s="217">
        <f>【入力シート】!$B$6*取引基本表!AS21/取引基本表!AS$42</f>
        <v>0</v>
      </c>
      <c r="H19" s="217">
        <f>【入力シート】!$B$7*取引基本表!AX21/取引基本表!AX$42</f>
        <v>0</v>
      </c>
      <c r="I19" s="217">
        <f>【入力シート】!$B$8*取引基本表!AY21/取引基本表!AY$42</f>
        <v>0</v>
      </c>
      <c r="J19" s="196">
        <f t="shared" si="0"/>
        <v>0</v>
      </c>
      <c r="K19" s="211">
        <f>SUM(C19:G19)*各係数!AS21+H19+I19</f>
        <v>0</v>
      </c>
    </row>
    <row r="20" spans="1:11" x14ac:dyDescent="0.2">
      <c r="A20" s="194">
        <v>34</v>
      </c>
      <c r="B20" s="195" t="s">
        <v>62</v>
      </c>
      <c r="C20" s="217">
        <f>【入力シート】!$B$2*取引基本表!AO22/取引基本表!AO$42</f>
        <v>0</v>
      </c>
      <c r="D20" s="217">
        <f>【入力シート】!$B$3*取引基本表!AP22/取引基本表!AP$42</f>
        <v>0</v>
      </c>
      <c r="E20" s="217">
        <f>【入力シート】!$B$4*取引基本表!AQ22/取引基本表!AQ$42</f>
        <v>0</v>
      </c>
      <c r="F20" s="217">
        <f>【入力シート】!$B$5*取引基本表!AR22/取引基本表!AR$42</f>
        <v>0</v>
      </c>
      <c r="G20" s="217">
        <f>【入力シート】!$B$6*取引基本表!AS22/取引基本表!AS$42</f>
        <v>0</v>
      </c>
      <c r="H20" s="217">
        <f>【入力シート】!$B$7*取引基本表!AX22/取引基本表!AX$42</f>
        <v>0</v>
      </c>
      <c r="I20" s="217">
        <f>【入力シート】!$B$8*取引基本表!AY22/取引基本表!AY$42</f>
        <v>0</v>
      </c>
      <c r="J20" s="196">
        <f t="shared" si="0"/>
        <v>0</v>
      </c>
      <c r="K20" s="211">
        <f>SUM(C20:G20)*各係数!AS22+H20+I20</f>
        <v>0</v>
      </c>
    </row>
    <row r="21" spans="1:11" x14ac:dyDescent="0.2">
      <c r="A21" s="194">
        <v>35</v>
      </c>
      <c r="B21" s="195" t="s">
        <v>27</v>
      </c>
      <c r="C21" s="217">
        <f>【入力シート】!$B$2*取引基本表!AO23/取引基本表!AO$42</f>
        <v>0</v>
      </c>
      <c r="D21" s="217">
        <f>【入力シート】!$B$3*取引基本表!AP23/取引基本表!AP$42</f>
        <v>0</v>
      </c>
      <c r="E21" s="217">
        <f>【入力シート】!$B$4*取引基本表!AQ23/取引基本表!AQ$42</f>
        <v>0</v>
      </c>
      <c r="F21" s="217">
        <f>【入力シート】!$B$5*取引基本表!AR23/取引基本表!AR$42</f>
        <v>0</v>
      </c>
      <c r="G21" s="217">
        <f>【入力シート】!$B$6*取引基本表!AS23/取引基本表!AS$42</f>
        <v>0</v>
      </c>
      <c r="H21" s="217">
        <f>【入力シート】!$B$7*取引基本表!AX23/取引基本表!AX$42</f>
        <v>0</v>
      </c>
      <c r="I21" s="217">
        <f>【入力シート】!$B$8*取引基本表!AY23/取引基本表!AY$42</f>
        <v>0</v>
      </c>
      <c r="J21" s="196">
        <f t="shared" si="0"/>
        <v>0</v>
      </c>
      <c r="K21" s="211">
        <f>SUM(C21:G21)*各係数!AS23+H21+I21</f>
        <v>0</v>
      </c>
    </row>
    <row r="22" spans="1:11" x14ac:dyDescent="0.2">
      <c r="A22" s="197">
        <v>39</v>
      </c>
      <c r="B22" s="198" t="s">
        <v>0</v>
      </c>
      <c r="C22" s="218">
        <f>【入力シート】!$B$2*取引基本表!AO24/取引基本表!AO$42</f>
        <v>0</v>
      </c>
      <c r="D22" s="218">
        <f>【入力シート】!$B$3*取引基本表!AP24/取引基本表!AP$42</f>
        <v>0</v>
      </c>
      <c r="E22" s="218">
        <f>【入力シート】!$B$4*取引基本表!AQ24/取引基本表!AQ$42</f>
        <v>0</v>
      </c>
      <c r="F22" s="218">
        <f>【入力シート】!$B$5*取引基本表!AR24/取引基本表!AR$42</f>
        <v>0</v>
      </c>
      <c r="G22" s="218">
        <f>【入力シート】!$B$6*取引基本表!AS24/取引基本表!AS$42</f>
        <v>0</v>
      </c>
      <c r="H22" s="218">
        <f>【入力シート】!$B$7*取引基本表!AX24/取引基本表!AX$42</f>
        <v>0</v>
      </c>
      <c r="I22" s="220">
        <f>【入力シート】!$B$8*取引基本表!AY24/取引基本表!AY$42</f>
        <v>0</v>
      </c>
      <c r="J22" s="199">
        <f t="shared" si="0"/>
        <v>0</v>
      </c>
      <c r="K22" s="212">
        <f>SUM(C22:G22)*各係数!AS24+H22+I22</f>
        <v>0</v>
      </c>
    </row>
    <row r="23" spans="1:11" x14ac:dyDescent="0.2">
      <c r="A23" s="200">
        <v>41</v>
      </c>
      <c r="B23" s="201" t="s">
        <v>28</v>
      </c>
      <c r="C23" s="219">
        <f>【入力シート】!$B$2*取引基本表!AO25/取引基本表!AO$42</f>
        <v>0</v>
      </c>
      <c r="D23" s="219">
        <f>【入力シート】!$B$3*取引基本表!AP25/取引基本表!AP$42</f>
        <v>0</v>
      </c>
      <c r="E23" s="219">
        <f>【入力シート】!$B$4*取引基本表!AQ25/取引基本表!AQ$42</f>
        <v>0</v>
      </c>
      <c r="F23" s="219">
        <f>【入力シート】!$B$5*取引基本表!AR25/取引基本表!AR$42</f>
        <v>0</v>
      </c>
      <c r="G23" s="219">
        <f>【入力シート】!$B$6*取引基本表!AS25/取引基本表!AS$42</f>
        <v>0</v>
      </c>
      <c r="H23" s="219">
        <f>【入力シート】!$B$7*取引基本表!AX25/取引基本表!AX$42</f>
        <v>0</v>
      </c>
      <c r="I23" s="219">
        <f>【入力シート】!$B$8*取引基本表!AY25/取引基本表!AY$42</f>
        <v>0</v>
      </c>
      <c r="J23" s="202">
        <f t="shared" si="0"/>
        <v>0</v>
      </c>
      <c r="K23" s="213">
        <f>SUM(C23:G23)*各係数!AS25+H23+I23</f>
        <v>0</v>
      </c>
    </row>
    <row r="24" spans="1:11" x14ac:dyDescent="0.2">
      <c r="A24" s="194">
        <v>46</v>
      </c>
      <c r="B24" s="195" t="s">
        <v>29</v>
      </c>
      <c r="C24" s="217">
        <f>【入力シート】!$B$2*取引基本表!AO26/取引基本表!AO$42</f>
        <v>0</v>
      </c>
      <c r="D24" s="217">
        <f>【入力シート】!$B$3*取引基本表!AP26/取引基本表!AP$42</f>
        <v>0</v>
      </c>
      <c r="E24" s="217">
        <f>【入力シート】!$B$4*取引基本表!AQ26/取引基本表!AQ$42</f>
        <v>0</v>
      </c>
      <c r="F24" s="217">
        <f>【入力シート】!$B$5*取引基本表!AR26/取引基本表!AR$42</f>
        <v>0</v>
      </c>
      <c r="G24" s="217">
        <f>【入力シート】!$B$6*取引基本表!AS26/取引基本表!AS$42</f>
        <v>0</v>
      </c>
      <c r="H24" s="217">
        <f>【入力シート】!$B$7*取引基本表!AX26/取引基本表!AX$42</f>
        <v>0</v>
      </c>
      <c r="I24" s="217">
        <f>【入力シート】!$B$8*取引基本表!AY26/取引基本表!AY$42</f>
        <v>0</v>
      </c>
      <c r="J24" s="196">
        <f t="shared" si="0"/>
        <v>0</v>
      </c>
      <c r="K24" s="211">
        <f>SUM(C24:G24)*各係数!AS26+H24+I24</f>
        <v>0</v>
      </c>
    </row>
    <row r="25" spans="1:11" x14ac:dyDescent="0.2">
      <c r="A25" s="194">
        <v>47</v>
      </c>
      <c r="B25" s="195" t="s">
        <v>52</v>
      </c>
      <c r="C25" s="217">
        <f>【入力シート】!$B$2*取引基本表!AO27/取引基本表!AO$42</f>
        <v>0</v>
      </c>
      <c r="D25" s="217">
        <f>【入力シート】!$B$3*取引基本表!AP27/取引基本表!AP$42</f>
        <v>0</v>
      </c>
      <c r="E25" s="217">
        <f>【入力シート】!$B$4*取引基本表!AQ27/取引基本表!AQ$42</f>
        <v>0</v>
      </c>
      <c r="F25" s="217">
        <f>【入力シート】!$B$5*取引基本表!AR27/取引基本表!AR$42</f>
        <v>0</v>
      </c>
      <c r="G25" s="217">
        <f>【入力シート】!$B$6*取引基本表!AS27/取引基本表!AS$42</f>
        <v>0</v>
      </c>
      <c r="H25" s="217">
        <f>【入力シート】!$B$7*取引基本表!AX27/取引基本表!AX$42</f>
        <v>0</v>
      </c>
      <c r="I25" s="217">
        <f>【入力シート】!$B$8*取引基本表!AY27/取引基本表!AY$42</f>
        <v>0</v>
      </c>
      <c r="J25" s="196">
        <f t="shared" si="0"/>
        <v>0</v>
      </c>
      <c r="K25" s="211">
        <f>SUM(C25:G25)*各係数!AS27+H25+I25</f>
        <v>0</v>
      </c>
    </row>
    <row r="26" spans="1:11" x14ac:dyDescent="0.2">
      <c r="A26" s="194">
        <v>48</v>
      </c>
      <c r="B26" s="195" t="s">
        <v>53</v>
      </c>
      <c r="C26" s="217">
        <f>【入力シート】!$B$2*取引基本表!AO28/取引基本表!AO$42</f>
        <v>0</v>
      </c>
      <c r="D26" s="217">
        <f>【入力シート】!$B$3*取引基本表!AP28/取引基本表!AP$42</f>
        <v>0</v>
      </c>
      <c r="E26" s="217">
        <f>【入力シート】!$B$4*取引基本表!AQ28/取引基本表!AQ$42</f>
        <v>0</v>
      </c>
      <c r="F26" s="217">
        <f>【入力シート】!$B$5*取引基本表!AR28/取引基本表!AR$42</f>
        <v>0</v>
      </c>
      <c r="G26" s="217">
        <f>【入力シート】!$B$6*取引基本表!AS28/取引基本表!AS$42</f>
        <v>0</v>
      </c>
      <c r="H26" s="217">
        <f>【入力シート】!$B$7*取引基本表!AX28/取引基本表!AX$42</f>
        <v>0</v>
      </c>
      <c r="I26" s="217">
        <f>【入力シート】!$B$8*取引基本表!AY28/取引基本表!AY$42</f>
        <v>0</v>
      </c>
      <c r="J26" s="196">
        <f t="shared" si="0"/>
        <v>0</v>
      </c>
      <c r="K26" s="211">
        <f>SUM(C26:G26)*各係数!AS28+H26+I26</f>
        <v>0</v>
      </c>
    </row>
    <row r="27" spans="1:11" x14ac:dyDescent="0.2">
      <c r="A27" s="197">
        <v>51</v>
      </c>
      <c r="B27" s="198" t="s">
        <v>1</v>
      </c>
      <c r="C27" s="218">
        <f>【入力シート】!$B$2*取引基本表!AO29/取引基本表!AO$42</f>
        <v>0</v>
      </c>
      <c r="D27" s="218">
        <f>【入力シート】!$B$3*取引基本表!AP29/取引基本表!AP$42</f>
        <v>0</v>
      </c>
      <c r="E27" s="218">
        <f>【入力シート】!$B$4*取引基本表!AQ29/取引基本表!AQ$42</f>
        <v>0</v>
      </c>
      <c r="F27" s="218">
        <f>【入力シート】!$B$5*取引基本表!AR29/取引基本表!AR$42</f>
        <v>0</v>
      </c>
      <c r="G27" s="218">
        <f>【入力シート】!$B$6*取引基本表!AS29/取引基本表!AS$42</f>
        <v>0</v>
      </c>
      <c r="H27" s="218">
        <f>【入力シート】!$B$7*取引基本表!AX29/取引基本表!AX$42</f>
        <v>0</v>
      </c>
      <c r="I27" s="220">
        <f>【入力シート】!$B$8*取引基本表!AY29/取引基本表!AY$42</f>
        <v>0</v>
      </c>
      <c r="J27" s="199">
        <f t="shared" si="0"/>
        <v>0</v>
      </c>
      <c r="K27" s="212">
        <f>SUM(C27:G27)*各係数!AS29+H27+I27</f>
        <v>0</v>
      </c>
    </row>
    <row r="28" spans="1:11" x14ac:dyDescent="0.2">
      <c r="A28" s="200">
        <v>53</v>
      </c>
      <c r="B28" s="201" t="s">
        <v>2</v>
      </c>
      <c r="C28" s="219">
        <f>【入力シート】!$B$2*取引基本表!AO30/取引基本表!AO$42</f>
        <v>0</v>
      </c>
      <c r="D28" s="219">
        <f>【入力シート】!$B$3*取引基本表!AP30/取引基本表!AP$42</f>
        <v>0</v>
      </c>
      <c r="E28" s="219">
        <f>【入力シート】!$B$4*取引基本表!AQ30/取引基本表!AQ$42</f>
        <v>0</v>
      </c>
      <c r="F28" s="219">
        <f>【入力シート】!$B$5*取引基本表!AR30/取引基本表!AR$42</f>
        <v>0</v>
      </c>
      <c r="G28" s="219">
        <f>【入力シート】!$B$6*取引基本表!AS30/取引基本表!AS$42</f>
        <v>0</v>
      </c>
      <c r="H28" s="219">
        <f>【入力シート】!$B$7*取引基本表!AX30/取引基本表!AX$42</f>
        <v>0</v>
      </c>
      <c r="I28" s="219">
        <f>【入力シート】!$B$8*取引基本表!AY30/取引基本表!AY$42</f>
        <v>0</v>
      </c>
      <c r="J28" s="202">
        <f t="shared" si="0"/>
        <v>0</v>
      </c>
      <c r="K28" s="213">
        <f>SUM(C28:G28)*各係数!AS30+H28+I28</f>
        <v>0</v>
      </c>
    </row>
    <row r="29" spans="1:11" x14ac:dyDescent="0.2">
      <c r="A29" s="194">
        <v>55</v>
      </c>
      <c r="B29" s="195" t="s">
        <v>30</v>
      </c>
      <c r="C29" s="217">
        <f>【入力シート】!$B$2*取引基本表!AO31/取引基本表!AO$42</f>
        <v>0</v>
      </c>
      <c r="D29" s="217">
        <f>【入力シート】!$B$3*取引基本表!AP31/取引基本表!AP$42</f>
        <v>0</v>
      </c>
      <c r="E29" s="217">
        <f>【入力シート】!$B$4*取引基本表!AQ31/取引基本表!AQ$42</f>
        <v>0</v>
      </c>
      <c r="F29" s="217">
        <f>【入力シート】!$B$5*取引基本表!AR31/取引基本表!AR$42</f>
        <v>0</v>
      </c>
      <c r="G29" s="217">
        <f>【入力シート】!$B$6*取引基本表!AS31/取引基本表!AS$42</f>
        <v>0</v>
      </c>
      <c r="H29" s="217">
        <f>【入力シート】!$B$7*取引基本表!AX31/取引基本表!AX$42</f>
        <v>0</v>
      </c>
      <c r="I29" s="217">
        <f>【入力シート】!$B$8*取引基本表!AY31/取引基本表!AY$42</f>
        <v>0</v>
      </c>
      <c r="J29" s="196">
        <f t="shared" si="0"/>
        <v>0</v>
      </c>
      <c r="K29" s="211">
        <f>SUM(C29:G29)*各係数!AS31+H29+I29</f>
        <v>0</v>
      </c>
    </row>
    <row r="30" spans="1:11" x14ac:dyDescent="0.2">
      <c r="A30" s="194">
        <v>57</v>
      </c>
      <c r="B30" s="195" t="s">
        <v>54</v>
      </c>
      <c r="C30" s="217">
        <f>【入力シート】!$B$2*取引基本表!AO32/取引基本表!AO$42</f>
        <v>0</v>
      </c>
      <c r="D30" s="217">
        <f>【入力シート】!$B$3*取引基本表!AP32/取引基本表!AP$42</f>
        <v>0</v>
      </c>
      <c r="E30" s="217">
        <f>【入力シート】!$B$4*取引基本表!AQ32/取引基本表!AQ$42</f>
        <v>0</v>
      </c>
      <c r="F30" s="217">
        <f>【入力シート】!$B$5*取引基本表!AR32/取引基本表!AR$42</f>
        <v>0</v>
      </c>
      <c r="G30" s="217">
        <f>【入力シート】!$B$6*取引基本表!AS32/取引基本表!AS$42</f>
        <v>0</v>
      </c>
      <c r="H30" s="217">
        <f>【入力シート】!$B$7*取引基本表!AX32/取引基本表!AX$42</f>
        <v>0</v>
      </c>
      <c r="I30" s="217">
        <f>【入力シート】!$B$8*取引基本表!AY32/取引基本表!AY$42</f>
        <v>0</v>
      </c>
      <c r="J30" s="196">
        <f t="shared" si="0"/>
        <v>0</v>
      </c>
      <c r="K30" s="211">
        <f>SUM(C30:G30)*各係数!AS32+H30+I30</f>
        <v>0</v>
      </c>
    </row>
    <row r="31" spans="1:11" x14ac:dyDescent="0.2">
      <c r="A31" s="194">
        <v>59</v>
      </c>
      <c r="B31" s="195" t="s">
        <v>55</v>
      </c>
      <c r="C31" s="217">
        <f>【入力シート】!$B$2*取引基本表!AO33/取引基本表!AO$42</f>
        <v>0</v>
      </c>
      <c r="D31" s="217">
        <f>【入力シート】!$B$3*取引基本表!AP33/取引基本表!AP$42</f>
        <v>0</v>
      </c>
      <c r="E31" s="217">
        <f>【入力シート】!$B$4*取引基本表!AQ33/取引基本表!AQ$42</f>
        <v>0</v>
      </c>
      <c r="F31" s="217">
        <f>【入力シート】!$B$5*取引基本表!AR33/取引基本表!AR$42</f>
        <v>0</v>
      </c>
      <c r="G31" s="217">
        <f>【入力シート】!$B$6*取引基本表!AS33/取引基本表!AS$42</f>
        <v>0</v>
      </c>
      <c r="H31" s="217">
        <f>【入力シート】!$B$7*取引基本表!AX33/取引基本表!AX$42</f>
        <v>0</v>
      </c>
      <c r="I31" s="217">
        <f>【入力シート】!$B$8*取引基本表!AY33/取引基本表!AY$42</f>
        <v>0</v>
      </c>
      <c r="J31" s="196">
        <f t="shared" si="0"/>
        <v>0</v>
      </c>
      <c r="K31" s="211">
        <f>SUM(C31:G31)*各係数!AS33+H31+I31</f>
        <v>0</v>
      </c>
    </row>
    <row r="32" spans="1:11" x14ac:dyDescent="0.2">
      <c r="A32" s="197">
        <v>61</v>
      </c>
      <c r="B32" s="198" t="s">
        <v>3</v>
      </c>
      <c r="C32" s="218">
        <f>【入力シート】!$B$2*取引基本表!AO34/取引基本表!AO$42</f>
        <v>0</v>
      </c>
      <c r="D32" s="218">
        <f>【入力シート】!$B$3*取引基本表!AP34/取引基本表!AP$42</f>
        <v>0</v>
      </c>
      <c r="E32" s="218">
        <f>【入力シート】!$B$4*取引基本表!AQ34/取引基本表!AQ$42</f>
        <v>0</v>
      </c>
      <c r="F32" s="218">
        <f>【入力シート】!$B$5*取引基本表!AR34/取引基本表!AR$42</f>
        <v>0</v>
      </c>
      <c r="G32" s="218">
        <f>【入力シート】!$B$6*取引基本表!AS34/取引基本表!AS$42</f>
        <v>0</v>
      </c>
      <c r="H32" s="218">
        <f>【入力シート】!$B$7*取引基本表!AX34/取引基本表!AX$42</f>
        <v>0</v>
      </c>
      <c r="I32" s="220">
        <f>【入力シート】!$B$8*取引基本表!AY34/取引基本表!AY$42</f>
        <v>0</v>
      </c>
      <c r="J32" s="199">
        <f t="shared" si="0"/>
        <v>0</v>
      </c>
      <c r="K32" s="212">
        <f>SUM(C32:G32)*各係数!AS34+H32+I32</f>
        <v>0</v>
      </c>
    </row>
    <row r="33" spans="1:11" x14ac:dyDescent="0.2">
      <c r="A33" s="200">
        <v>63</v>
      </c>
      <c r="B33" s="201" t="s">
        <v>31</v>
      </c>
      <c r="C33" s="219">
        <f>【入力シート】!$B$2*取引基本表!AO35/取引基本表!AO$42</f>
        <v>0</v>
      </c>
      <c r="D33" s="219">
        <f>【入力シート】!$B$3*取引基本表!AP35/取引基本表!AP$42</f>
        <v>0</v>
      </c>
      <c r="E33" s="219">
        <f>【入力シート】!$B$4*取引基本表!AQ35/取引基本表!AQ$42</f>
        <v>0</v>
      </c>
      <c r="F33" s="219">
        <f>【入力シート】!$B$5*取引基本表!AR35/取引基本表!AR$42</f>
        <v>0</v>
      </c>
      <c r="G33" s="219">
        <f>【入力シート】!$B$6*取引基本表!AS35/取引基本表!AS$42</f>
        <v>0</v>
      </c>
      <c r="H33" s="219">
        <f>【入力シート】!$B$7*取引基本表!AX35/取引基本表!AX$42</f>
        <v>0</v>
      </c>
      <c r="I33" s="219">
        <f>【入力シート】!$B$8*取引基本表!AY35/取引基本表!AY$42</f>
        <v>0</v>
      </c>
      <c r="J33" s="202">
        <f t="shared" si="0"/>
        <v>0</v>
      </c>
      <c r="K33" s="213">
        <f>SUM(C33:G33)*各係数!AS35+H33+I33</f>
        <v>0</v>
      </c>
    </row>
    <row r="34" spans="1:11" x14ac:dyDescent="0.2">
      <c r="A34" s="203">
        <v>64</v>
      </c>
      <c r="B34" s="204" t="s">
        <v>56</v>
      </c>
      <c r="C34" s="217">
        <f>【入力シート】!$B$2*取引基本表!AO36/取引基本表!AO$42</f>
        <v>0</v>
      </c>
      <c r="D34" s="217">
        <f>【入力シート】!$B$3*取引基本表!AP36/取引基本表!AP$42</f>
        <v>0</v>
      </c>
      <c r="E34" s="217">
        <f>【入力シート】!$B$4*取引基本表!AQ36/取引基本表!AQ$42</f>
        <v>0</v>
      </c>
      <c r="F34" s="217">
        <f>【入力シート】!$B$5*取引基本表!AR36/取引基本表!AR$42</f>
        <v>0</v>
      </c>
      <c r="G34" s="217">
        <f>【入力シート】!$B$6*取引基本表!AS36/取引基本表!AS$42</f>
        <v>0</v>
      </c>
      <c r="H34" s="217">
        <f>【入力シート】!$B$7*取引基本表!AX36/取引基本表!AX$42</f>
        <v>0</v>
      </c>
      <c r="I34" s="217">
        <f>【入力シート】!$B$8*取引基本表!AY36/取引基本表!AY$42</f>
        <v>0</v>
      </c>
      <c r="J34" s="205">
        <f t="shared" si="0"/>
        <v>0</v>
      </c>
      <c r="K34" s="214">
        <f>SUM(C34:G34)*各係数!AS36+H34+I34</f>
        <v>0</v>
      </c>
    </row>
    <row r="35" spans="1:11" x14ac:dyDescent="0.2">
      <c r="A35" s="203">
        <v>65</v>
      </c>
      <c r="B35" s="204" t="s">
        <v>63</v>
      </c>
      <c r="C35" s="217">
        <f>【入力シート】!$B$2*取引基本表!AO37/取引基本表!AO$42</f>
        <v>0</v>
      </c>
      <c r="D35" s="217">
        <f>【入力シート】!$B$3*取引基本表!AP37/取引基本表!AP$42</f>
        <v>0</v>
      </c>
      <c r="E35" s="217">
        <f>【入力シート】!$B$4*取引基本表!AQ37/取引基本表!AQ$42</f>
        <v>0</v>
      </c>
      <c r="F35" s="217">
        <f>【入力シート】!$B$5*取引基本表!AR37/取引基本表!AR$42</f>
        <v>0</v>
      </c>
      <c r="G35" s="217">
        <f>【入力シート】!$B$6*取引基本表!AS37/取引基本表!AS$42</f>
        <v>0</v>
      </c>
      <c r="H35" s="217">
        <f>【入力シート】!$B$7*取引基本表!AX37/取引基本表!AX$42</f>
        <v>0</v>
      </c>
      <c r="I35" s="217">
        <f>【入力シート】!$B$8*取引基本表!AY37/取引基本表!AY$42</f>
        <v>0</v>
      </c>
      <c r="J35" s="205">
        <f t="shared" si="0"/>
        <v>0</v>
      </c>
      <c r="K35" s="214">
        <f>SUM(C35:G35)*各係数!AS37+H35+I35</f>
        <v>0</v>
      </c>
    </row>
    <row r="36" spans="1:11" x14ac:dyDescent="0.2">
      <c r="A36" s="194">
        <v>66</v>
      </c>
      <c r="B36" s="195" t="s">
        <v>32</v>
      </c>
      <c r="C36" s="217">
        <f>【入力シート】!$B$2*取引基本表!AO38/取引基本表!AO$42</f>
        <v>0</v>
      </c>
      <c r="D36" s="217">
        <f>【入力シート】!$B$3*取引基本表!AP38/取引基本表!AP$42</f>
        <v>0</v>
      </c>
      <c r="E36" s="217">
        <f>【入力シート】!$B$4*取引基本表!AQ38/取引基本表!AQ$42</f>
        <v>0</v>
      </c>
      <c r="F36" s="217">
        <f>【入力シート】!$B$5*取引基本表!AR38/取引基本表!AR$42</f>
        <v>0</v>
      </c>
      <c r="G36" s="217">
        <f>【入力シート】!$B$6*取引基本表!AS38/取引基本表!AS$42</f>
        <v>0</v>
      </c>
      <c r="H36" s="217">
        <f>【入力シート】!$B$7*取引基本表!AX38/取引基本表!AX$42</f>
        <v>0</v>
      </c>
      <c r="I36" s="217">
        <f>【入力シート】!$B$8*取引基本表!AY38/取引基本表!AY$42</f>
        <v>0</v>
      </c>
      <c r="J36" s="196">
        <f t="shared" si="0"/>
        <v>0</v>
      </c>
      <c r="K36" s="214">
        <f>SUM(C36:G36)*各係数!AS38+H36+I36</f>
        <v>0</v>
      </c>
    </row>
    <row r="37" spans="1:11" x14ac:dyDescent="0.2">
      <c r="A37" s="197">
        <v>67</v>
      </c>
      <c r="B37" s="198" t="s">
        <v>33</v>
      </c>
      <c r="C37" s="218">
        <f>【入力シート】!$B$2*取引基本表!AO39/取引基本表!AO$42</f>
        <v>0</v>
      </c>
      <c r="D37" s="218">
        <f>【入力シート】!$B$3*取引基本表!AP39/取引基本表!AP$42</f>
        <v>0</v>
      </c>
      <c r="E37" s="218">
        <f>【入力シート】!$B$4*取引基本表!AQ39/取引基本表!AQ$42</f>
        <v>0</v>
      </c>
      <c r="F37" s="218">
        <f>【入力シート】!$B$5*取引基本表!AR39/取引基本表!AR$42</f>
        <v>0</v>
      </c>
      <c r="G37" s="218">
        <f>【入力シート】!$B$6*取引基本表!AS39/取引基本表!AS$42</f>
        <v>0</v>
      </c>
      <c r="H37" s="218">
        <f>【入力シート】!$B$7*取引基本表!AX39/取引基本表!AX$42</f>
        <v>0</v>
      </c>
      <c r="I37" s="220">
        <f>【入力シート】!$B$8*取引基本表!AY39/取引基本表!AY$42</f>
        <v>0</v>
      </c>
      <c r="J37" s="199">
        <f t="shared" si="0"/>
        <v>0</v>
      </c>
      <c r="K37" s="212">
        <f>SUM(C37:G37)*各係数!AS39+H37+I37</f>
        <v>0</v>
      </c>
    </row>
    <row r="38" spans="1:11" x14ac:dyDescent="0.2">
      <c r="A38" s="203">
        <v>68</v>
      </c>
      <c r="B38" s="204" t="s">
        <v>4</v>
      </c>
      <c r="C38" s="219">
        <f>【入力シート】!$B$2*取引基本表!AO40/取引基本表!AO$42</f>
        <v>0</v>
      </c>
      <c r="D38" s="219">
        <f>【入力シート】!$B$3*取引基本表!AP40/取引基本表!AP$42</f>
        <v>0</v>
      </c>
      <c r="E38" s="219">
        <f>【入力シート】!$B$4*取引基本表!AQ40/取引基本表!AQ$42</f>
        <v>0</v>
      </c>
      <c r="F38" s="219">
        <f>【入力シート】!$B$5*取引基本表!AR40/取引基本表!AR$42</f>
        <v>0</v>
      </c>
      <c r="G38" s="219">
        <f>【入力シート】!$B$6*取引基本表!AS40/取引基本表!AS$42</f>
        <v>0</v>
      </c>
      <c r="H38" s="219">
        <f>【入力シート】!$B$7*取引基本表!AX40/取引基本表!AX$42</f>
        <v>0</v>
      </c>
      <c r="I38" s="219">
        <f>【入力シート】!$B$8*取引基本表!AY40/取引基本表!AY$42</f>
        <v>0</v>
      </c>
      <c r="J38" s="205">
        <f t="shared" si="0"/>
        <v>0</v>
      </c>
      <c r="K38" s="214">
        <f>SUM(C38:G38)*各係数!AS40+H38+I38</f>
        <v>0</v>
      </c>
    </row>
    <row r="39" spans="1:11" ht="18.5" thickBot="1" x14ac:dyDescent="0.25">
      <c r="A39" s="206">
        <v>69</v>
      </c>
      <c r="B39" s="207" t="s">
        <v>5</v>
      </c>
      <c r="C39" s="221">
        <f>【入力シート】!$B$2*取引基本表!AO41/取引基本表!AO$42</f>
        <v>0</v>
      </c>
      <c r="D39" s="221">
        <f>【入力シート】!$B$3*取引基本表!AP41/取引基本表!AP$42</f>
        <v>0</v>
      </c>
      <c r="E39" s="221">
        <f>【入力シート】!$B$4*取引基本表!AQ41/取引基本表!AQ$42</f>
        <v>0</v>
      </c>
      <c r="F39" s="221">
        <f>【入力シート】!$B$5*取引基本表!AR41/取引基本表!AR$42</f>
        <v>0</v>
      </c>
      <c r="G39" s="225">
        <f>【入力シート】!$B$6*取引基本表!AS41/取引基本表!AS$42</f>
        <v>0</v>
      </c>
      <c r="H39" s="225">
        <f>【入力シート】!$B$7*取引基本表!AX41/取引基本表!AX$42</f>
        <v>0</v>
      </c>
      <c r="I39" s="222">
        <f>【入力シート】!$B$8*取引基本表!AY41/取引基本表!AY$42</f>
        <v>0</v>
      </c>
      <c r="J39" s="208">
        <f t="shared" si="0"/>
        <v>0</v>
      </c>
      <c r="K39" s="215">
        <f>SUM(C39:G39)*各係数!AS41+H39+I39</f>
        <v>0</v>
      </c>
    </row>
    <row r="40" spans="1:11" x14ac:dyDescent="0.2">
      <c r="C40" s="106"/>
      <c r="D40" s="106"/>
      <c r="E40" s="106"/>
      <c r="F40" s="106"/>
      <c r="G40" s="111"/>
      <c r="H40" s="111"/>
    </row>
  </sheetData>
  <sheetProtection sheet="1" objects="1" scenarios="1" selectLockedCells="1" selectUnlockedCells="1"/>
  <phoneticPr fontId="6"/>
  <dataValidations count="1">
    <dataValidation imeMode="off" allowBlank="1" showInputMessage="1" showErrorMessage="1" sqref="J3:K39" xr:uid="{00000000-0002-0000-0300-000000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345"/>
  <sheetViews>
    <sheetView zoomScaleNormal="100" workbookViewId="0">
      <pane xSplit="2" ySplit="4" topLeftCell="C5" activePane="bottomRight" state="frozen"/>
      <selection activeCell="B1" sqref="B1"/>
      <selection pane="topRight" activeCell="B1" sqref="B1"/>
      <selection pane="bottomLeft" activeCell="B1" sqref="B1"/>
      <selection pane="bottomRight"/>
    </sheetView>
  </sheetViews>
  <sheetFormatPr defaultColWidth="9" defaultRowHeight="16.5" x14ac:dyDescent="0.2"/>
  <cols>
    <col min="1" max="1" width="3.7265625" style="135" bestFit="1" customWidth="1"/>
    <col min="2" max="2" width="27.7265625" style="135" bestFit="1" customWidth="1"/>
    <col min="3" max="39" width="13.90625" style="135" customWidth="1"/>
    <col min="40" max="40" width="9" style="135"/>
    <col min="41" max="41" width="12.26953125" style="135" bestFit="1" customWidth="1"/>
    <col min="42" max="42" width="9.36328125" style="135" bestFit="1" customWidth="1"/>
    <col min="43" max="43" width="12.26953125" style="135" bestFit="1" customWidth="1"/>
    <col min="44" max="44" width="14.6328125" style="135" customWidth="1"/>
    <col min="45" max="45" width="9.36328125" style="135" bestFit="1" customWidth="1"/>
    <col min="46" max="16384" width="9" style="135"/>
  </cols>
  <sheetData>
    <row r="1" spans="1:48" ht="30" customHeight="1" x14ac:dyDescent="0.2">
      <c r="A1" s="133" t="s">
        <v>64</v>
      </c>
      <c r="B1" s="134"/>
      <c r="C1" s="134"/>
      <c r="D1" s="134"/>
      <c r="E1" s="134"/>
      <c r="F1" s="134"/>
      <c r="G1" s="134"/>
      <c r="H1" s="134"/>
      <c r="I1" s="134"/>
      <c r="J1" s="134"/>
      <c r="K1" s="134"/>
    </row>
    <row r="2" spans="1:48" ht="30" customHeight="1" x14ac:dyDescent="0.2">
      <c r="A2" s="134"/>
      <c r="B2" s="136" t="s">
        <v>46</v>
      </c>
      <c r="C2" s="134"/>
      <c r="D2" s="134"/>
      <c r="E2" s="134"/>
      <c r="F2" s="134"/>
      <c r="G2" s="134"/>
      <c r="H2" s="134"/>
      <c r="I2" s="134"/>
      <c r="J2" s="134"/>
      <c r="K2" s="134"/>
    </row>
    <row r="3" spans="1:48" ht="18" customHeight="1" x14ac:dyDescent="0.2">
      <c r="A3" s="137"/>
      <c r="B3" s="138"/>
      <c r="C3" s="139">
        <v>1</v>
      </c>
      <c r="D3" s="139">
        <v>6</v>
      </c>
      <c r="E3" s="139">
        <v>11</v>
      </c>
      <c r="F3" s="139">
        <v>15</v>
      </c>
      <c r="G3" s="139">
        <v>16</v>
      </c>
      <c r="H3" s="139">
        <v>20</v>
      </c>
      <c r="I3" s="139">
        <v>21</v>
      </c>
      <c r="J3" s="139">
        <v>22</v>
      </c>
      <c r="K3" s="139">
        <v>25</v>
      </c>
      <c r="L3" s="139">
        <v>26</v>
      </c>
      <c r="M3" s="139">
        <v>27</v>
      </c>
      <c r="N3" s="139">
        <v>28</v>
      </c>
      <c r="O3" s="139">
        <v>29</v>
      </c>
      <c r="P3" s="139">
        <v>30</v>
      </c>
      <c r="Q3" s="139">
        <v>31</v>
      </c>
      <c r="R3" s="139">
        <v>32</v>
      </c>
      <c r="S3" s="139">
        <v>33</v>
      </c>
      <c r="T3" s="139">
        <v>34</v>
      </c>
      <c r="U3" s="139">
        <v>35</v>
      </c>
      <c r="V3" s="139">
        <v>39</v>
      </c>
      <c r="W3" s="139">
        <v>41</v>
      </c>
      <c r="X3" s="139">
        <v>46</v>
      </c>
      <c r="Y3" s="139">
        <v>47</v>
      </c>
      <c r="Z3" s="139">
        <v>48</v>
      </c>
      <c r="AA3" s="139">
        <v>51</v>
      </c>
      <c r="AB3" s="139">
        <v>53</v>
      </c>
      <c r="AC3" s="139">
        <v>55</v>
      </c>
      <c r="AD3" s="139">
        <v>57</v>
      </c>
      <c r="AE3" s="139">
        <v>59</v>
      </c>
      <c r="AF3" s="139">
        <v>61</v>
      </c>
      <c r="AG3" s="139">
        <v>63</v>
      </c>
      <c r="AH3" s="139">
        <v>64</v>
      </c>
      <c r="AI3" s="139">
        <v>65</v>
      </c>
      <c r="AJ3" s="139">
        <v>66</v>
      </c>
      <c r="AK3" s="139">
        <v>67</v>
      </c>
      <c r="AL3" s="139">
        <v>68</v>
      </c>
      <c r="AM3" s="140">
        <v>69</v>
      </c>
    </row>
    <row r="4" spans="1:48" ht="54" customHeight="1" x14ac:dyDescent="0.2">
      <c r="A4" s="141"/>
      <c r="B4" s="142"/>
      <c r="C4" s="143" t="s">
        <v>60</v>
      </c>
      <c r="D4" s="143" t="s">
        <v>17</v>
      </c>
      <c r="E4" s="143" t="s">
        <v>47</v>
      </c>
      <c r="F4" s="143" t="s">
        <v>18</v>
      </c>
      <c r="G4" s="143" t="s">
        <v>19</v>
      </c>
      <c r="H4" s="143" t="s">
        <v>20</v>
      </c>
      <c r="I4" s="143" t="s">
        <v>21</v>
      </c>
      <c r="J4" s="143" t="s">
        <v>61</v>
      </c>
      <c r="K4" s="143" t="s">
        <v>22</v>
      </c>
      <c r="L4" s="143" t="s">
        <v>23</v>
      </c>
      <c r="M4" s="143" t="s">
        <v>24</v>
      </c>
      <c r="N4" s="143" t="s">
        <v>25</v>
      </c>
      <c r="O4" s="143" t="s">
        <v>48</v>
      </c>
      <c r="P4" s="143" t="s">
        <v>49</v>
      </c>
      <c r="Q4" s="143" t="s">
        <v>50</v>
      </c>
      <c r="R4" s="143" t="s">
        <v>51</v>
      </c>
      <c r="S4" s="143" t="s">
        <v>26</v>
      </c>
      <c r="T4" s="143" t="s">
        <v>62</v>
      </c>
      <c r="U4" s="143" t="s">
        <v>27</v>
      </c>
      <c r="V4" s="143" t="s">
        <v>0</v>
      </c>
      <c r="W4" s="143" t="s">
        <v>28</v>
      </c>
      <c r="X4" s="143" t="s">
        <v>29</v>
      </c>
      <c r="Y4" s="143" t="s">
        <v>52</v>
      </c>
      <c r="Z4" s="143" t="s">
        <v>53</v>
      </c>
      <c r="AA4" s="143" t="s">
        <v>1</v>
      </c>
      <c r="AB4" s="143" t="s">
        <v>2</v>
      </c>
      <c r="AC4" s="143" t="s">
        <v>30</v>
      </c>
      <c r="AD4" s="143" t="s">
        <v>54</v>
      </c>
      <c r="AE4" s="143" t="s">
        <v>55</v>
      </c>
      <c r="AF4" s="143" t="s">
        <v>3</v>
      </c>
      <c r="AG4" s="143" t="s">
        <v>31</v>
      </c>
      <c r="AH4" s="143" t="s">
        <v>56</v>
      </c>
      <c r="AI4" s="143" t="s">
        <v>63</v>
      </c>
      <c r="AJ4" s="143" t="s">
        <v>32</v>
      </c>
      <c r="AK4" s="143" t="s">
        <v>33</v>
      </c>
      <c r="AL4" s="143" t="s">
        <v>4</v>
      </c>
      <c r="AM4" s="144" t="s">
        <v>5</v>
      </c>
      <c r="AO4" s="145" t="s">
        <v>14</v>
      </c>
      <c r="AP4" s="146" t="s">
        <v>57</v>
      </c>
      <c r="AQ4" s="145" t="s">
        <v>15</v>
      </c>
      <c r="AR4" s="145" t="s">
        <v>16</v>
      </c>
      <c r="AS4" s="146" t="s">
        <v>34</v>
      </c>
    </row>
    <row r="5" spans="1:48" ht="18" customHeight="1" x14ac:dyDescent="0.2">
      <c r="A5" s="147">
        <v>1</v>
      </c>
      <c r="B5" s="148" t="s">
        <v>60</v>
      </c>
      <c r="C5" s="149">
        <v>1.004183</v>
      </c>
      <c r="D5" s="149">
        <v>6.0000000000000002E-6</v>
      </c>
      <c r="E5" s="149">
        <v>1.2220999999999999E-2</v>
      </c>
      <c r="F5" s="149">
        <v>1.08E-3</v>
      </c>
      <c r="G5" s="149">
        <v>1.2340000000000001E-3</v>
      </c>
      <c r="H5" s="149">
        <v>1.46E-4</v>
      </c>
      <c r="I5" s="149">
        <v>9.9999999999999995E-7</v>
      </c>
      <c r="J5" s="149">
        <v>3.9100000000000002E-4</v>
      </c>
      <c r="K5" s="149">
        <v>2.4000000000000001E-5</v>
      </c>
      <c r="L5" s="149">
        <v>3.0000000000000001E-6</v>
      </c>
      <c r="M5" s="149">
        <v>1.0000000000000001E-5</v>
      </c>
      <c r="N5" s="149">
        <v>3.9999999999999998E-6</v>
      </c>
      <c r="O5" s="149">
        <v>5.0000000000000004E-6</v>
      </c>
      <c r="P5" s="149">
        <v>5.0000000000000004E-6</v>
      </c>
      <c r="Q5" s="149">
        <v>6.9999999999999999E-6</v>
      </c>
      <c r="R5" s="149">
        <v>7.9999999999999996E-6</v>
      </c>
      <c r="S5" s="149">
        <v>9.0000000000000002E-6</v>
      </c>
      <c r="T5" s="149">
        <v>7.9999999999999996E-6</v>
      </c>
      <c r="U5" s="149">
        <v>6.9999999999999999E-6</v>
      </c>
      <c r="V5" s="149">
        <v>5.9699999999999998E-4</v>
      </c>
      <c r="W5" s="149">
        <v>3.3000000000000003E-5</v>
      </c>
      <c r="X5" s="149">
        <v>3.9999999999999998E-6</v>
      </c>
      <c r="Y5" s="149">
        <v>1.2E-5</v>
      </c>
      <c r="Z5" s="149">
        <v>6.0000000000000002E-6</v>
      </c>
      <c r="AA5" s="149">
        <v>9.0000000000000002E-6</v>
      </c>
      <c r="AB5" s="149">
        <v>6.9999999999999999E-6</v>
      </c>
      <c r="AC5" s="149">
        <v>1.9999999999999999E-6</v>
      </c>
      <c r="AD5" s="149">
        <v>1.5E-5</v>
      </c>
      <c r="AE5" s="149">
        <v>3.4E-5</v>
      </c>
      <c r="AF5" s="149">
        <v>1.2E-5</v>
      </c>
      <c r="AG5" s="149">
        <v>2.1100000000000001E-4</v>
      </c>
      <c r="AH5" s="149">
        <v>3.0600000000000001E-4</v>
      </c>
      <c r="AI5" s="149">
        <v>1.74E-4</v>
      </c>
      <c r="AJ5" s="149">
        <v>9.0000000000000002E-6</v>
      </c>
      <c r="AK5" s="149">
        <v>2.2160000000000001E-3</v>
      </c>
      <c r="AL5" s="149">
        <v>1.3300000000000001E-4</v>
      </c>
      <c r="AM5" s="150">
        <v>1.7E-5</v>
      </c>
      <c r="AO5" s="151">
        <v>0.62987099999999996</v>
      </c>
      <c r="AP5" s="151">
        <v>0.18810499999999999</v>
      </c>
      <c r="AQ5" s="151">
        <v>0.25850600000000001</v>
      </c>
      <c r="AR5" s="151">
        <v>1.6100000000000001E-3</v>
      </c>
      <c r="AS5" s="151">
        <v>9.7531999999999994E-2</v>
      </c>
      <c r="AU5"/>
      <c r="AV5"/>
    </row>
    <row r="6" spans="1:48" ht="18" customHeight="1" x14ac:dyDescent="0.2">
      <c r="A6" s="147">
        <v>6</v>
      </c>
      <c r="B6" s="148" t="s">
        <v>17</v>
      </c>
      <c r="C6" s="149">
        <v>9.9999999999999995E-7</v>
      </c>
      <c r="D6" s="149">
        <v>1.000003</v>
      </c>
      <c r="E6" s="149">
        <v>9.9999999999999995E-7</v>
      </c>
      <c r="F6" s="149">
        <v>1.9999999999999999E-6</v>
      </c>
      <c r="G6" s="149">
        <v>3.0000000000000001E-6</v>
      </c>
      <c r="H6" s="149">
        <v>5.0000000000000004E-6</v>
      </c>
      <c r="I6" s="149">
        <v>1E-4</v>
      </c>
      <c r="J6" s="149">
        <v>1.9999999999999999E-6</v>
      </c>
      <c r="K6" s="149">
        <v>1.1E-5</v>
      </c>
      <c r="L6" s="149">
        <v>3.9999999999999998E-6</v>
      </c>
      <c r="M6" s="149">
        <v>3.1000000000000001E-5</v>
      </c>
      <c r="N6" s="149">
        <v>1.9999999999999999E-6</v>
      </c>
      <c r="O6" s="149">
        <v>9.9999999999999995E-7</v>
      </c>
      <c r="P6" s="149">
        <v>9.9999999999999995E-7</v>
      </c>
      <c r="Q6" s="149">
        <v>9.9999999999999995E-7</v>
      </c>
      <c r="R6" s="149">
        <v>3.0000000000000001E-6</v>
      </c>
      <c r="S6" s="149">
        <v>9.9999999999999995E-7</v>
      </c>
      <c r="T6" s="149">
        <v>0</v>
      </c>
      <c r="U6" s="149">
        <v>1.9999999999999999E-6</v>
      </c>
      <c r="V6" s="149">
        <v>9.9999999999999995E-7</v>
      </c>
      <c r="W6" s="149">
        <v>9.9999999999999995E-7</v>
      </c>
      <c r="X6" s="149">
        <v>6.6000000000000005E-5</v>
      </c>
      <c r="Y6" s="149">
        <v>3.0000000000000001E-6</v>
      </c>
      <c r="Z6" s="149">
        <v>3.0000000000000001E-6</v>
      </c>
      <c r="AA6" s="149">
        <v>9.9999999999999995E-7</v>
      </c>
      <c r="AB6" s="149">
        <v>0</v>
      </c>
      <c r="AC6" s="149">
        <v>0</v>
      </c>
      <c r="AD6" s="149">
        <v>3.9999999999999998E-6</v>
      </c>
      <c r="AE6" s="149">
        <v>0</v>
      </c>
      <c r="AF6" s="149">
        <v>9.9999999999999995E-7</v>
      </c>
      <c r="AG6" s="149">
        <v>9.9999999999999995E-7</v>
      </c>
      <c r="AH6" s="149">
        <v>9.9999999999999995E-7</v>
      </c>
      <c r="AI6" s="149">
        <v>9.9999999999999995E-7</v>
      </c>
      <c r="AJ6" s="149">
        <v>0</v>
      </c>
      <c r="AK6" s="149">
        <v>1.9999999999999999E-6</v>
      </c>
      <c r="AL6" s="149">
        <v>9.9999999999999995E-7</v>
      </c>
      <c r="AM6" s="150">
        <v>1.9999999999999999E-6</v>
      </c>
      <c r="AO6" s="151">
        <v>0.51620500000000002</v>
      </c>
      <c r="AP6" s="151">
        <v>5.1501999999999999E-2</v>
      </c>
      <c r="AQ6" s="151">
        <v>0.26668599999999998</v>
      </c>
      <c r="AR6" s="151">
        <v>1.9999999999999999E-6</v>
      </c>
      <c r="AS6" s="151">
        <v>1.8200000000000001E-4</v>
      </c>
      <c r="AU6"/>
      <c r="AV6"/>
    </row>
    <row r="7" spans="1:48" ht="18" customHeight="1" x14ac:dyDescent="0.2">
      <c r="A7" s="147">
        <v>11</v>
      </c>
      <c r="B7" s="148" t="s">
        <v>47</v>
      </c>
      <c r="C7" s="149">
        <v>2.4260000000000002E-3</v>
      </c>
      <c r="D7" s="149">
        <v>2.8E-5</v>
      </c>
      <c r="E7" s="149">
        <v>1.0304329999999999</v>
      </c>
      <c r="F7" s="149">
        <v>5.5199999999999997E-4</v>
      </c>
      <c r="G7" s="149">
        <v>1.8900000000000001E-4</v>
      </c>
      <c r="H7" s="149">
        <v>1.008E-3</v>
      </c>
      <c r="I7" s="149">
        <v>3.0000000000000001E-6</v>
      </c>
      <c r="J7" s="149">
        <v>4.3000000000000002E-5</v>
      </c>
      <c r="K7" s="149">
        <v>1.06E-4</v>
      </c>
      <c r="L7" s="149">
        <v>1.0000000000000001E-5</v>
      </c>
      <c r="M7" s="149">
        <v>1.7E-5</v>
      </c>
      <c r="N7" s="149">
        <v>1.2999999999999999E-5</v>
      </c>
      <c r="O7" s="149">
        <v>2.0999999999999999E-5</v>
      </c>
      <c r="P7" s="149">
        <v>1.7E-5</v>
      </c>
      <c r="Q7" s="149">
        <v>1.5E-5</v>
      </c>
      <c r="R7" s="149">
        <v>2.5999999999999998E-5</v>
      </c>
      <c r="S7" s="149">
        <v>1.2999999999999999E-5</v>
      </c>
      <c r="T7" s="149">
        <v>1.8E-5</v>
      </c>
      <c r="U7" s="149">
        <v>2.5999999999999998E-5</v>
      </c>
      <c r="V7" s="149">
        <v>4.6900000000000002E-4</v>
      </c>
      <c r="W7" s="149">
        <v>2.6999999999999999E-5</v>
      </c>
      <c r="X7" s="149">
        <v>1.1E-5</v>
      </c>
      <c r="Y7" s="149">
        <v>3.1000000000000001E-5</v>
      </c>
      <c r="Z7" s="149">
        <v>2.4000000000000001E-5</v>
      </c>
      <c r="AA7" s="149">
        <v>4.5000000000000003E-5</v>
      </c>
      <c r="AB7" s="149">
        <v>2.3E-5</v>
      </c>
      <c r="AC7" s="149">
        <v>1.2999999999999999E-5</v>
      </c>
      <c r="AD7" s="149">
        <v>8.6000000000000003E-5</v>
      </c>
      <c r="AE7" s="149">
        <v>2.5300000000000002E-4</v>
      </c>
      <c r="AF7" s="149">
        <v>8.2000000000000001E-5</v>
      </c>
      <c r="AG7" s="149">
        <v>7.6800000000000002E-4</v>
      </c>
      <c r="AH7" s="149">
        <v>1.5460000000000001E-3</v>
      </c>
      <c r="AI7" s="149">
        <v>2.7799999999999998E-4</v>
      </c>
      <c r="AJ7" s="149">
        <v>5.1999999999999997E-5</v>
      </c>
      <c r="AK7" s="149">
        <v>2.2242000000000001E-2</v>
      </c>
      <c r="AL7" s="149">
        <v>4.3999999999999999E-5</v>
      </c>
      <c r="AM7" s="150">
        <v>5.4699999999999996E-4</v>
      </c>
      <c r="AO7" s="151">
        <v>0.43043300000000001</v>
      </c>
      <c r="AP7" s="151">
        <v>4.7779000000000002E-2</v>
      </c>
      <c r="AQ7" s="151">
        <v>0.162937</v>
      </c>
      <c r="AR7" s="151">
        <v>1.719E-2</v>
      </c>
      <c r="AS7" s="151">
        <v>0.15071699999999999</v>
      </c>
      <c r="AU7"/>
      <c r="AV7"/>
    </row>
    <row r="8" spans="1:48" ht="18" customHeight="1" x14ac:dyDescent="0.2">
      <c r="A8" s="147">
        <v>15</v>
      </c>
      <c r="B8" s="148" t="s">
        <v>18</v>
      </c>
      <c r="C8" s="149">
        <v>3.9800000000000002E-4</v>
      </c>
      <c r="D8" s="149">
        <v>3.1199999999999999E-4</v>
      </c>
      <c r="E8" s="149">
        <v>9.7999999999999997E-5</v>
      </c>
      <c r="F8" s="149">
        <v>1.013754</v>
      </c>
      <c r="G8" s="149">
        <v>3.9100000000000002E-4</v>
      </c>
      <c r="H8" s="149">
        <v>6.6000000000000005E-5</v>
      </c>
      <c r="I8" s="149">
        <v>6.9999999999999999E-6</v>
      </c>
      <c r="J8" s="149">
        <v>3.3100000000000002E-4</v>
      </c>
      <c r="K8" s="149">
        <v>2.2900000000000001E-4</v>
      </c>
      <c r="L8" s="149">
        <v>4.1999999999999998E-5</v>
      </c>
      <c r="M8" s="149">
        <v>7.8999999999999996E-5</v>
      </c>
      <c r="N8" s="149">
        <v>9.2999999999999997E-5</v>
      </c>
      <c r="O8" s="149">
        <v>9.7E-5</v>
      </c>
      <c r="P8" s="149">
        <v>7.4999999999999993E-5</v>
      </c>
      <c r="Q8" s="149">
        <v>8.6000000000000003E-5</v>
      </c>
      <c r="R8" s="149">
        <v>1.4999999999999999E-4</v>
      </c>
      <c r="S8" s="149">
        <v>2.3000000000000001E-4</v>
      </c>
      <c r="T8" s="149">
        <v>1.1400000000000001E-4</v>
      </c>
      <c r="U8" s="149">
        <v>1.01E-4</v>
      </c>
      <c r="V8" s="149">
        <v>2.6600000000000001E-4</v>
      </c>
      <c r="W8" s="149">
        <v>2.4899999999999998E-4</v>
      </c>
      <c r="X8" s="149">
        <v>3.0000000000000001E-5</v>
      </c>
      <c r="Y8" s="149">
        <v>1.1400000000000001E-4</v>
      </c>
      <c r="Z8" s="149">
        <v>1.5200000000000001E-4</v>
      </c>
      <c r="AA8" s="149">
        <v>2.63E-4</v>
      </c>
      <c r="AB8" s="149">
        <v>1.2E-4</v>
      </c>
      <c r="AC8" s="149">
        <v>1.7E-5</v>
      </c>
      <c r="AD8" s="149">
        <v>1.2799999999999999E-4</v>
      </c>
      <c r="AE8" s="149">
        <v>1E-4</v>
      </c>
      <c r="AF8" s="149">
        <v>3.19E-4</v>
      </c>
      <c r="AG8" s="149">
        <v>5.5000000000000002E-5</v>
      </c>
      <c r="AH8" s="149">
        <v>2.0000000000000001E-4</v>
      </c>
      <c r="AI8" s="149">
        <v>1.189E-3</v>
      </c>
      <c r="AJ8" s="149">
        <v>1.44E-4</v>
      </c>
      <c r="AK8" s="149">
        <v>2.2499999999999999E-4</v>
      </c>
      <c r="AL8" s="149">
        <v>1.217E-3</v>
      </c>
      <c r="AM8" s="150">
        <v>1.46E-4</v>
      </c>
      <c r="AO8" s="151">
        <v>0.39883000000000002</v>
      </c>
      <c r="AP8" s="151">
        <v>0.122516</v>
      </c>
      <c r="AQ8" s="151">
        <v>0.24132899999999999</v>
      </c>
      <c r="AR8" s="151">
        <v>1.1039999999999999E-3</v>
      </c>
      <c r="AS8" s="151">
        <v>5.6516999999999998E-2</v>
      </c>
      <c r="AU8"/>
      <c r="AV8"/>
    </row>
    <row r="9" spans="1:48" ht="18" customHeight="1" x14ac:dyDescent="0.2">
      <c r="A9" s="147">
        <v>16</v>
      </c>
      <c r="B9" s="152" t="s">
        <v>19</v>
      </c>
      <c r="C9" s="153">
        <v>5.8570000000000002E-3</v>
      </c>
      <c r="D9" s="153">
        <v>1.044E-3</v>
      </c>
      <c r="E9" s="153">
        <v>3.588E-3</v>
      </c>
      <c r="F9" s="153">
        <v>1.7849999999999999E-3</v>
      </c>
      <c r="G9" s="153">
        <v>1.052249</v>
      </c>
      <c r="H9" s="153">
        <v>3.222E-3</v>
      </c>
      <c r="I9" s="153">
        <v>6.7000000000000002E-5</v>
      </c>
      <c r="J9" s="153">
        <v>1.774E-3</v>
      </c>
      <c r="K9" s="153">
        <v>3.7759999999999998E-3</v>
      </c>
      <c r="L9" s="153">
        <v>3.7500000000000001E-4</v>
      </c>
      <c r="M9" s="153">
        <v>1.1739999999999999E-3</v>
      </c>
      <c r="N9" s="153">
        <v>9.68E-4</v>
      </c>
      <c r="O9" s="153">
        <v>9.1E-4</v>
      </c>
      <c r="P9" s="153">
        <v>6.1499999999999999E-4</v>
      </c>
      <c r="Q9" s="153">
        <v>1.281E-3</v>
      </c>
      <c r="R9" s="153">
        <v>1.5169999999999999E-3</v>
      </c>
      <c r="S9" s="153">
        <v>2.0330000000000001E-3</v>
      </c>
      <c r="T9" s="153">
        <v>2.16E-3</v>
      </c>
      <c r="U9" s="153">
        <v>9.2299999999999999E-4</v>
      </c>
      <c r="V9" s="153">
        <v>2.1558999999999998E-2</v>
      </c>
      <c r="W9" s="153">
        <v>1.0304000000000001E-2</v>
      </c>
      <c r="X9" s="153">
        <v>7.9000000000000001E-4</v>
      </c>
      <c r="Y9" s="153">
        <v>1.709E-3</v>
      </c>
      <c r="Z9" s="153">
        <v>1.4530000000000001E-3</v>
      </c>
      <c r="AA9" s="153">
        <v>2.232E-3</v>
      </c>
      <c r="AB9" s="153">
        <v>1.6620000000000001E-3</v>
      </c>
      <c r="AC9" s="153">
        <v>3.68E-4</v>
      </c>
      <c r="AD9" s="153">
        <v>1.3810000000000001E-3</v>
      </c>
      <c r="AE9" s="153">
        <v>4.1050000000000001E-3</v>
      </c>
      <c r="AF9" s="153">
        <v>1.279E-3</v>
      </c>
      <c r="AG9" s="153">
        <v>2.3010000000000001E-3</v>
      </c>
      <c r="AH9" s="153">
        <v>1.6969999999999999E-3</v>
      </c>
      <c r="AI9" s="153">
        <v>4.986E-3</v>
      </c>
      <c r="AJ9" s="153">
        <v>1.3190000000000001E-3</v>
      </c>
      <c r="AK9" s="153">
        <v>1.8370000000000001E-3</v>
      </c>
      <c r="AL9" s="153">
        <v>9.1855000000000006E-2</v>
      </c>
      <c r="AM9" s="154">
        <v>9.7499999999999996E-4</v>
      </c>
      <c r="AO9" s="151">
        <v>0.36294700000000002</v>
      </c>
      <c r="AP9" s="151">
        <v>4.8557999999999997E-2</v>
      </c>
      <c r="AQ9" s="151">
        <v>0.17435500000000001</v>
      </c>
      <c r="AR9" s="151">
        <v>1.413E-3</v>
      </c>
      <c r="AS9" s="151">
        <v>0.195795</v>
      </c>
      <c r="AU9"/>
      <c r="AV9"/>
    </row>
    <row r="10" spans="1:48" ht="18" customHeight="1" x14ac:dyDescent="0.2">
      <c r="A10" s="155">
        <v>20</v>
      </c>
      <c r="B10" s="148" t="s">
        <v>20</v>
      </c>
      <c r="C10" s="149">
        <v>1.069E-2</v>
      </c>
      <c r="D10" s="149">
        <v>2.875E-3</v>
      </c>
      <c r="E10" s="149">
        <v>1.851E-3</v>
      </c>
      <c r="F10" s="149">
        <v>1.8041999999999999E-2</v>
      </c>
      <c r="G10" s="149">
        <v>5.1149999999999998E-3</v>
      </c>
      <c r="H10" s="149">
        <v>1.0420039999999999</v>
      </c>
      <c r="I10" s="149">
        <v>1.75E-4</v>
      </c>
      <c r="J10" s="149">
        <v>2.2540000000000001E-2</v>
      </c>
      <c r="K10" s="149">
        <v>4.7410000000000004E-3</v>
      </c>
      <c r="L10" s="149">
        <v>8.2899999999999998E-4</v>
      </c>
      <c r="M10" s="149">
        <v>1.645E-3</v>
      </c>
      <c r="N10" s="149">
        <v>1.4430000000000001E-3</v>
      </c>
      <c r="O10" s="149">
        <v>9.2500000000000004E-4</v>
      </c>
      <c r="P10" s="149">
        <v>7.9000000000000001E-4</v>
      </c>
      <c r="Q10" s="149">
        <v>3.2950000000000002E-3</v>
      </c>
      <c r="R10" s="149">
        <v>3.6960000000000001E-3</v>
      </c>
      <c r="S10" s="149">
        <v>2.516E-3</v>
      </c>
      <c r="T10" s="149">
        <v>1.2869999999999999E-3</v>
      </c>
      <c r="U10" s="149">
        <v>1.5460000000000001E-3</v>
      </c>
      <c r="V10" s="149">
        <v>5.842E-3</v>
      </c>
      <c r="W10" s="149">
        <v>1.2279999999999999E-3</v>
      </c>
      <c r="X10" s="149">
        <v>2.5700000000000001E-4</v>
      </c>
      <c r="Y10" s="149">
        <v>1.652E-3</v>
      </c>
      <c r="Z10" s="149">
        <v>2.3730000000000001E-3</v>
      </c>
      <c r="AA10" s="149">
        <v>1.3200000000000001E-4</v>
      </c>
      <c r="AB10" s="149">
        <v>1.5100000000000001E-4</v>
      </c>
      <c r="AC10" s="149">
        <v>5.1E-5</v>
      </c>
      <c r="AD10" s="149">
        <v>2.2900000000000001E-4</v>
      </c>
      <c r="AE10" s="149">
        <v>4.55E-4</v>
      </c>
      <c r="AF10" s="149">
        <v>3.7800000000000003E-4</v>
      </c>
      <c r="AG10" s="149">
        <v>1.426E-3</v>
      </c>
      <c r="AH10" s="149">
        <v>2.4851000000000002E-2</v>
      </c>
      <c r="AI10" s="149">
        <v>5.6700000000000001E-4</v>
      </c>
      <c r="AJ10" s="149">
        <v>7.2900000000000005E-4</v>
      </c>
      <c r="AK10" s="149">
        <v>1.1000000000000001E-3</v>
      </c>
      <c r="AL10" s="149">
        <v>2.3530000000000001E-3</v>
      </c>
      <c r="AM10" s="150">
        <v>1.351E-3</v>
      </c>
      <c r="AO10" s="151">
        <v>0.42224800000000001</v>
      </c>
      <c r="AP10" s="151">
        <v>2.0042999999999998E-2</v>
      </c>
      <c r="AQ10" s="151">
        <v>9.5405000000000004E-2</v>
      </c>
      <c r="AR10" s="151">
        <v>3.0010000000000002E-3</v>
      </c>
      <c r="AS10" s="151">
        <v>0.14308999999999999</v>
      </c>
      <c r="AU10"/>
      <c r="AV10"/>
    </row>
    <row r="11" spans="1:48" ht="18" customHeight="1" x14ac:dyDescent="0.2">
      <c r="A11" s="147">
        <v>21</v>
      </c>
      <c r="B11" s="148" t="s">
        <v>21</v>
      </c>
      <c r="C11" s="149">
        <v>4.2900000000000004E-3</v>
      </c>
      <c r="D11" s="149">
        <v>1.6459000000000001E-2</v>
      </c>
      <c r="E11" s="149">
        <v>2.3730000000000001E-3</v>
      </c>
      <c r="F11" s="149">
        <v>3.8779999999999999E-3</v>
      </c>
      <c r="G11" s="149">
        <v>4.4180000000000001E-3</v>
      </c>
      <c r="H11" s="149">
        <v>2.3917000000000001E-2</v>
      </c>
      <c r="I11" s="149">
        <v>1.019379</v>
      </c>
      <c r="J11" s="149">
        <v>2.2620000000000001E-3</v>
      </c>
      <c r="K11" s="149">
        <v>1.035E-2</v>
      </c>
      <c r="L11" s="149">
        <v>7.809E-3</v>
      </c>
      <c r="M11" s="149">
        <v>2.4599999999999999E-3</v>
      </c>
      <c r="N11" s="149">
        <v>2.3909999999999999E-3</v>
      </c>
      <c r="O11" s="149">
        <v>1.9449999999999999E-3</v>
      </c>
      <c r="P11" s="149">
        <v>1.392E-3</v>
      </c>
      <c r="Q11" s="149">
        <v>1.1590000000000001E-3</v>
      </c>
      <c r="R11" s="149">
        <v>2.5089999999999999E-3</v>
      </c>
      <c r="S11" s="149">
        <v>1.217E-3</v>
      </c>
      <c r="T11" s="149">
        <v>9.8200000000000002E-4</v>
      </c>
      <c r="U11" s="149">
        <v>3.1640000000000001E-3</v>
      </c>
      <c r="V11" s="149">
        <v>2.7190000000000001E-3</v>
      </c>
      <c r="W11" s="149">
        <v>4.3959999999999997E-3</v>
      </c>
      <c r="X11" s="149">
        <v>1.5216E-2</v>
      </c>
      <c r="Y11" s="149">
        <v>6.3800000000000003E-3</v>
      </c>
      <c r="Z11" s="149">
        <v>6.3099999999999996E-3</v>
      </c>
      <c r="AA11" s="149">
        <v>1.7700000000000001E-3</v>
      </c>
      <c r="AB11" s="149">
        <v>1.225E-3</v>
      </c>
      <c r="AC11" s="149">
        <v>4.4999999999999999E-4</v>
      </c>
      <c r="AD11" s="149">
        <v>3.1911000000000002E-2</v>
      </c>
      <c r="AE11" s="149">
        <v>1.258E-3</v>
      </c>
      <c r="AF11" s="149">
        <v>5.646E-3</v>
      </c>
      <c r="AG11" s="149">
        <v>2.2790000000000002E-3</v>
      </c>
      <c r="AH11" s="149">
        <v>2.0539999999999998E-3</v>
      </c>
      <c r="AI11" s="149">
        <v>2.2980000000000001E-3</v>
      </c>
      <c r="AJ11" s="149">
        <v>1.2620000000000001E-3</v>
      </c>
      <c r="AK11" s="149">
        <v>3.058E-3</v>
      </c>
      <c r="AL11" s="149">
        <v>1.98E-3</v>
      </c>
      <c r="AM11" s="150">
        <v>1.0059E-2</v>
      </c>
      <c r="AO11" s="151">
        <v>0.35458600000000001</v>
      </c>
      <c r="AP11" s="151">
        <v>1.121E-3</v>
      </c>
      <c r="AQ11" s="151">
        <v>1.0352E-2</v>
      </c>
      <c r="AR11" s="151">
        <v>8.5030000000000001E-3</v>
      </c>
      <c r="AS11" s="151">
        <v>0.30957200000000001</v>
      </c>
      <c r="AU11"/>
      <c r="AV11"/>
    </row>
    <row r="12" spans="1:48" ht="18" customHeight="1" x14ac:dyDescent="0.2">
      <c r="A12" s="147">
        <v>22</v>
      </c>
      <c r="B12" s="148" t="s">
        <v>61</v>
      </c>
      <c r="C12" s="149">
        <v>3.104E-3</v>
      </c>
      <c r="D12" s="149">
        <v>1.348E-3</v>
      </c>
      <c r="E12" s="149">
        <v>4.2399999999999998E-3</v>
      </c>
      <c r="F12" s="149">
        <v>3.4090000000000001E-3</v>
      </c>
      <c r="G12" s="149">
        <v>6.705E-3</v>
      </c>
      <c r="H12" s="149">
        <v>5.411E-3</v>
      </c>
      <c r="I12" s="149">
        <v>8.5000000000000006E-5</v>
      </c>
      <c r="J12" s="149">
        <v>1.0515110000000001</v>
      </c>
      <c r="K12" s="149">
        <v>2.647E-3</v>
      </c>
      <c r="L12" s="149">
        <v>3.8699999999999997E-4</v>
      </c>
      <c r="M12" s="149">
        <v>2.895E-3</v>
      </c>
      <c r="N12" s="149">
        <v>1.1069999999999999E-3</v>
      </c>
      <c r="O12" s="149">
        <v>3.4819999999999999E-3</v>
      </c>
      <c r="P12" s="149">
        <v>6.6429999999999996E-3</v>
      </c>
      <c r="Q12" s="149">
        <v>8.1580000000000003E-3</v>
      </c>
      <c r="R12" s="149">
        <v>3.2520000000000001E-3</v>
      </c>
      <c r="S12" s="149">
        <v>1.1887E-2</v>
      </c>
      <c r="T12" s="149">
        <v>7.136E-3</v>
      </c>
      <c r="U12" s="149">
        <v>6.0559999999999998E-3</v>
      </c>
      <c r="V12" s="149">
        <v>1.5422999999999999E-2</v>
      </c>
      <c r="W12" s="149">
        <v>4.1609999999999998E-3</v>
      </c>
      <c r="X12" s="149">
        <v>2.6699999999999998E-4</v>
      </c>
      <c r="Y12" s="149">
        <v>1.2940999999999999E-2</v>
      </c>
      <c r="Z12" s="149">
        <v>4.4910000000000002E-3</v>
      </c>
      <c r="AA12" s="149">
        <v>1.4289999999999999E-3</v>
      </c>
      <c r="AB12" s="149">
        <v>1.142E-3</v>
      </c>
      <c r="AC12" s="149">
        <v>3.0899999999999998E-4</v>
      </c>
      <c r="AD12" s="149">
        <v>8.6499999999999999E-4</v>
      </c>
      <c r="AE12" s="149">
        <v>1.639E-3</v>
      </c>
      <c r="AF12" s="149">
        <v>1.175E-3</v>
      </c>
      <c r="AG12" s="149">
        <v>1.536E-3</v>
      </c>
      <c r="AH12" s="149">
        <v>1.0349999999999999E-3</v>
      </c>
      <c r="AI12" s="149">
        <v>2.307E-3</v>
      </c>
      <c r="AJ12" s="149">
        <v>1.5809999999999999E-3</v>
      </c>
      <c r="AK12" s="149">
        <v>1.204E-3</v>
      </c>
      <c r="AL12" s="149">
        <v>1.3755E-2</v>
      </c>
      <c r="AM12" s="150">
        <v>1.624E-3</v>
      </c>
      <c r="AO12" s="151">
        <v>0.36831199999999997</v>
      </c>
      <c r="AP12" s="151">
        <v>6.7669999999999994E-2</v>
      </c>
      <c r="AQ12" s="151">
        <v>0.21727099999999999</v>
      </c>
      <c r="AR12" s="151">
        <v>1.7240000000000001E-3</v>
      </c>
      <c r="AS12" s="151">
        <v>0.248975</v>
      </c>
      <c r="AU12"/>
      <c r="AV12"/>
    </row>
    <row r="13" spans="1:48" ht="18" customHeight="1" x14ac:dyDescent="0.2">
      <c r="A13" s="147">
        <v>25</v>
      </c>
      <c r="B13" s="148" t="s">
        <v>22</v>
      </c>
      <c r="C13" s="149">
        <v>6.5700000000000003E-4</v>
      </c>
      <c r="D13" s="149">
        <v>1.3799999999999999E-4</v>
      </c>
      <c r="E13" s="149">
        <v>7.7800000000000005E-4</v>
      </c>
      <c r="F13" s="149">
        <v>3.0499999999999999E-4</v>
      </c>
      <c r="G13" s="149">
        <v>1.524E-3</v>
      </c>
      <c r="H13" s="149">
        <v>2.2560000000000002E-3</v>
      </c>
      <c r="I13" s="149">
        <v>6.2000000000000003E-5</v>
      </c>
      <c r="J13" s="149">
        <v>1.0629999999999999E-3</v>
      </c>
      <c r="K13" s="149">
        <v>1.016154</v>
      </c>
      <c r="L13" s="149">
        <v>1.9189999999999999E-3</v>
      </c>
      <c r="M13" s="149">
        <v>1.5399999999999999E-3</v>
      </c>
      <c r="N13" s="149">
        <v>1.2260000000000001E-3</v>
      </c>
      <c r="O13" s="149">
        <v>1.7700000000000001E-3</v>
      </c>
      <c r="P13" s="149">
        <v>1.109E-3</v>
      </c>
      <c r="Q13" s="149">
        <v>1.7390000000000001E-3</v>
      </c>
      <c r="R13" s="149">
        <v>8.3420000000000005E-3</v>
      </c>
      <c r="S13" s="149">
        <v>2.5560000000000001E-3</v>
      </c>
      <c r="T13" s="149">
        <v>8.6200000000000003E-4</v>
      </c>
      <c r="U13" s="149">
        <v>1.382E-3</v>
      </c>
      <c r="V13" s="149">
        <v>1.0709999999999999E-3</v>
      </c>
      <c r="W13" s="149">
        <v>1.3358999999999999E-2</v>
      </c>
      <c r="X13" s="149">
        <v>2.9399999999999999E-4</v>
      </c>
      <c r="Y13" s="149">
        <v>2.2780000000000001E-3</v>
      </c>
      <c r="Z13" s="149">
        <v>2.2900000000000001E-4</v>
      </c>
      <c r="AA13" s="149">
        <v>1.36E-4</v>
      </c>
      <c r="AB13" s="149">
        <v>8.5000000000000006E-5</v>
      </c>
      <c r="AC13" s="149">
        <v>1.3200000000000001E-4</v>
      </c>
      <c r="AD13" s="149">
        <v>1.7000000000000001E-4</v>
      </c>
      <c r="AE13" s="149">
        <v>1.11E-4</v>
      </c>
      <c r="AF13" s="149">
        <v>3.2499999999999999E-4</v>
      </c>
      <c r="AG13" s="149">
        <v>6.5300000000000004E-4</v>
      </c>
      <c r="AH13" s="149">
        <v>2.8899999999999998E-4</v>
      </c>
      <c r="AI13" s="149">
        <v>1.4999999999999999E-4</v>
      </c>
      <c r="AJ13" s="149">
        <v>1.9699999999999999E-4</v>
      </c>
      <c r="AK13" s="149">
        <v>3.0699999999999998E-4</v>
      </c>
      <c r="AL13" s="149">
        <v>1.7520000000000001E-3</v>
      </c>
      <c r="AM13" s="150">
        <v>1.3760000000000001E-3</v>
      </c>
      <c r="AO13" s="151">
        <v>0.61711800000000006</v>
      </c>
      <c r="AP13" s="151">
        <v>4.972E-2</v>
      </c>
      <c r="AQ13" s="151">
        <v>0.27377200000000002</v>
      </c>
      <c r="AR13" s="151">
        <v>2.9700000000000001E-4</v>
      </c>
      <c r="AS13" s="151">
        <v>0.300396</v>
      </c>
      <c r="AU13"/>
      <c r="AV13"/>
    </row>
    <row r="14" spans="1:48" ht="18" customHeight="1" x14ac:dyDescent="0.2">
      <c r="A14" s="156">
        <v>26</v>
      </c>
      <c r="B14" s="152" t="s">
        <v>23</v>
      </c>
      <c r="C14" s="153">
        <v>1E-4</v>
      </c>
      <c r="D14" s="153">
        <v>7.0200000000000004E-4</v>
      </c>
      <c r="E14" s="153">
        <v>1.5899999999999999E-4</v>
      </c>
      <c r="F14" s="153">
        <v>1.4300000000000001E-4</v>
      </c>
      <c r="G14" s="153">
        <v>5.084E-3</v>
      </c>
      <c r="H14" s="153">
        <v>1.8699999999999999E-4</v>
      </c>
      <c r="I14" s="153">
        <v>1.8E-5</v>
      </c>
      <c r="J14" s="153">
        <v>9.01E-4</v>
      </c>
      <c r="K14" s="153">
        <v>1.3669999999999999E-3</v>
      </c>
      <c r="L14" s="153">
        <v>1.1400429999999999</v>
      </c>
      <c r="M14" s="153">
        <v>3.8200000000000002E-4</v>
      </c>
      <c r="N14" s="153">
        <v>6.8831000000000003E-2</v>
      </c>
      <c r="O14" s="153">
        <v>3.3835999999999998E-2</v>
      </c>
      <c r="P14" s="153">
        <v>2.9215000000000001E-2</v>
      </c>
      <c r="Q14" s="153">
        <v>5.3680000000000004E-3</v>
      </c>
      <c r="R14" s="153">
        <v>1.877E-3</v>
      </c>
      <c r="S14" s="153">
        <v>1.2352999999999999E-2</v>
      </c>
      <c r="T14" s="153">
        <v>2.3019999999999998E-3</v>
      </c>
      <c r="U14" s="153">
        <v>1.3086E-2</v>
      </c>
      <c r="V14" s="153">
        <v>1.1820000000000001E-3</v>
      </c>
      <c r="W14" s="153">
        <v>8.6230000000000005E-3</v>
      </c>
      <c r="X14" s="153">
        <v>2.03E-4</v>
      </c>
      <c r="Y14" s="153">
        <v>4.9200000000000003E-4</v>
      </c>
      <c r="Z14" s="153">
        <v>1.16E-4</v>
      </c>
      <c r="AA14" s="153">
        <v>1.26E-4</v>
      </c>
      <c r="AB14" s="153">
        <v>7.6000000000000004E-5</v>
      </c>
      <c r="AC14" s="153">
        <v>9.1000000000000003E-5</v>
      </c>
      <c r="AD14" s="153">
        <v>2.7399999999999999E-4</v>
      </c>
      <c r="AE14" s="153">
        <v>1.07E-4</v>
      </c>
      <c r="AF14" s="153">
        <v>2.8200000000000002E-4</v>
      </c>
      <c r="AG14" s="153">
        <v>1.3200000000000001E-4</v>
      </c>
      <c r="AH14" s="153">
        <v>7.7000000000000001E-5</v>
      </c>
      <c r="AI14" s="153">
        <v>1.16E-4</v>
      </c>
      <c r="AJ14" s="153">
        <v>2.72E-4</v>
      </c>
      <c r="AK14" s="153">
        <v>1.13E-4</v>
      </c>
      <c r="AL14" s="153">
        <v>5.44E-4</v>
      </c>
      <c r="AM14" s="154">
        <v>1.6639999999999999E-3</v>
      </c>
      <c r="AO14" s="151">
        <v>0.31057400000000002</v>
      </c>
      <c r="AP14" s="151">
        <v>1.3377E-2</v>
      </c>
      <c r="AQ14" s="151">
        <v>8.9428999999999995E-2</v>
      </c>
      <c r="AR14" s="151">
        <v>1.25E-4</v>
      </c>
      <c r="AS14" s="151">
        <v>0.24895100000000001</v>
      </c>
      <c r="AU14"/>
      <c r="AV14"/>
    </row>
    <row r="15" spans="1:48" ht="18" customHeight="1" x14ac:dyDescent="0.2">
      <c r="A15" s="147">
        <v>27</v>
      </c>
      <c r="B15" s="148" t="s">
        <v>24</v>
      </c>
      <c r="C15" s="149">
        <v>2.1999999999999999E-5</v>
      </c>
      <c r="D15" s="149">
        <v>5.8E-5</v>
      </c>
      <c r="E15" s="149">
        <v>2.2100000000000001E-4</v>
      </c>
      <c r="F15" s="149">
        <v>2.5000000000000001E-5</v>
      </c>
      <c r="G15" s="149">
        <v>4.73E-4</v>
      </c>
      <c r="H15" s="149">
        <v>5.0799999999999999E-4</v>
      </c>
      <c r="I15" s="149">
        <v>3.9999999999999998E-6</v>
      </c>
      <c r="J15" s="149">
        <v>2.5599999999999999E-4</v>
      </c>
      <c r="K15" s="149">
        <v>8.6600000000000002E-4</v>
      </c>
      <c r="L15" s="149">
        <v>1.7899999999999999E-3</v>
      </c>
      <c r="M15" s="149">
        <v>1.043634</v>
      </c>
      <c r="N15" s="149">
        <v>6.3179999999999998E-3</v>
      </c>
      <c r="O15" s="149">
        <v>3.8249999999999998E-3</v>
      </c>
      <c r="P15" s="149">
        <v>1.833E-3</v>
      </c>
      <c r="Q15" s="149">
        <v>4.2440000000000004E-3</v>
      </c>
      <c r="R15" s="149">
        <v>3.0010000000000002E-3</v>
      </c>
      <c r="S15" s="149">
        <v>5.9220000000000002E-3</v>
      </c>
      <c r="T15" s="149">
        <v>2E-3</v>
      </c>
      <c r="U15" s="149">
        <v>2.477E-3</v>
      </c>
      <c r="V15" s="149">
        <v>1.31E-3</v>
      </c>
      <c r="W15" s="149">
        <v>1.0889999999999999E-3</v>
      </c>
      <c r="X15" s="149">
        <v>4.6E-5</v>
      </c>
      <c r="Y15" s="149">
        <v>1.01E-4</v>
      </c>
      <c r="Z15" s="149">
        <v>2.6999999999999999E-5</v>
      </c>
      <c r="AA15" s="149">
        <v>2.3E-5</v>
      </c>
      <c r="AB15" s="149">
        <v>1.9000000000000001E-5</v>
      </c>
      <c r="AC15" s="149">
        <v>1.4E-5</v>
      </c>
      <c r="AD15" s="149">
        <v>4.0000000000000003E-5</v>
      </c>
      <c r="AE15" s="149">
        <v>3.4999999999999997E-5</v>
      </c>
      <c r="AF15" s="149">
        <v>6.7000000000000002E-5</v>
      </c>
      <c r="AG15" s="149">
        <v>3.8000000000000002E-5</v>
      </c>
      <c r="AH15" s="149">
        <v>1.83E-4</v>
      </c>
      <c r="AI15" s="149">
        <v>5.3000000000000001E-5</v>
      </c>
      <c r="AJ15" s="149">
        <v>7.7000000000000001E-5</v>
      </c>
      <c r="AK15" s="149">
        <v>5.8999999999999998E-5</v>
      </c>
      <c r="AL15" s="149">
        <v>2.0699999999999999E-4</v>
      </c>
      <c r="AM15" s="150">
        <v>4.4700000000000002E-4</v>
      </c>
      <c r="AO15" s="151">
        <v>0.20502400000000001</v>
      </c>
      <c r="AP15" s="151">
        <v>1.7704000000000001E-2</v>
      </c>
      <c r="AQ15" s="151">
        <v>9.5715999999999996E-2</v>
      </c>
      <c r="AR15" s="151">
        <v>1.2E-4</v>
      </c>
      <c r="AS15" s="151">
        <v>0.10335999999999999</v>
      </c>
      <c r="AU15"/>
      <c r="AV15"/>
    </row>
    <row r="16" spans="1:48" ht="18" customHeight="1" x14ac:dyDescent="0.2">
      <c r="A16" s="147">
        <v>28</v>
      </c>
      <c r="B16" s="148" t="s">
        <v>25</v>
      </c>
      <c r="C16" s="149">
        <v>2.9700000000000001E-4</v>
      </c>
      <c r="D16" s="149">
        <v>5.2360000000000002E-3</v>
      </c>
      <c r="E16" s="149">
        <v>1.5690000000000001E-3</v>
      </c>
      <c r="F16" s="149">
        <v>4.46E-4</v>
      </c>
      <c r="G16" s="149">
        <v>4.0159999999999996E-3</v>
      </c>
      <c r="H16" s="149">
        <v>1.7240000000000001E-3</v>
      </c>
      <c r="I16" s="149">
        <v>1.3999999999999999E-4</v>
      </c>
      <c r="J16" s="149">
        <v>1.9369999999999999E-3</v>
      </c>
      <c r="K16" s="149">
        <v>1.8600000000000001E-3</v>
      </c>
      <c r="L16" s="149">
        <v>4.0400000000000001E-4</v>
      </c>
      <c r="M16" s="149">
        <v>6.0899999999999995E-4</v>
      </c>
      <c r="N16" s="149">
        <v>1.011377</v>
      </c>
      <c r="O16" s="149">
        <v>7.2620000000000002E-3</v>
      </c>
      <c r="P16" s="149">
        <v>6.5440000000000003E-3</v>
      </c>
      <c r="Q16" s="149">
        <v>4.5700000000000003E-3</v>
      </c>
      <c r="R16" s="149">
        <v>3.7309999999999999E-3</v>
      </c>
      <c r="S16" s="149">
        <v>4.3119999999999999E-3</v>
      </c>
      <c r="T16" s="149">
        <v>5.0109999999999998E-3</v>
      </c>
      <c r="U16" s="149">
        <v>2.183E-3</v>
      </c>
      <c r="V16" s="149">
        <v>2.3530000000000001E-3</v>
      </c>
      <c r="W16" s="149">
        <v>2.4034E-2</v>
      </c>
      <c r="X16" s="149">
        <v>6.29E-4</v>
      </c>
      <c r="Y16" s="149">
        <v>1.258E-3</v>
      </c>
      <c r="Z16" s="149">
        <v>2.5500000000000002E-4</v>
      </c>
      <c r="AA16" s="149">
        <v>7.7499999999999997E-4</v>
      </c>
      <c r="AB16" s="149">
        <v>1.66E-4</v>
      </c>
      <c r="AC16" s="149">
        <v>2.6800000000000001E-4</v>
      </c>
      <c r="AD16" s="149">
        <v>5.0199999999999995E-4</v>
      </c>
      <c r="AE16" s="149">
        <v>2.6699999999999998E-4</v>
      </c>
      <c r="AF16" s="149">
        <v>1.4580000000000001E-3</v>
      </c>
      <c r="AG16" s="149">
        <v>3.2299999999999999E-4</v>
      </c>
      <c r="AH16" s="149">
        <v>2.7099999999999997E-4</v>
      </c>
      <c r="AI16" s="149">
        <v>5.8500000000000002E-4</v>
      </c>
      <c r="AJ16" s="149">
        <v>3.3500000000000001E-4</v>
      </c>
      <c r="AK16" s="149">
        <v>7.0200000000000004E-4</v>
      </c>
      <c r="AL16" s="149">
        <v>6.7900000000000002E-4</v>
      </c>
      <c r="AM16" s="150">
        <v>1.6149999999999999E-3</v>
      </c>
      <c r="AO16" s="151">
        <v>0.456538</v>
      </c>
      <c r="AP16" s="151">
        <v>8.6175000000000002E-2</v>
      </c>
      <c r="AQ16" s="151">
        <v>0.28466399999999997</v>
      </c>
      <c r="AR16" s="151">
        <v>5.5699999999999999E-4</v>
      </c>
      <c r="AS16" s="151">
        <v>0.189911</v>
      </c>
      <c r="AU16"/>
      <c r="AV16"/>
    </row>
    <row r="17" spans="1:48" ht="18" customHeight="1" x14ac:dyDescent="0.2">
      <c r="A17" s="147">
        <v>29</v>
      </c>
      <c r="B17" s="148" t="s">
        <v>48</v>
      </c>
      <c r="C17" s="149">
        <v>2.8E-5</v>
      </c>
      <c r="D17" s="149">
        <v>3.4299999999999999E-4</v>
      </c>
      <c r="E17" s="149">
        <v>3.6000000000000001E-5</v>
      </c>
      <c r="F17" s="149">
        <v>2.5999999999999998E-5</v>
      </c>
      <c r="G17" s="149">
        <v>2.9999999999999997E-4</v>
      </c>
      <c r="H17" s="149">
        <v>4.1E-5</v>
      </c>
      <c r="I17" s="149">
        <v>6.0000000000000002E-6</v>
      </c>
      <c r="J17" s="149">
        <v>1.1E-4</v>
      </c>
      <c r="K17" s="149">
        <v>1.92E-4</v>
      </c>
      <c r="L17" s="149">
        <v>3.4999999999999997E-5</v>
      </c>
      <c r="M17" s="149">
        <v>2.9E-5</v>
      </c>
      <c r="N17" s="149">
        <v>1.4200000000000001E-4</v>
      </c>
      <c r="O17" s="149">
        <v>1.015914</v>
      </c>
      <c r="P17" s="149">
        <v>4.5279999999999999E-3</v>
      </c>
      <c r="Q17" s="149">
        <v>8.9599999999999999E-4</v>
      </c>
      <c r="R17" s="149">
        <v>3.0899999999999998E-4</v>
      </c>
      <c r="S17" s="149">
        <v>1.2110000000000001E-3</v>
      </c>
      <c r="T17" s="149">
        <v>2.9599999999999998E-4</v>
      </c>
      <c r="U17" s="149">
        <v>8.2799999999999996E-4</v>
      </c>
      <c r="V17" s="149">
        <v>5.3999999999999998E-5</v>
      </c>
      <c r="W17" s="149">
        <v>8.0699999999999999E-4</v>
      </c>
      <c r="X17" s="149">
        <v>4.6E-5</v>
      </c>
      <c r="Y17" s="149">
        <v>1.6570000000000001E-3</v>
      </c>
      <c r="Z17" s="149">
        <v>6.0999999999999999E-5</v>
      </c>
      <c r="AA17" s="149">
        <v>5.7000000000000003E-5</v>
      </c>
      <c r="AB17" s="149">
        <v>6.8999999999999997E-5</v>
      </c>
      <c r="AC17" s="149">
        <v>3.0000000000000001E-5</v>
      </c>
      <c r="AD17" s="149">
        <v>8.7000000000000001E-5</v>
      </c>
      <c r="AE17" s="149">
        <v>9.8999999999999994E-5</v>
      </c>
      <c r="AF17" s="149">
        <v>1.2899999999999999E-4</v>
      </c>
      <c r="AG17" s="149">
        <v>6.2000000000000003E-5</v>
      </c>
      <c r="AH17" s="149">
        <v>4.1999999999999998E-5</v>
      </c>
      <c r="AI17" s="149">
        <v>5.1E-5</v>
      </c>
      <c r="AJ17" s="149">
        <v>8.0099999999999995E-4</v>
      </c>
      <c r="AK17" s="149">
        <v>4.6E-5</v>
      </c>
      <c r="AL17" s="149">
        <v>4.3999999999999999E-5</v>
      </c>
      <c r="AM17" s="150">
        <v>7.1000000000000005E-5</v>
      </c>
      <c r="AO17" s="151">
        <v>0.41226200000000002</v>
      </c>
      <c r="AP17" s="151">
        <v>4.7508000000000002E-2</v>
      </c>
      <c r="AQ17" s="151">
        <v>0.22033700000000001</v>
      </c>
      <c r="AR17" s="151">
        <v>6.0999999999999999E-5</v>
      </c>
      <c r="AS17" s="151">
        <v>0.10950600000000001</v>
      </c>
      <c r="AU17"/>
      <c r="AV17"/>
    </row>
    <row r="18" spans="1:48" ht="18" customHeight="1" x14ac:dyDescent="0.2">
      <c r="A18" s="147">
        <v>30</v>
      </c>
      <c r="B18" s="148" t="s">
        <v>49</v>
      </c>
      <c r="C18" s="149">
        <v>8.2999999999999998E-5</v>
      </c>
      <c r="D18" s="149">
        <v>9.3700000000000001E-4</v>
      </c>
      <c r="E18" s="149">
        <v>1.15E-4</v>
      </c>
      <c r="F18" s="149">
        <v>7.7999999999999999E-5</v>
      </c>
      <c r="G18" s="149">
        <v>1.6100000000000001E-4</v>
      </c>
      <c r="H18" s="149">
        <v>1.2E-4</v>
      </c>
      <c r="I18" s="149">
        <v>1.8E-5</v>
      </c>
      <c r="J18" s="149">
        <v>8.52E-4</v>
      </c>
      <c r="K18" s="149">
        <v>3.8299999999999999E-4</v>
      </c>
      <c r="L18" s="149">
        <v>1.02E-4</v>
      </c>
      <c r="M18" s="149">
        <v>1E-4</v>
      </c>
      <c r="N18" s="149">
        <v>2.7399999999999999E-4</v>
      </c>
      <c r="O18" s="149">
        <v>1.5009999999999999E-3</v>
      </c>
      <c r="P18" s="149">
        <v>1.048106</v>
      </c>
      <c r="Q18" s="149">
        <v>5.5999999999999995E-4</v>
      </c>
      <c r="R18" s="149">
        <v>1.0200000000000001E-3</v>
      </c>
      <c r="S18" s="149">
        <v>5.5999999999999995E-4</v>
      </c>
      <c r="T18" s="149">
        <v>3.19E-4</v>
      </c>
      <c r="U18" s="149">
        <v>4.3199999999999998E-4</v>
      </c>
      <c r="V18" s="149">
        <v>1.3899999999999999E-4</v>
      </c>
      <c r="W18" s="149">
        <v>2.2599999999999999E-4</v>
      </c>
      <c r="X18" s="149">
        <v>1.12E-4</v>
      </c>
      <c r="Y18" s="149">
        <v>4.35E-4</v>
      </c>
      <c r="Z18" s="149">
        <v>1.4899999999999999E-4</v>
      </c>
      <c r="AA18" s="149">
        <v>1.85E-4</v>
      </c>
      <c r="AB18" s="149">
        <v>2.41E-4</v>
      </c>
      <c r="AC18" s="149">
        <v>8.3999999999999995E-5</v>
      </c>
      <c r="AD18" s="149">
        <v>2.33E-4</v>
      </c>
      <c r="AE18" s="149">
        <v>3.4499999999999998E-4</v>
      </c>
      <c r="AF18" s="149">
        <v>2.52E-4</v>
      </c>
      <c r="AG18" s="149">
        <v>1.4899999999999999E-4</v>
      </c>
      <c r="AH18" s="149">
        <v>1.12E-4</v>
      </c>
      <c r="AI18" s="149">
        <v>1.64E-4</v>
      </c>
      <c r="AJ18" s="149">
        <v>3.058E-3</v>
      </c>
      <c r="AK18" s="149">
        <v>1.06E-4</v>
      </c>
      <c r="AL18" s="149">
        <v>7.1000000000000005E-5</v>
      </c>
      <c r="AM18" s="150">
        <v>1.8000000000000001E-4</v>
      </c>
      <c r="AO18" s="151">
        <v>0.44183699999999998</v>
      </c>
      <c r="AP18" s="151">
        <v>5.4546999999999998E-2</v>
      </c>
      <c r="AQ18" s="151">
        <v>0.225324</v>
      </c>
      <c r="AR18" s="151">
        <v>1.2999999999999999E-4</v>
      </c>
      <c r="AS18" s="151">
        <v>0.27705200000000002</v>
      </c>
      <c r="AU18"/>
      <c r="AV18"/>
    </row>
    <row r="19" spans="1:48" ht="18" customHeight="1" x14ac:dyDescent="0.2">
      <c r="A19" s="147">
        <v>31</v>
      </c>
      <c r="B19" s="152" t="s">
        <v>50</v>
      </c>
      <c r="C19" s="153">
        <v>2.3699999999999999E-4</v>
      </c>
      <c r="D19" s="153">
        <v>1.5999999999999999E-5</v>
      </c>
      <c r="E19" s="153">
        <v>2.0000000000000002E-5</v>
      </c>
      <c r="F19" s="153">
        <v>1.4E-5</v>
      </c>
      <c r="G19" s="153">
        <v>2.0000000000000002E-5</v>
      </c>
      <c r="H19" s="153">
        <v>1.4E-5</v>
      </c>
      <c r="I19" s="153">
        <v>1.9999999999999999E-6</v>
      </c>
      <c r="J19" s="153">
        <v>2.5000000000000001E-5</v>
      </c>
      <c r="K19" s="153">
        <v>1.0000000000000001E-5</v>
      </c>
      <c r="L19" s="153">
        <v>6.9999999999999999E-6</v>
      </c>
      <c r="M19" s="153">
        <v>1.2E-5</v>
      </c>
      <c r="N19" s="153">
        <v>1.2999999999999999E-5</v>
      </c>
      <c r="O19" s="153">
        <v>1.6899999999999999E-4</v>
      </c>
      <c r="P19" s="153">
        <v>5.2899999999999996E-4</v>
      </c>
      <c r="Q19" s="153">
        <v>1.002926</v>
      </c>
      <c r="R19" s="153">
        <v>5.3000000000000001E-5</v>
      </c>
      <c r="S19" s="153">
        <v>5.5000000000000002E-5</v>
      </c>
      <c r="T19" s="153">
        <v>1.66E-4</v>
      </c>
      <c r="U19" s="153">
        <v>3.6000000000000001E-5</v>
      </c>
      <c r="V19" s="153">
        <v>3.1000000000000001E-5</v>
      </c>
      <c r="W19" s="153">
        <v>3.8999999999999999E-5</v>
      </c>
      <c r="X19" s="153">
        <v>1.2E-5</v>
      </c>
      <c r="Y19" s="153">
        <v>4.3999999999999999E-5</v>
      </c>
      <c r="Z19" s="153">
        <v>2.4000000000000001E-5</v>
      </c>
      <c r="AA19" s="153">
        <v>1.0900000000000001E-4</v>
      </c>
      <c r="AB19" s="153">
        <v>3.0000000000000001E-5</v>
      </c>
      <c r="AC19" s="153">
        <v>9.0000000000000002E-6</v>
      </c>
      <c r="AD19" s="153">
        <v>2.9E-5</v>
      </c>
      <c r="AE19" s="153">
        <v>5.1999999999999997E-5</v>
      </c>
      <c r="AF19" s="153">
        <v>1.7799999999999999E-4</v>
      </c>
      <c r="AG19" s="153">
        <v>2.3E-5</v>
      </c>
      <c r="AH19" s="153">
        <v>8.7100000000000003E-4</v>
      </c>
      <c r="AI19" s="153">
        <v>2.6999999999999999E-5</v>
      </c>
      <c r="AJ19" s="153">
        <v>2.6899999999999998E-4</v>
      </c>
      <c r="AK19" s="153">
        <v>3.4999999999999997E-5</v>
      </c>
      <c r="AL19" s="153">
        <v>1.7179999999999999E-3</v>
      </c>
      <c r="AM19" s="154">
        <v>6.6000000000000005E-5</v>
      </c>
      <c r="AO19" s="151">
        <v>0.57498199999999999</v>
      </c>
      <c r="AP19" s="151">
        <v>5.3450999999999999E-2</v>
      </c>
      <c r="AQ19" s="151">
        <v>0.27257900000000002</v>
      </c>
      <c r="AR19" s="151">
        <v>9.8999999999999994E-5</v>
      </c>
      <c r="AS19" s="151">
        <v>6.8242999999999998E-2</v>
      </c>
      <c r="AU19"/>
      <c r="AV19"/>
    </row>
    <row r="20" spans="1:48" ht="18" customHeight="1" x14ac:dyDescent="0.2">
      <c r="A20" s="155">
        <v>32</v>
      </c>
      <c r="B20" s="148" t="s">
        <v>51</v>
      </c>
      <c r="C20" s="149">
        <v>2.6999999999999999E-5</v>
      </c>
      <c r="D20" s="149">
        <v>3.6000000000000001E-5</v>
      </c>
      <c r="E20" s="149">
        <v>3.3000000000000003E-5</v>
      </c>
      <c r="F20" s="149">
        <v>2.3E-5</v>
      </c>
      <c r="G20" s="149">
        <v>3.6000000000000001E-5</v>
      </c>
      <c r="H20" s="149">
        <v>3.3000000000000003E-5</v>
      </c>
      <c r="I20" s="149">
        <v>3.9999999999999998E-6</v>
      </c>
      <c r="J20" s="149">
        <v>6.2000000000000003E-5</v>
      </c>
      <c r="K20" s="149">
        <v>2.0000000000000002E-5</v>
      </c>
      <c r="L20" s="149">
        <v>1.4E-5</v>
      </c>
      <c r="M20" s="149">
        <v>4.3999999999999999E-5</v>
      </c>
      <c r="N20" s="149">
        <v>1.06E-4</v>
      </c>
      <c r="O20" s="149">
        <v>4.4299999999999998E-4</v>
      </c>
      <c r="P20" s="149">
        <v>3.5E-4</v>
      </c>
      <c r="Q20" s="149">
        <v>4.9649999999999998E-3</v>
      </c>
      <c r="R20" s="149">
        <v>1.0168330000000001</v>
      </c>
      <c r="S20" s="149">
        <v>9.0939999999999997E-3</v>
      </c>
      <c r="T20" s="149">
        <v>1.2947999999999999E-2</v>
      </c>
      <c r="U20" s="149">
        <v>3.8099999999999999E-4</v>
      </c>
      <c r="V20" s="149">
        <v>1.07E-4</v>
      </c>
      <c r="W20" s="149">
        <v>1.01E-4</v>
      </c>
      <c r="X20" s="149">
        <v>3.1000000000000001E-5</v>
      </c>
      <c r="Y20" s="149">
        <v>9.6000000000000002E-5</v>
      </c>
      <c r="Z20" s="149">
        <v>4.6999999999999997E-5</v>
      </c>
      <c r="AA20" s="149">
        <v>5.5000000000000002E-5</v>
      </c>
      <c r="AB20" s="149">
        <v>7.2999999999999999E-5</v>
      </c>
      <c r="AC20" s="149">
        <v>2.5000000000000001E-5</v>
      </c>
      <c r="AD20" s="149">
        <v>6.6000000000000005E-5</v>
      </c>
      <c r="AE20" s="149">
        <v>1.05E-4</v>
      </c>
      <c r="AF20" s="149">
        <v>2.4899999999999998E-4</v>
      </c>
      <c r="AG20" s="149">
        <v>5.5999999999999999E-5</v>
      </c>
      <c r="AH20" s="149">
        <v>4.0000000000000003E-5</v>
      </c>
      <c r="AI20" s="149">
        <v>5.5000000000000002E-5</v>
      </c>
      <c r="AJ20" s="149">
        <v>8.2600000000000002E-4</v>
      </c>
      <c r="AK20" s="149">
        <v>3.3000000000000003E-5</v>
      </c>
      <c r="AL20" s="149">
        <v>1.81E-3</v>
      </c>
      <c r="AM20" s="150">
        <v>1.05E-4</v>
      </c>
      <c r="AO20" s="151">
        <v>0.33458599999999999</v>
      </c>
      <c r="AP20" s="151">
        <v>1.9885E-2</v>
      </c>
      <c r="AQ20" s="151">
        <v>9.6253000000000005E-2</v>
      </c>
      <c r="AR20" s="151">
        <v>9.8999999999999994E-5</v>
      </c>
      <c r="AS20" s="151">
        <v>7.5190999999999994E-2</v>
      </c>
      <c r="AU20"/>
      <c r="AV20"/>
    </row>
    <row r="21" spans="1:48" ht="18" customHeight="1" x14ac:dyDescent="0.2">
      <c r="A21" s="147">
        <v>33</v>
      </c>
      <c r="B21" s="148" t="s">
        <v>26</v>
      </c>
      <c r="C21" s="149">
        <v>7.4999999999999993E-5</v>
      </c>
      <c r="D21" s="149">
        <v>8.3999999999999995E-5</v>
      </c>
      <c r="E21" s="149">
        <v>5.5000000000000002E-5</v>
      </c>
      <c r="F21" s="149">
        <v>4.1999999999999998E-5</v>
      </c>
      <c r="G21" s="149">
        <v>1.22E-4</v>
      </c>
      <c r="H21" s="149">
        <v>5.8E-5</v>
      </c>
      <c r="I21" s="149">
        <v>7.9999999999999996E-6</v>
      </c>
      <c r="J21" s="149">
        <v>1.2300000000000001E-4</v>
      </c>
      <c r="K21" s="149">
        <v>5.5000000000000002E-5</v>
      </c>
      <c r="L21" s="149">
        <v>3.6999999999999998E-5</v>
      </c>
      <c r="M21" s="149">
        <v>5.5999999999999999E-5</v>
      </c>
      <c r="N21" s="149">
        <v>1.5799999999999999E-4</v>
      </c>
      <c r="O21" s="149">
        <v>4.2989999999999999E-3</v>
      </c>
      <c r="P21" s="149">
        <v>3.617E-3</v>
      </c>
      <c r="Q21" s="149">
        <v>3.0929999999999998E-3</v>
      </c>
      <c r="R21" s="149">
        <v>4.5279999999999999E-3</v>
      </c>
      <c r="S21" s="149">
        <v>1.019061</v>
      </c>
      <c r="T21" s="149">
        <v>3.5000000000000001E-3</v>
      </c>
      <c r="U21" s="149">
        <v>4.9179999999999996E-3</v>
      </c>
      <c r="V21" s="149">
        <v>2.1499999999999999E-4</v>
      </c>
      <c r="W21" s="149">
        <v>1.9689999999999998E-3</v>
      </c>
      <c r="X21" s="149">
        <v>8.6000000000000003E-5</v>
      </c>
      <c r="Y21" s="149">
        <v>2.7399999999999999E-4</v>
      </c>
      <c r="Z21" s="149">
        <v>8.2000000000000001E-5</v>
      </c>
      <c r="AA21" s="149">
        <v>1.37E-4</v>
      </c>
      <c r="AB21" s="149">
        <v>1.08E-4</v>
      </c>
      <c r="AC21" s="149">
        <v>5.5000000000000002E-5</v>
      </c>
      <c r="AD21" s="149">
        <v>1.9599999999999999E-4</v>
      </c>
      <c r="AE21" s="149">
        <v>2.0799999999999999E-4</v>
      </c>
      <c r="AF21" s="149">
        <v>6.0700000000000001E-4</v>
      </c>
      <c r="AG21" s="149">
        <v>1.92E-4</v>
      </c>
      <c r="AH21" s="149">
        <v>7.7000000000000001E-5</v>
      </c>
      <c r="AI21" s="149">
        <v>7.8999999999999996E-5</v>
      </c>
      <c r="AJ21" s="149">
        <v>1.199E-3</v>
      </c>
      <c r="AK21" s="149">
        <v>9.2999999999999997E-5</v>
      </c>
      <c r="AL21" s="149">
        <v>6.2000000000000003E-5</v>
      </c>
      <c r="AM21" s="150">
        <v>5.0699999999999996E-4</v>
      </c>
      <c r="AO21" s="151">
        <v>0.45952500000000002</v>
      </c>
      <c r="AP21" s="151">
        <v>4.0250000000000001E-2</v>
      </c>
      <c r="AQ21" s="151">
        <v>0.22504299999999999</v>
      </c>
      <c r="AR21" s="151">
        <v>2.4239999999999999E-3</v>
      </c>
      <c r="AS21" s="151">
        <v>0.21263000000000001</v>
      </c>
      <c r="AU21"/>
      <c r="AV21"/>
    </row>
    <row r="22" spans="1:48" ht="18" customHeight="1" x14ac:dyDescent="0.2">
      <c r="A22" s="147">
        <v>34</v>
      </c>
      <c r="B22" s="148" t="s">
        <v>62</v>
      </c>
      <c r="C22" s="149">
        <v>7.9999999999999996E-6</v>
      </c>
      <c r="D22" s="149">
        <v>7.9999999999999996E-6</v>
      </c>
      <c r="E22" s="149">
        <v>6.9999999999999999E-6</v>
      </c>
      <c r="F22" s="149">
        <v>5.0000000000000004E-6</v>
      </c>
      <c r="G22" s="149">
        <v>6.9999999999999999E-6</v>
      </c>
      <c r="H22" s="149">
        <v>6.9999999999999999E-6</v>
      </c>
      <c r="I22" s="149">
        <v>9.9999999999999995E-7</v>
      </c>
      <c r="J22" s="149">
        <v>1.1E-5</v>
      </c>
      <c r="K22" s="149">
        <v>3.9999999999999998E-6</v>
      </c>
      <c r="L22" s="149">
        <v>3.0000000000000001E-6</v>
      </c>
      <c r="M22" s="149">
        <v>5.0000000000000004E-6</v>
      </c>
      <c r="N22" s="149">
        <v>7.9999999999999996E-6</v>
      </c>
      <c r="O22" s="149">
        <v>2.5000000000000001E-5</v>
      </c>
      <c r="P22" s="149">
        <v>1.8E-5</v>
      </c>
      <c r="Q22" s="149">
        <v>7.9999999999999996E-6</v>
      </c>
      <c r="R22" s="149">
        <v>1.2E-5</v>
      </c>
      <c r="S22" s="149">
        <v>6.0000000000000002E-6</v>
      </c>
      <c r="T22" s="149">
        <v>1.0014670000000001</v>
      </c>
      <c r="U22" s="149">
        <v>2.31E-4</v>
      </c>
      <c r="V22" s="149">
        <v>9.0000000000000002E-6</v>
      </c>
      <c r="W22" s="149">
        <v>1.25E-4</v>
      </c>
      <c r="X22" s="149">
        <v>7.9999999999999996E-6</v>
      </c>
      <c r="Y22" s="149">
        <v>1.8E-5</v>
      </c>
      <c r="Z22" s="149">
        <v>9.0000000000000002E-6</v>
      </c>
      <c r="AA22" s="149">
        <v>3.1999999999999999E-5</v>
      </c>
      <c r="AB22" s="149">
        <v>2.0999999999999999E-5</v>
      </c>
      <c r="AC22" s="149">
        <v>1.2E-5</v>
      </c>
      <c r="AD22" s="149">
        <v>1.9000000000000001E-5</v>
      </c>
      <c r="AE22" s="149">
        <v>3.1999999999999999E-5</v>
      </c>
      <c r="AF22" s="149">
        <v>6.3E-5</v>
      </c>
      <c r="AG22" s="149">
        <v>1.7E-5</v>
      </c>
      <c r="AH22" s="149">
        <v>7.9999999999999996E-6</v>
      </c>
      <c r="AI22" s="149">
        <v>1.2999999999999999E-5</v>
      </c>
      <c r="AJ22" s="149">
        <v>1E-4</v>
      </c>
      <c r="AK22" s="149">
        <v>1.7E-5</v>
      </c>
      <c r="AL22" s="149">
        <v>6.9999999999999999E-6</v>
      </c>
      <c r="AM22" s="150">
        <v>2.4000000000000001E-5</v>
      </c>
      <c r="AO22" s="151">
        <v>0.50273199999999996</v>
      </c>
      <c r="AP22" s="151">
        <v>4.4486999999999999E-2</v>
      </c>
      <c r="AQ22" s="151">
        <v>0.32567400000000002</v>
      </c>
      <c r="AR22" s="151">
        <v>8.3100000000000003E-4</v>
      </c>
      <c r="AS22" s="151">
        <v>7.4870999999999993E-2</v>
      </c>
      <c r="AU22"/>
      <c r="AV22"/>
    </row>
    <row r="23" spans="1:48" ht="18" customHeight="1" x14ac:dyDescent="0.2">
      <c r="A23" s="147">
        <v>35</v>
      </c>
      <c r="B23" s="148" t="s">
        <v>27</v>
      </c>
      <c r="C23" s="149">
        <v>6.4700000000000001E-4</v>
      </c>
      <c r="D23" s="149">
        <v>1.3029999999999999E-3</v>
      </c>
      <c r="E23" s="149">
        <v>3.6299999999999999E-4</v>
      </c>
      <c r="F23" s="149">
        <v>2.7500000000000002E-4</v>
      </c>
      <c r="G23" s="149">
        <v>4.3600000000000003E-4</v>
      </c>
      <c r="H23" s="149">
        <v>3.1700000000000001E-4</v>
      </c>
      <c r="I23" s="149">
        <v>1.11E-4</v>
      </c>
      <c r="J23" s="149">
        <v>5.4799999999999998E-4</v>
      </c>
      <c r="K23" s="149">
        <v>3.8200000000000002E-4</v>
      </c>
      <c r="L23" s="149">
        <v>2.0699999999999999E-4</v>
      </c>
      <c r="M23" s="149">
        <v>3.2899999999999997E-4</v>
      </c>
      <c r="N23" s="149">
        <v>3.0800000000000001E-4</v>
      </c>
      <c r="O23" s="149">
        <v>3.9399999999999998E-4</v>
      </c>
      <c r="P23" s="149">
        <v>5.5999999999999995E-4</v>
      </c>
      <c r="Q23" s="149">
        <v>3.1100000000000002E-4</v>
      </c>
      <c r="R23" s="149">
        <v>5.4799999999999998E-4</v>
      </c>
      <c r="S23" s="149">
        <v>2.3499999999999999E-4</v>
      </c>
      <c r="T23" s="149">
        <v>3.8699999999999997E-4</v>
      </c>
      <c r="U23" s="149">
        <v>1.0910070000000001</v>
      </c>
      <c r="V23" s="149">
        <v>5.6700000000000001E-4</v>
      </c>
      <c r="W23" s="149">
        <v>5.53E-4</v>
      </c>
      <c r="X23" s="149">
        <v>4.1100000000000002E-4</v>
      </c>
      <c r="Y23" s="149">
        <v>6.9999999999999999E-4</v>
      </c>
      <c r="Z23" s="149">
        <v>5.8299999999999997E-4</v>
      </c>
      <c r="AA23" s="149">
        <v>5.1000000000000004E-4</v>
      </c>
      <c r="AB23" s="149">
        <v>5.8900000000000001E-4</v>
      </c>
      <c r="AC23" s="149">
        <v>1.6899999999999999E-4</v>
      </c>
      <c r="AD23" s="149">
        <v>7.3819999999999997E-3</v>
      </c>
      <c r="AE23" s="149">
        <v>7.1599999999999995E-4</v>
      </c>
      <c r="AF23" s="149">
        <v>1.967E-3</v>
      </c>
      <c r="AG23" s="149">
        <v>4.0299999999999998E-4</v>
      </c>
      <c r="AH23" s="149">
        <v>2.8200000000000002E-4</v>
      </c>
      <c r="AI23" s="149">
        <v>4.7600000000000002E-4</v>
      </c>
      <c r="AJ23" s="149">
        <v>5.0619999999999997E-3</v>
      </c>
      <c r="AK23" s="149">
        <v>3.77E-4</v>
      </c>
      <c r="AL23" s="149">
        <v>4.1100000000000002E-4</v>
      </c>
      <c r="AM23" s="150">
        <v>1.2160000000000001E-3</v>
      </c>
      <c r="AO23" s="151">
        <v>0.31753100000000001</v>
      </c>
      <c r="AP23" s="151">
        <v>3.7041999999999999E-2</v>
      </c>
      <c r="AQ23" s="151">
        <v>0.174648</v>
      </c>
      <c r="AR23" s="151">
        <v>2.545E-3</v>
      </c>
      <c r="AS23" s="151">
        <v>0.25579099999999999</v>
      </c>
      <c r="AU23"/>
      <c r="AV23"/>
    </row>
    <row r="24" spans="1:48" ht="18" customHeight="1" x14ac:dyDescent="0.2">
      <c r="A24" s="156">
        <v>39</v>
      </c>
      <c r="B24" s="152" t="s">
        <v>0</v>
      </c>
      <c r="C24" s="153">
        <v>5.6899999999999995E-4</v>
      </c>
      <c r="D24" s="153">
        <v>1.735E-3</v>
      </c>
      <c r="E24" s="153">
        <v>2.5270000000000002E-3</v>
      </c>
      <c r="F24" s="153">
        <v>3.104E-3</v>
      </c>
      <c r="G24" s="153">
        <v>4.7879999999999997E-3</v>
      </c>
      <c r="H24" s="153">
        <v>1.137E-3</v>
      </c>
      <c r="I24" s="153">
        <v>5.7499999999999999E-4</v>
      </c>
      <c r="J24" s="153">
        <v>8.7600000000000004E-4</v>
      </c>
      <c r="K24" s="153">
        <v>2.0890000000000001E-3</v>
      </c>
      <c r="L24" s="153">
        <v>1.6509999999999999E-3</v>
      </c>
      <c r="M24" s="153">
        <v>6.7210000000000004E-3</v>
      </c>
      <c r="N24" s="153">
        <v>8.3299999999999997E-4</v>
      </c>
      <c r="O24" s="153">
        <v>7.8200000000000003E-4</v>
      </c>
      <c r="P24" s="153">
        <v>9.6599999999999995E-4</v>
      </c>
      <c r="Q24" s="153">
        <v>1.487E-3</v>
      </c>
      <c r="R24" s="153">
        <v>2.0049999999999998E-3</v>
      </c>
      <c r="S24" s="153">
        <v>1.4469999999999999E-3</v>
      </c>
      <c r="T24" s="153">
        <v>1.851E-3</v>
      </c>
      <c r="U24" s="153">
        <v>9.9700000000000006E-4</v>
      </c>
      <c r="V24" s="153">
        <v>1.010645</v>
      </c>
      <c r="W24" s="153">
        <v>1.299E-3</v>
      </c>
      <c r="X24" s="153">
        <v>2.225E-3</v>
      </c>
      <c r="Y24" s="153">
        <v>1.7459999999999999E-3</v>
      </c>
      <c r="Z24" s="153">
        <v>1.5460000000000001E-3</v>
      </c>
      <c r="AA24" s="153">
        <v>1.7619999999999999E-3</v>
      </c>
      <c r="AB24" s="153">
        <v>4.0899999999999999E-3</v>
      </c>
      <c r="AC24" s="153">
        <v>4.0099999999999999E-4</v>
      </c>
      <c r="AD24" s="153">
        <v>1.101E-3</v>
      </c>
      <c r="AE24" s="153">
        <v>4.8560000000000001E-3</v>
      </c>
      <c r="AF24" s="153">
        <v>3.248E-3</v>
      </c>
      <c r="AG24" s="153">
        <v>4.5180000000000003E-3</v>
      </c>
      <c r="AH24" s="153">
        <v>1.2979999999999999E-3</v>
      </c>
      <c r="AI24" s="153">
        <v>1.2307999999999999E-2</v>
      </c>
      <c r="AJ24" s="153">
        <v>3.1440000000000001E-3</v>
      </c>
      <c r="AK24" s="153">
        <v>1.805E-3</v>
      </c>
      <c r="AL24" s="153">
        <v>3.2233999999999999E-2</v>
      </c>
      <c r="AM24" s="154">
        <v>1.7099999999999999E-3</v>
      </c>
      <c r="AO24" s="151">
        <v>0.47227400000000003</v>
      </c>
      <c r="AP24" s="151">
        <v>8.0527000000000001E-2</v>
      </c>
      <c r="AQ24" s="151">
        <v>0.249084</v>
      </c>
      <c r="AR24" s="151">
        <v>3.6770000000000001E-3</v>
      </c>
      <c r="AS24" s="151">
        <v>0.20498</v>
      </c>
      <c r="AU24"/>
      <c r="AV24"/>
    </row>
    <row r="25" spans="1:48" ht="18" customHeight="1" x14ac:dyDescent="0.2">
      <c r="A25" s="147">
        <v>41</v>
      </c>
      <c r="B25" s="148" t="s">
        <v>28</v>
      </c>
      <c r="C25" s="149">
        <v>3.3110000000000001E-3</v>
      </c>
      <c r="D25" s="149">
        <v>6.3309999999999998E-3</v>
      </c>
      <c r="E25" s="149">
        <v>1.719E-3</v>
      </c>
      <c r="F25" s="149">
        <v>3.1129999999999999E-3</v>
      </c>
      <c r="G25" s="149">
        <v>5.2859999999999999E-3</v>
      </c>
      <c r="H25" s="149">
        <v>4.3670000000000002E-3</v>
      </c>
      <c r="I25" s="149">
        <v>5.6400000000000005E-4</v>
      </c>
      <c r="J25" s="149">
        <v>1.2083E-2</v>
      </c>
      <c r="K25" s="149">
        <v>4.0660000000000002E-3</v>
      </c>
      <c r="L25" s="149">
        <v>7.2680000000000002E-3</v>
      </c>
      <c r="M25" s="149">
        <v>6.2059999999999997E-3</v>
      </c>
      <c r="N25" s="149">
        <v>6.0419999999999996E-3</v>
      </c>
      <c r="O25" s="149">
        <v>4.7089999999999996E-3</v>
      </c>
      <c r="P25" s="149">
        <v>3.5769999999999999E-3</v>
      </c>
      <c r="Q25" s="149">
        <v>2.885E-3</v>
      </c>
      <c r="R25" s="149">
        <v>1.3284000000000001E-2</v>
      </c>
      <c r="S25" s="149">
        <v>2.6120000000000002E-3</v>
      </c>
      <c r="T25" s="149">
        <v>3.9129999999999998E-3</v>
      </c>
      <c r="U25" s="149">
        <v>5.0359999999999997E-3</v>
      </c>
      <c r="V25" s="149">
        <v>3.4870000000000001E-3</v>
      </c>
      <c r="W25" s="149">
        <v>1.0020210000000001</v>
      </c>
      <c r="X25" s="149">
        <v>1.9823E-2</v>
      </c>
      <c r="Y25" s="149">
        <v>4.0507000000000001E-2</v>
      </c>
      <c r="Z25" s="149">
        <v>5.5329999999999997E-3</v>
      </c>
      <c r="AA25" s="149">
        <v>4.5960000000000003E-3</v>
      </c>
      <c r="AB25" s="149">
        <v>3.467E-3</v>
      </c>
      <c r="AC25" s="149">
        <v>8.6110000000000006E-3</v>
      </c>
      <c r="AD25" s="149">
        <v>8.6339999999999993E-3</v>
      </c>
      <c r="AE25" s="149">
        <v>4.457E-3</v>
      </c>
      <c r="AF25" s="149">
        <v>1.6348000000000001E-2</v>
      </c>
      <c r="AG25" s="149">
        <v>8.6390000000000008E-3</v>
      </c>
      <c r="AH25" s="149">
        <v>3.839E-3</v>
      </c>
      <c r="AI25" s="149">
        <v>2.5430000000000001E-3</v>
      </c>
      <c r="AJ25" s="149">
        <v>2.1810000000000002E-3</v>
      </c>
      <c r="AK25" s="149">
        <v>4.0150000000000003E-3</v>
      </c>
      <c r="AL25" s="149">
        <v>1.8159999999999999E-3</v>
      </c>
      <c r="AM25" s="150">
        <v>6.0850000000000001E-3</v>
      </c>
      <c r="AO25" s="151">
        <v>0.45837499999999998</v>
      </c>
      <c r="AP25" s="151">
        <v>7.9714999999999994E-2</v>
      </c>
      <c r="AQ25" s="151">
        <v>0.33543400000000001</v>
      </c>
      <c r="AR25" s="151">
        <v>4.5430000000000002E-3</v>
      </c>
      <c r="AS25" s="151">
        <v>0.99602299999999999</v>
      </c>
      <c r="AU25"/>
      <c r="AV25"/>
    </row>
    <row r="26" spans="1:48" ht="18" customHeight="1" x14ac:dyDescent="0.2">
      <c r="A26" s="147">
        <v>46</v>
      </c>
      <c r="B26" s="148" t="s">
        <v>29</v>
      </c>
      <c r="C26" s="149">
        <v>1.0848E-2</v>
      </c>
      <c r="D26" s="149">
        <v>1.6802999999999998E-2</v>
      </c>
      <c r="E26" s="149">
        <v>1.1148999999999999E-2</v>
      </c>
      <c r="F26" s="149">
        <v>2.0909000000000001E-2</v>
      </c>
      <c r="G26" s="149">
        <v>1.6500000000000001E-2</v>
      </c>
      <c r="H26" s="149">
        <v>1.7734E-2</v>
      </c>
      <c r="I26" s="149">
        <v>3.8899999999999998E-3</v>
      </c>
      <c r="J26" s="149">
        <v>2.1672E-2</v>
      </c>
      <c r="K26" s="149">
        <v>2.6813E-2</v>
      </c>
      <c r="L26" s="149">
        <v>4.4725000000000001E-2</v>
      </c>
      <c r="M26" s="149">
        <v>2.4618000000000001E-2</v>
      </c>
      <c r="N26" s="149">
        <v>1.7579999999999998E-2</v>
      </c>
      <c r="O26" s="149">
        <v>1.7586000000000001E-2</v>
      </c>
      <c r="P26" s="149">
        <v>9.5080000000000008E-3</v>
      </c>
      <c r="Q26" s="149">
        <v>6.6709999999999998E-3</v>
      </c>
      <c r="R26" s="149">
        <v>3.8231000000000001E-2</v>
      </c>
      <c r="S26" s="149">
        <v>8.2620000000000002E-3</v>
      </c>
      <c r="T26" s="149">
        <v>4.8659999999999997E-3</v>
      </c>
      <c r="U26" s="149">
        <v>1.7757999999999999E-2</v>
      </c>
      <c r="V26" s="149">
        <v>1.3669000000000001E-2</v>
      </c>
      <c r="W26" s="149">
        <v>4.7710000000000001E-3</v>
      </c>
      <c r="X26" s="149">
        <v>1.034551</v>
      </c>
      <c r="Y26" s="149">
        <v>3.4728000000000002E-2</v>
      </c>
      <c r="Z26" s="149">
        <v>4.4923999999999999E-2</v>
      </c>
      <c r="AA26" s="149">
        <v>1.4652E-2</v>
      </c>
      <c r="AB26" s="149">
        <v>3.986E-3</v>
      </c>
      <c r="AC26" s="149">
        <v>3.8739999999999998E-3</v>
      </c>
      <c r="AD26" s="149">
        <v>1.0907999999999999E-2</v>
      </c>
      <c r="AE26" s="149">
        <v>5.3070000000000001E-3</v>
      </c>
      <c r="AF26" s="149">
        <v>1.2276E-2</v>
      </c>
      <c r="AG26" s="149">
        <v>1.5223E-2</v>
      </c>
      <c r="AH26" s="149">
        <v>9.8589999999999997E-3</v>
      </c>
      <c r="AI26" s="149">
        <v>4.7289999999999997E-3</v>
      </c>
      <c r="AJ26" s="149">
        <v>4.3969999999999999E-3</v>
      </c>
      <c r="AK26" s="149">
        <v>2.4639999999999999E-2</v>
      </c>
      <c r="AL26" s="149">
        <v>5.0720000000000001E-3</v>
      </c>
      <c r="AM26" s="150">
        <v>8.182E-3</v>
      </c>
      <c r="AO26" s="151">
        <v>0.38215500000000002</v>
      </c>
      <c r="AP26" s="151">
        <v>1.0044000000000001E-2</v>
      </c>
      <c r="AQ26" s="151">
        <v>7.2155999999999998E-2</v>
      </c>
      <c r="AR26" s="151">
        <v>2.4074000000000002E-2</v>
      </c>
      <c r="AS26" s="151">
        <v>0.57300399999999996</v>
      </c>
      <c r="AU26"/>
      <c r="AV26"/>
    </row>
    <row r="27" spans="1:48" ht="18" customHeight="1" x14ac:dyDescent="0.2">
      <c r="A27" s="147">
        <v>47</v>
      </c>
      <c r="B27" s="148" t="s">
        <v>52</v>
      </c>
      <c r="C27" s="149">
        <v>1.5089999999999999E-3</v>
      </c>
      <c r="D27" s="149">
        <v>3.2209999999999999E-3</v>
      </c>
      <c r="E27" s="149">
        <v>3.0620000000000001E-3</v>
      </c>
      <c r="F27" s="149">
        <v>2.0240000000000002E-3</v>
      </c>
      <c r="G27" s="149">
        <v>3.163E-3</v>
      </c>
      <c r="H27" s="149">
        <v>3.1189999999999998E-3</v>
      </c>
      <c r="I27" s="149">
        <v>1.047E-3</v>
      </c>
      <c r="J27" s="149">
        <v>2.5850000000000001E-3</v>
      </c>
      <c r="K27" s="149">
        <v>1.4E-3</v>
      </c>
      <c r="L27" s="149">
        <v>1.9120000000000001E-3</v>
      </c>
      <c r="M27" s="149">
        <v>1.3619999999999999E-3</v>
      </c>
      <c r="N27" s="149">
        <v>1.348E-3</v>
      </c>
      <c r="O27" s="149">
        <v>1.6639999999999999E-3</v>
      </c>
      <c r="P27" s="149">
        <v>1.1440000000000001E-3</v>
      </c>
      <c r="Q27" s="149">
        <v>1.271E-3</v>
      </c>
      <c r="R27" s="149">
        <v>5.3699999999999998E-3</v>
      </c>
      <c r="S27" s="149">
        <v>1.08E-3</v>
      </c>
      <c r="T27" s="149">
        <v>9.1E-4</v>
      </c>
      <c r="U27" s="149">
        <v>2.5479999999999999E-3</v>
      </c>
      <c r="V27" s="149">
        <v>1.462E-3</v>
      </c>
      <c r="W27" s="149">
        <v>1.4710000000000001E-3</v>
      </c>
      <c r="X27" s="149">
        <v>1.495E-3</v>
      </c>
      <c r="Y27" s="149">
        <v>1.09761</v>
      </c>
      <c r="Z27" s="149">
        <v>1.2289E-2</v>
      </c>
      <c r="AA27" s="149">
        <v>2.7629999999999998E-3</v>
      </c>
      <c r="AB27" s="149">
        <v>1.8829999999999999E-3</v>
      </c>
      <c r="AC27" s="149">
        <v>8.2700000000000004E-4</v>
      </c>
      <c r="AD27" s="149">
        <v>4.3420000000000004E-3</v>
      </c>
      <c r="AE27" s="149">
        <v>2.5869999999999999E-3</v>
      </c>
      <c r="AF27" s="149">
        <v>6.9899999999999997E-3</v>
      </c>
      <c r="AG27" s="149">
        <v>1.1259E-2</v>
      </c>
      <c r="AH27" s="149">
        <v>6.1580000000000003E-3</v>
      </c>
      <c r="AI27" s="149">
        <v>3.3050000000000002E-3</v>
      </c>
      <c r="AJ27" s="149">
        <v>1.152E-3</v>
      </c>
      <c r="AK27" s="149">
        <v>1.0614999999999999E-2</v>
      </c>
      <c r="AL27" s="149">
        <v>9.7900000000000005E-4</v>
      </c>
      <c r="AM27" s="150">
        <v>4.235E-3</v>
      </c>
      <c r="AO27" s="151">
        <v>0.46424399999999999</v>
      </c>
      <c r="AP27" s="151">
        <v>1.4733E-2</v>
      </c>
      <c r="AQ27" s="151">
        <v>0.14247599999999999</v>
      </c>
      <c r="AR27" s="151">
        <v>1.1237E-2</v>
      </c>
      <c r="AS27" s="151">
        <v>0.98912500000000003</v>
      </c>
      <c r="AU27"/>
      <c r="AV27"/>
    </row>
    <row r="28" spans="1:48" ht="18" customHeight="1" x14ac:dyDescent="0.2">
      <c r="A28" s="147">
        <v>48</v>
      </c>
      <c r="B28" s="148" t="s">
        <v>53</v>
      </c>
      <c r="C28" s="149">
        <v>7.4899999999999999E-4</v>
      </c>
      <c r="D28" s="149">
        <v>1.9650000000000002E-3</v>
      </c>
      <c r="E28" s="149">
        <v>8.03E-4</v>
      </c>
      <c r="F28" s="149">
        <v>3.97E-4</v>
      </c>
      <c r="G28" s="149">
        <v>7.3099999999999999E-4</v>
      </c>
      <c r="H28" s="149">
        <v>1.5690000000000001E-3</v>
      </c>
      <c r="I28" s="149">
        <v>7.4999999999999993E-5</v>
      </c>
      <c r="J28" s="149">
        <v>4.37E-4</v>
      </c>
      <c r="K28" s="149">
        <v>7.2199999999999999E-4</v>
      </c>
      <c r="L28" s="149">
        <v>3.3100000000000002E-4</v>
      </c>
      <c r="M28" s="149">
        <v>5.3200000000000003E-4</v>
      </c>
      <c r="N28" s="149">
        <v>3.3799999999999998E-4</v>
      </c>
      <c r="O28" s="149">
        <v>8.3699999999999996E-4</v>
      </c>
      <c r="P28" s="149">
        <v>3.0899999999999998E-4</v>
      </c>
      <c r="Q28" s="149">
        <v>5.8900000000000001E-4</v>
      </c>
      <c r="R28" s="149">
        <v>1.193E-3</v>
      </c>
      <c r="S28" s="149">
        <v>3.77E-4</v>
      </c>
      <c r="T28" s="149">
        <v>4.4700000000000002E-4</v>
      </c>
      <c r="U28" s="149">
        <v>4.3169999999999997E-3</v>
      </c>
      <c r="V28" s="149">
        <v>6.3199999999999997E-4</v>
      </c>
      <c r="W28" s="149">
        <v>1.209E-3</v>
      </c>
      <c r="X28" s="149">
        <v>3.3709999999999999E-3</v>
      </c>
      <c r="Y28" s="149">
        <v>1.5920000000000001E-3</v>
      </c>
      <c r="Z28" s="149">
        <v>1.000696</v>
      </c>
      <c r="AA28" s="149">
        <v>1.1039999999999999E-3</v>
      </c>
      <c r="AB28" s="149">
        <v>2.0079999999999998E-3</v>
      </c>
      <c r="AC28" s="149">
        <v>2.2100000000000001E-4</v>
      </c>
      <c r="AD28" s="149">
        <v>3.3899999999999998E-3</v>
      </c>
      <c r="AE28" s="149">
        <v>2.2290000000000001E-3</v>
      </c>
      <c r="AF28" s="149">
        <v>1.6400000000000001E-2</v>
      </c>
      <c r="AG28" s="149">
        <v>3.3210000000000002E-3</v>
      </c>
      <c r="AH28" s="149">
        <v>2.3909999999999999E-3</v>
      </c>
      <c r="AI28" s="149">
        <v>3.8900000000000002E-4</v>
      </c>
      <c r="AJ28" s="149">
        <v>4.37E-4</v>
      </c>
      <c r="AK28" s="149">
        <v>8.8299999999999993E-3</v>
      </c>
      <c r="AL28" s="149">
        <v>4.0299999999999998E-4</v>
      </c>
      <c r="AM28" s="150">
        <v>1.3625E-2</v>
      </c>
      <c r="AO28" s="151">
        <v>0.65350299999999995</v>
      </c>
      <c r="AP28" s="151">
        <v>8.8213E-2</v>
      </c>
      <c r="AQ28" s="151">
        <v>0.478767</v>
      </c>
      <c r="AR28" s="151">
        <v>2.418E-3</v>
      </c>
      <c r="AS28" s="151">
        <v>0.80801500000000004</v>
      </c>
      <c r="AU28"/>
      <c r="AV28"/>
    </row>
    <row r="29" spans="1:48" ht="18" customHeight="1" x14ac:dyDescent="0.2">
      <c r="A29" s="147">
        <v>51</v>
      </c>
      <c r="B29" s="152" t="s">
        <v>1</v>
      </c>
      <c r="C29" s="153">
        <v>4.6516000000000002E-2</v>
      </c>
      <c r="D29" s="153">
        <v>2.496E-2</v>
      </c>
      <c r="E29" s="153">
        <v>5.6855000000000003E-2</v>
      </c>
      <c r="F29" s="153">
        <v>5.6363000000000003E-2</v>
      </c>
      <c r="G29" s="153">
        <v>7.1720999999999993E-2</v>
      </c>
      <c r="H29" s="153">
        <v>2.7654000000000001E-2</v>
      </c>
      <c r="I29" s="153">
        <v>7.1840000000000003E-3</v>
      </c>
      <c r="J29" s="153">
        <v>4.2736000000000003E-2</v>
      </c>
      <c r="K29" s="153">
        <v>2.8982000000000001E-2</v>
      </c>
      <c r="L29" s="153">
        <v>2.3732E-2</v>
      </c>
      <c r="M29" s="153">
        <v>3.0589000000000002E-2</v>
      </c>
      <c r="N29" s="153">
        <v>3.5449000000000001E-2</v>
      </c>
      <c r="O29" s="153">
        <v>3.5860000000000003E-2</v>
      </c>
      <c r="P29" s="153">
        <v>3.2906999999999999E-2</v>
      </c>
      <c r="Q29" s="153">
        <v>3.0131000000000002E-2</v>
      </c>
      <c r="R29" s="153">
        <v>4.0226999999999999E-2</v>
      </c>
      <c r="S29" s="153">
        <v>3.7807E-2</v>
      </c>
      <c r="T29" s="153">
        <v>2.8476999999999999E-2</v>
      </c>
      <c r="U29" s="153">
        <v>2.9857000000000002E-2</v>
      </c>
      <c r="V29" s="153">
        <v>5.7751999999999998E-2</v>
      </c>
      <c r="W29" s="153">
        <v>5.2394000000000003E-2</v>
      </c>
      <c r="X29" s="153">
        <v>1.7475999999999998E-2</v>
      </c>
      <c r="Y29" s="153">
        <v>2.2837E-2</v>
      </c>
      <c r="Z29" s="153">
        <v>1.6197E-2</v>
      </c>
      <c r="AA29" s="153">
        <v>1.011727</v>
      </c>
      <c r="AB29" s="153">
        <v>7.5160000000000001E-3</v>
      </c>
      <c r="AC29" s="153">
        <v>2.454E-3</v>
      </c>
      <c r="AD29" s="153">
        <v>1.8697999999999999E-2</v>
      </c>
      <c r="AE29" s="153">
        <v>1.4711999999999999E-2</v>
      </c>
      <c r="AF29" s="153">
        <v>1.4538000000000001E-2</v>
      </c>
      <c r="AG29" s="153">
        <v>1.8813E-2</v>
      </c>
      <c r="AH29" s="153">
        <v>4.3791999999999998E-2</v>
      </c>
      <c r="AI29" s="153">
        <v>3.2439000000000003E-2</v>
      </c>
      <c r="AJ29" s="153">
        <v>1.6278999999999998E-2</v>
      </c>
      <c r="AK29" s="153">
        <v>7.7330999999999997E-2</v>
      </c>
      <c r="AL29" s="153">
        <v>0.17566200000000001</v>
      </c>
      <c r="AM29" s="154">
        <v>1.4609E-2</v>
      </c>
      <c r="AO29" s="151">
        <v>0.70227899999999999</v>
      </c>
      <c r="AP29" s="151">
        <v>0.10337200000000001</v>
      </c>
      <c r="AQ29" s="151">
        <v>0.36833900000000003</v>
      </c>
      <c r="AR29" s="151">
        <v>0.152645</v>
      </c>
      <c r="AS29" s="151">
        <v>0.72775800000000002</v>
      </c>
      <c r="AU29"/>
      <c r="AV29"/>
    </row>
    <row r="30" spans="1:48" ht="18" customHeight="1" x14ac:dyDescent="0.2">
      <c r="A30" s="155">
        <v>53</v>
      </c>
      <c r="B30" s="148" t="s">
        <v>2</v>
      </c>
      <c r="C30" s="149">
        <v>1.1174999999999999E-2</v>
      </c>
      <c r="D30" s="149">
        <v>5.3103999999999998E-2</v>
      </c>
      <c r="E30" s="149">
        <v>1.1001E-2</v>
      </c>
      <c r="F30" s="149">
        <v>1.8734000000000001E-2</v>
      </c>
      <c r="G30" s="149">
        <v>1.7883E-2</v>
      </c>
      <c r="H30" s="149">
        <v>8.1329999999999996E-3</v>
      </c>
      <c r="I30" s="149">
        <v>3.271E-3</v>
      </c>
      <c r="J30" s="149">
        <v>1.2453000000000001E-2</v>
      </c>
      <c r="K30" s="149">
        <v>7.0959999999999999E-3</v>
      </c>
      <c r="L30" s="149">
        <v>7.2129999999999998E-3</v>
      </c>
      <c r="M30" s="149">
        <v>1.3873E-2</v>
      </c>
      <c r="N30" s="149">
        <v>1.4481000000000001E-2</v>
      </c>
      <c r="O30" s="149">
        <v>1.2833000000000001E-2</v>
      </c>
      <c r="P30" s="149">
        <v>1.0635E-2</v>
      </c>
      <c r="Q30" s="149">
        <v>1.6497999999999999E-2</v>
      </c>
      <c r="R30" s="149">
        <v>1.8436999999999999E-2</v>
      </c>
      <c r="S30" s="149">
        <v>7.1050000000000002E-3</v>
      </c>
      <c r="T30" s="149">
        <v>1.3334E-2</v>
      </c>
      <c r="U30" s="149">
        <v>2.0226999999999998E-2</v>
      </c>
      <c r="V30" s="149">
        <v>2.3266999999999999E-2</v>
      </c>
      <c r="W30" s="149">
        <v>1.4434000000000001E-2</v>
      </c>
      <c r="X30" s="149">
        <v>1.6205000000000001E-2</v>
      </c>
      <c r="Y30" s="149">
        <v>3.1696000000000002E-2</v>
      </c>
      <c r="Z30" s="149">
        <v>3.8267000000000002E-2</v>
      </c>
      <c r="AA30" s="149">
        <v>2.291E-2</v>
      </c>
      <c r="AB30" s="149">
        <v>1.047955</v>
      </c>
      <c r="AC30" s="149">
        <v>6.6944000000000004E-2</v>
      </c>
      <c r="AD30" s="149">
        <v>2.1555999999999999E-2</v>
      </c>
      <c r="AE30" s="149">
        <v>9.5759999999999994E-3</v>
      </c>
      <c r="AF30" s="149">
        <v>2.8164000000000002E-2</v>
      </c>
      <c r="AG30" s="149">
        <v>1.1693E-2</v>
      </c>
      <c r="AH30" s="149">
        <v>1.1358999999999999E-2</v>
      </c>
      <c r="AI30" s="149">
        <v>3.3092999999999997E-2</v>
      </c>
      <c r="AJ30" s="149">
        <v>1.1755E-2</v>
      </c>
      <c r="AK30" s="149">
        <v>1.0909E-2</v>
      </c>
      <c r="AL30" s="149">
        <v>7.0559999999999998E-3</v>
      </c>
      <c r="AM30" s="150">
        <v>1.5835999999999999E-2</v>
      </c>
      <c r="AO30" s="151">
        <v>0.68685300000000005</v>
      </c>
      <c r="AP30" s="151">
        <v>5.9894999999999997E-2</v>
      </c>
      <c r="AQ30" s="151">
        <v>0.31780599999999998</v>
      </c>
      <c r="AR30" s="151">
        <v>7.6814999999999994E-2</v>
      </c>
      <c r="AS30" s="151">
        <v>0.942828</v>
      </c>
      <c r="AU30"/>
      <c r="AV30"/>
    </row>
    <row r="31" spans="1:48" ht="18" customHeight="1" x14ac:dyDescent="0.2">
      <c r="A31" s="147">
        <v>55</v>
      </c>
      <c r="B31" s="148" t="s">
        <v>30</v>
      </c>
      <c r="C31" s="149">
        <v>2.0760000000000001E-2</v>
      </c>
      <c r="D31" s="149">
        <v>1.4269E-2</v>
      </c>
      <c r="E31" s="149">
        <v>8.3219999999999995E-3</v>
      </c>
      <c r="F31" s="149">
        <v>8.6149999999999994E-3</v>
      </c>
      <c r="G31" s="149">
        <v>1.0961E-2</v>
      </c>
      <c r="H31" s="149">
        <v>5.3090000000000004E-3</v>
      </c>
      <c r="I31" s="149">
        <v>1.181E-3</v>
      </c>
      <c r="J31" s="149">
        <v>1.5370999999999999E-2</v>
      </c>
      <c r="K31" s="149">
        <v>4.9399999999999999E-3</v>
      </c>
      <c r="L31" s="149">
        <v>4.4929999999999996E-3</v>
      </c>
      <c r="M31" s="149">
        <v>5.8700000000000002E-3</v>
      </c>
      <c r="N31" s="149">
        <v>8.5730000000000008E-3</v>
      </c>
      <c r="O31" s="149">
        <v>8.567E-3</v>
      </c>
      <c r="P31" s="149">
        <v>6.9239999999999996E-3</v>
      </c>
      <c r="Q31" s="149">
        <v>6.071E-3</v>
      </c>
      <c r="R31" s="149">
        <v>9.0060000000000001E-3</v>
      </c>
      <c r="S31" s="149">
        <v>5.9789999999999999E-3</v>
      </c>
      <c r="T31" s="149">
        <v>1.2593999999999999E-2</v>
      </c>
      <c r="U31" s="149">
        <v>6.3099999999999996E-3</v>
      </c>
      <c r="V31" s="149">
        <v>9.8650000000000005E-3</v>
      </c>
      <c r="W31" s="149">
        <v>1.0786E-2</v>
      </c>
      <c r="X31" s="149">
        <v>9.5320000000000005E-3</v>
      </c>
      <c r="Y31" s="149">
        <v>7.2740000000000001E-3</v>
      </c>
      <c r="Z31" s="149">
        <v>7.1869999999999998E-3</v>
      </c>
      <c r="AA31" s="149">
        <v>4.9631000000000002E-2</v>
      </c>
      <c r="AB31" s="149">
        <v>2.1496000000000001E-2</v>
      </c>
      <c r="AC31" s="149">
        <v>1.0441640000000001</v>
      </c>
      <c r="AD31" s="149">
        <v>2.5342E-2</v>
      </c>
      <c r="AE31" s="149">
        <v>3.3784000000000002E-2</v>
      </c>
      <c r="AF31" s="149">
        <v>6.1869999999999998E-3</v>
      </c>
      <c r="AG31" s="149">
        <v>1.3759E-2</v>
      </c>
      <c r="AH31" s="149">
        <v>2.5524999999999999E-2</v>
      </c>
      <c r="AI31" s="149">
        <v>2.5817E-2</v>
      </c>
      <c r="AJ31" s="149">
        <v>1.4845000000000001E-2</v>
      </c>
      <c r="AK31" s="149">
        <v>2.0745E-2</v>
      </c>
      <c r="AL31" s="149">
        <v>1.056E-2</v>
      </c>
      <c r="AM31" s="150">
        <v>4.2028000000000003E-2</v>
      </c>
      <c r="AO31" s="151">
        <v>0.83579899999999996</v>
      </c>
      <c r="AP31" s="151">
        <v>1.3854E-2</v>
      </c>
      <c r="AQ31" s="151">
        <v>7.0760000000000003E-2</v>
      </c>
      <c r="AR31" s="151">
        <v>0.20092299999999999</v>
      </c>
      <c r="AS31" s="151">
        <v>0.98936299999999999</v>
      </c>
      <c r="AU31"/>
      <c r="AV31"/>
    </row>
    <row r="32" spans="1:48" ht="18" customHeight="1" x14ac:dyDescent="0.2">
      <c r="A32" s="147">
        <v>57</v>
      </c>
      <c r="B32" s="148" t="s">
        <v>54</v>
      </c>
      <c r="C32" s="149">
        <v>2.9312000000000001E-2</v>
      </c>
      <c r="D32" s="149">
        <v>0.17233000000000001</v>
      </c>
      <c r="E32" s="149">
        <v>2.7682999999999999E-2</v>
      </c>
      <c r="F32" s="149">
        <v>2.3584000000000001E-2</v>
      </c>
      <c r="G32" s="149">
        <v>3.9849999999999997E-2</v>
      </c>
      <c r="H32" s="149">
        <v>2.0285999999999998E-2</v>
      </c>
      <c r="I32" s="149">
        <v>1.3813000000000001E-2</v>
      </c>
      <c r="J32" s="149">
        <v>2.8975000000000001E-2</v>
      </c>
      <c r="K32" s="149">
        <v>4.2986999999999997E-2</v>
      </c>
      <c r="L32" s="149">
        <v>2.0714E-2</v>
      </c>
      <c r="M32" s="149">
        <v>3.1019999999999999E-2</v>
      </c>
      <c r="N32" s="149">
        <v>2.5929000000000001E-2</v>
      </c>
      <c r="O32" s="149">
        <v>2.3938000000000001E-2</v>
      </c>
      <c r="P32" s="149">
        <v>1.9463000000000001E-2</v>
      </c>
      <c r="Q32" s="149">
        <v>2.1658E-2</v>
      </c>
      <c r="R32" s="149">
        <v>3.0210000000000001E-2</v>
      </c>
      <c r="S32" s="149">
        <v>1.6645E-2</v>
      </c>
      <c r="T32" s="149">
        <v>2.1458000000000001E-2</v>
      </c>
      <c r="U32" s="149">
        <v>2.1534999999999999E-2</v>
      </c>
      <c r="V32" s="149">
        <v>5.8333000000000003E-2</v>
      </c>
      <c r="W32" s="149">
        <v>3.6260000000000001E-2</v>
      </c>
      <c r="X32" s="149">
        <v>3.6387000000000003E-2</v>
      </c>
      <c r="Y32" s="149">
        <v>2.4854000000000001E-2</v>
      </c>
      <c r="Z32" s="149">
        <v>5.2940000000000001E-2</v>
      </c>
      <c r="AA32" s="149">
        <v>3.2959000000000002E-2</v>
      </c>
      <c r="AB32" s="149">
        <v>3.0630000000000001E-2</v>
      </c>
      <c r="AC32" s="149">
        <v>4.9040000000000004E-3</v>
      </c>
      <c r="AD32" s="149">
        <v>1.091407</v>
      </c>
      <c r="AE32" s="149">
        <v>2.4601999999999999E-2</v>
      </c>
      <c r="AF32" s="149">
        <v>3.6989000000000001E-2</v>
      </c>
      <c r="AG32" s="149">
        <v>2.4114E-2</v>
      </c>
      <c r="AH32" s="149">
        <v>1.5664999999999998E-2</v>
      </c>
      <c r="AI32" s="149">
        <v>3.3030999999999998E-2</v>
      </c>
      <c r="AJ32" s="149">
        <v>1.4529E-2</v>
      </c>
      <c r="AK32" s="149">
        <v>3.1775999999999999E-2</v>
      </c>
      <c r="AL32" s="149">
        <v>5.0020000000000002E-2</v>
      </c>
      <c r="AM32" s="150">
        <v>8.4369E-2</v>
      </c>
      <c r="AO32" s="151">
        <v>0.55597399999999997</v>
      </c>
      <c r="AP32" s="151">
        <v>6.3874E-2</v>
      </c>
      <c r="AQ32" s="151">
        <v>0.29484199999999999</v>
      </c>
      <c r="AR32" s="151">
        <v>6.0440000000000001E-2</v>
      </c>
      <c r="AS32" s="151">
        <v>0.69991300000000001</v>
      </c>
      <c r="AU32"/>
      <c r="AV32"/>
    </row>
    <row r="33" spans="1:48" ht="18" customHeight="1" x14ac:dyDescent="0.2">
      <c r="A33" s="147">
        <v>59</v>
      </c>
      <c r="B33" s="148" t="s">
        <v>55</v>
      </c>
      <c r="C33" s="149">
        <v>6.7190000000000001E-3</v>
      </c>
      <c r="D33" s="149">
        <v>7.8069999999999997E-3</v>
      </c>
      <c r="E33" s="149">
        <v>7.2119999999999997E-3</v>
      </c>
      <c r="F33" s="149">
        <v>6.9300000000000004E-3</v>
      </c>
      <c r="G33" s="149">
        <v>1.0408000000000001E-2</v>
      </c>
      <c r="H33" s="149">
        <v>9.2879999999999994E-3</v>
      </c>
      <c r="I33" s="149">
        <v>9.8999999999999999E-4</v>
      </c>
      <c r="J33" s="149">
        <v>1.4080000000000001E-2</v>
      </c>
      <c r="K33" s="149">
        <v>4.3499999999999997E-3</v>
      </c>
      <c r="L33" s="149">
        <v>4.1370000000000001E-3</v>
      </c>
      <c r="M33" s="149">
        <v>6.7499999999999999E-3</v>
      </c>
      <c r="N33" s="149">
        <v>7.0299999999999998E-3</v>
      </c>
      <c r="O33" s="149">
        <v>1.093E-2</v>
      </c>
      <c r="P33" s="149">
        <v>1.1844E-2</v>
      </c>
      <c r="Q33" s="149">
        <v>9.5709999999999996E-3</v>
      </c>
      <c r="R33" s="149">
        <v>1.7701999999999999E-2</v>
      </c>
      <c r="S33" s="149">
        <v>7.43E-3</v>
      </c>
      <c r="T33" s="149">
        <v>2.1749999999999999E-2</v>
      </c>
      <c r="U33" s="149">
        <v>1.1686999999999999E-2</v>
      </c>
      <c r="V33" s="149">
        <v>9.5239999999999995E-3</v>
      </c>
      <c r="W33" s="149">
        <v>1.1126E-2</v>
      </c>
      <c r="X33" s="149">
        <v>8.8629999999999994E-3</v>
      </c>
      <c r="Y33" s="149">
        <v>3.6194999999999998E-2</v>
      </c>
      <c r="Z33" s="149">
        <v>1.1181999999999999E-2</v>
      </c>
      <c r="AA33" s="149">
        <v>2.4858000000000002E-2</v>
      </c>
      <c r="AB33" s="149">
        <v>3.8115000000000003E-2</v>
      </c>
      <c r="AC33" s="149">
        <v>6.0899999999999999E-3</v>
      </c>
      <c r="AD33" s="149">
        <v>1.1805E-2</v>
      </c>
      <c r="AE33" s="149">
        <v>1.0903039999999999</v>
      </c>
      <c r="AF33" s="149">
        <v>2.8462000000000001E-2</v>
      </c>
      <c r="AG33" s="149">
        <v>2.1443E-2</v>
      </c>
      <c r="AH33" s="149">
        <v>1.1084E-2</v>
      </c>
      <c r="AI33" s="149">
        <v>4.2673999999999997E-2</v>
      </c>
      <c r="AJ33" s="149">
        <v>4.8391999999999998E-2</v>
      </c>
      <c r="AK33" s="149">
        <v>1.477E-2</v>
      </c>
      <c r="AL33" s="149">
        <v>5.9620000000000003E-3</v>
      </c>
      <c r="AM33" s="150">
        <v>4.7128000000000003E-2</v>
      </c>
      <c r="AO33" s="151">
        <v>0.54601599999999995</v>
      </c>
      <c r="AP33" s="151">
        <v>4.1278000000000002E-2</v>
      </c>
      <c r="AQ33" s="151">
        <v>0.215916</v>
      </c>
      <c r="AR33" s="151">
        <v>3.1293000000000001E-2</v>
      </c>
      <c r="AS33" s="151">
        <v>0.51671699999999998</v>
      </c>
      <c r="AU33"/>
      <c r="AV33"/>
    </row>
    <row r="34" spans="1:48" ht="18" customHeight="1" x14ac:dyDescent="0.2">
      <c r="A34" s="156">
        <v>61</v>
      </c>
      <c r="B34" s="152" t="s">
        <v>3</v>
      </c>
      <c r="C34" s="153">
        <v>1.2229999999999999E-3</v>
      </c>
      <c r="D34" s="153">
        <v>4.4460000000000003E-3</v>
      </c>
      <c r="E34" s="153">
        <v>1.2780000000000001E-3</v>
      </c>
      <c r="F34" s="153">
        <v>1.1000000000000001E-3</v>
      </c>
      <c r="G34" s="153">
        <v>1.472E-3</v>
      </c>
      <c r="H34" s="153">
        <v>5.9500000000000004E-4</v>
      </c>
      <c r="I34" s="153">
        <v>1.64E-4</v>
      </c>
      <c r="J34" s="153">
        <v>1.578E-3</v>
      </c>
      <c r="K34" s="153">
        <v>1.5070000000000001E-3</v>
      </c>
      <c r="L34" s="153">
        <v>1.6019999999999999E-3</v>
      </c>
      <c r="M34" s="153">
        <v>2.3749999999999999E-3</v>
      </c>
      <c r="N34" s="153">
        <v>1.6949999999999999E-3</v>
      </c>
      <c r="O34" s="153">
        <v>3.9189999999999997E-3</v>
      </c>
      <c r="P34" s="153">
        <v>2.6540000000000001E-3</v>
      </c>
      <c r="Q34" s="153">
        <v>1.2409999999999999E-3</v>
      </c>
      <c r="R34" s="153">
        <v>9.1200000000000005E-4</v>
      </c>
      <c r="S34" s="153">
        <v>8.4999999999999995E-4</v>
      </c>
      <c r="T34" s="153">
        <v>1.121E-3</v>
      </c>
      <c r="U34" s="153">
        <v>3.5850000000000001E-3</v>
      </c>
      <c r="V34" s="153">
        <v>1.0809999999999999E-3</v>
      </c>
      <c r="W34" s="153">
        <v>4.9459999999999999E-3</v>
      </c>
      <c r="X34" s="153">
        <v>1.026E-3</v>
      </c>
      <c r="Y34" s="153">
        <v>3.588E-3</v>
      </c>
      <c r="Z34" s="153">
        <v>6.1900000000000002E-3</v>
      </c>
      <c r="AA34" s="153">
        <v>2.1779999999999998E-3</v>
      </c>
      <c r="AB34" s="153">
        <v>1.5319999999999999E-3</v>
      </c>
      <c r="AC34" s="153">
        <v>8.7000000000000001E-4</v>
      </c>
      <c r="AD34" s="153">
        <v>2.8180000000000002E-3</v>
      </c>
      <c r="AE34" s="153">
        <v>1.158E-3</v>
      </c>
      <c r="AF34" s="153">
        <v>1.0008220000000001</v>
      </c>
      <c r="AG34" s="153">
        <v>3.7499999999999999E-3</v>
      </c>
      <c r="AH34" s="153">
        <v>1.379E-3</v>
      </c>
      <c r="AI34" s="153">
        <v>1.356E-3</v>
      </c>
      <c r="AJ34" s="153">
        <v>1.2199999999999999E-3</v>
      </c>
      <c r="AK34" s="153">
        <v>1.238E-3</v>
      </c>
      <c r="AL34" s="153">
        <v>7.9100000000000004E-4</v>
      </c>
      <c r="AM34" s="154">
        <v>0.29175800000000002</v>
      </c>
      <c r="AO34" s="151">
        <v>0.64850699999999994</v>
      </c>
      <c r="AP34" s="151">
        <v>4.6623999999999999E-2</v>
      </c>
      <c r="AQ34" s="151">
        <v>0.41284500000000002</v>
      </c>
      <c r="AR34" s="151">
        <v>5.7099999999999998E-3</v>
      </c>
      <c r="AS34" s="151">
        <v>1</v>
      </c>
      <c r="AU34"/>
      <c r="AV34"/>
    </row>
    <row r="35" spans="1:48" ht="18" customHeight="1" x14ac:dyDescent="0.2">
      <c r="A35" s="155">
        <v>63</v>
      </c>
      <c r="B35" s="148" t="s">
        <v>31</v>
      </c>
      <c r="C35" s="149">
        <v>3.9899999999999999E-4</v>
      </c>
      <c r="D35" s="149">
        <v>3.01E-4</v>
      </c>
      <c r="E35" s="149">
        <v>4.4700000000000002E-4</v>
      </c>
      <c r="F35" s="149">
        <v>1.1900000000000001E-4</v>
      </c>
      <c r="G35" s="149">
        <v>3.0299999999999999E-4</v>
      </c>
      <c r="H35" s="149">
        <v>4.3899999999999999E-4</v>
      </c>
      <c r="I35" s="149">
        <v>3.4E-5</v>
      </c>
      <c r="J35" s="149">
        <v>5.1400000000000003E-4</v>
      </c>
      <c r="K35" s="149">
        <v>2.5399999999999999E-4</v>
      </c>
      <c r="L35" s="149">
        <v>1.6100000000000001E-4</v>
      </c>
      <c r="M35" s="149">
        <v>1.6899999999999999E-4</v>
      </c>
      <c r="N35" s="149">
        <v>4.57E-4</v>
      </c>
      <c r="O35" s="149">
        <v>1.3339999999999999E-3</v>
      </c>
      <c r="P35" s="149">
        <v>7.4299999999999995E-4</v>
      </c>
      <c r="Q35" s="149">
        <v>5.3200000000000003E-4</v>
      </c>
      <c r="R35" s="149">
        <v>2.8800000000000002E-3</v>
      </c>
      <c r="S35" s="149">
        <v>9.8999999999999999E-4</v>
      </c>
      <c r="T35" s="149">
        <v>1.2520000000000001E-3</v>
      </c>
      <c r="U35" s="149">
        <v>6.9399999999999996E-4</v>
      </c>
      <c r="V35" s="149">
        <v>1.9900000000000001E-4</v>
      </c>
      <c r="W35" s="149">
        <v>2.8800000000000001E-4</v>
      </c>
      <c r="X35" s="149">
        <v>5.1900000000000004E-4</v>
      </c>
      <c r="Y35" s="149">
        <v>3.6200000000000002E-4</v>
      </c>
      <c r="Z35" s="149">
        <v>3.0899999999999998E-4</v>
      </c>
      <c r="AA35" s="149">
        <v>3.6200000000000002E-4</v>
      </c>
      <c r="AB35" s="149">
        <v>4.5300000000000001E-4</v>
      </c>
      <c r="AC35" s="149">
        <v>6.3E-5</v>
      </c>
      <c r="AD35" s="149">
        <v>1.498E-3</v>
      </c>
      <c r="AE35" s="149">
        <v>4.078E-3</v>
      </c>
      <c r="AF35" s="149">
        <v>3.39E-4</v>
      </c>
      <c r="AG35" s="149">
        <v>1.000156</v>
      </c>
      <c r="AH35" s="149">
        <v>2.04E-4</v>
      </c>
      <c r="AI35" s="149">
        <v>2.4699999999999999E-4</v>
      </c>
      <c r="AJ35" s="149">
        <v>7.4899999999999999E-4</v>
      </c>
      <c r="AK35" s="149">
        <v>5.5599999999999996E-4</v>
      </c>
      <c r="AL35" s="149">
        <v>1.5799999999999999E-4</v>
      </c>
      <c r="AM35" s="150">
        <v>5.04E-4</v>
      </c>
      <c r="AO35" s="151">
        <v>0.72578699999999996</v>
      </c>
      <c r="AP35" s="151">
        <v>8.4293999999999994E-2</v>
      </c>
      <c r="AQ35" s="151">
        <v>0.53109200000000001</v>
      </c>
      <c r="AR35" s="151">
        <v>3.1989999999999998E-2</v>
      </c>
      <c r="AS35" s="151">
        <v>0.90316099999999999</v>
      </c>
      <c r="AU35"/>
      <c r="AV35"/>
    </row>
    <row r="36" spans="1:48" ht="18" customHeight="1" x14ac:dyDescent="0.2">
      <c r="A36" s="147">
        <v>64</v>
      </c>
      <c r="B36" s="148" t="s">
        <v>56</v>
      </c>
      <c r="C36" s="149">
        <v>3.9129999999999998E-3</v>
      </c>
      <c r="D36" s="149">
        <v>2.1599999999999999E-4</v>
      </c>
      <c r="E36" s="149">
        <v>9.2999999999999997E-5</v>
      </c>
      <c r="F36" s="149">
        <v>4.5000000000000003E-5</v>
      </c>
      <c r="G36" s="149">
        <v>6.7000000000000002E-5</v>
      </c>
      <c r="H36" s="149">
        <v>4.6E-5</v>
      </c>
      <c r="I36" s="149">
        <v>1.5999999999999999E-5</v>
      </c>
      <c r="J36" s="149">
        <v>5.8999999999999998E-5</v>
      </c>
      <c r="K36" s="149">
        <v>5.8999999999999998E-5</v>
      </c>
      <c r="L36" s="149">
        <v>4.0000000000000003E-5</v>
      </c>
      <c r="M36" s="149">
        <v>5.7000000000000003E-5</v>
      </c>
      <c r="N36" s="149">
        <v>4.6999999999999997E-5</v>
      </c>
      <c r="O36" s="149">
        <v>6.4999999999999994E-5</v>
      </c>
      <c r="P36" s="149">
        <v>5.0000000000000002E-5</v>
      </c>
      <c r="Q36" s="149">
        <v>4.1E-5</v>
      </c>
      <c r="R36" s="149">
        <v>5.3999999999999998E-5</v>
      </c>
      <c r="S36" s="149">
        <v>3.0000000000000001E-5</v>
      </c>
      <c r="T36" s="149">
        <v>4.6E-5</v>
      </c>
      <c r="U36" s="149">
        <v>6.3E-5</v>
      </c>
      <c r="V36" s="149">
        <v>9.2E-5</v>
      </c>
      <c r="W36" s="149">
        <v>8.7000000000000001E-5</v>
      </c>
      <c r="X36" s="149">
        <v>5.5000000000000002E-5</v>
      </c>
      <c r="Y36" s="149">
        <v>3.6699999999999998E-4</v>
      </c>
      <c r="Z36" s="149">
        <v>1.17E-4</v>
      </c>
      <c r="AA36" s="149">
        <v>9.2999999999999997E-5</v>
      </c>
      <c r="AB36" s="149">
        <v>2.3699999999999999E-4</v>
      </c>
      <c r="AC36" s="149">
        <v>3.4999999999999997E-5</v>
      </c>
      <c r="AD36" s="149">
        <v>1.08E-3</v>
      </c>
      <c r="AE36" s="149">
        <v>6.0599999999999998E-4</v>
      </c>
      <c r="AF36" s="149">
        <v>1E-4</v>
      </c>
      <c r="AG36" s="149">
        <v>9.2999999999999997E-5</v>
      </c>
      <c r="AH36" s="149">
        <v>1.017331</v>
      </c>
      <c r="AI36" s="149">
        <v>8.7000000000000001E-5</v>
      </c>
      <c r="AJ36" s="149">
        <v>9.3999999999999994E-5</v>
      </c>
      <c r="AK36" s="149">
        <v>1.4100000000000001E-4</v>
      </c>
      <c r="AL36" s="149">
        <v>6.3999999999999997E-5</v>
      </c>
      <c r="AM36" s="150">
        <v>2.4120000000000001E-3</v>
      </c>
      <c r="AO36" s="151">
        <v>0.58052599999999999</v>
      </c>
      <c r="AP36" s="151">
        <v>9.4495999999999997E-2</v>
      </c>
      <c r="AQ36" s="151">
        <v>0.46434799999999998</v>
      </c>
      <c r="AR36" s="151">
        <v>5.4489999999999997E-2</v>
      </c>
      <c r="AS36" s="151">
        <v>0.97839500000000001</v>
      </c>
      <c r="AU36"/>
      <c r="AV36"/>
    </row>
    <row r="37" spans="1:48" ht="18" customHeight="1" x14ac:dyDescent="0.2">
      <c r="A37" s="147">
        <v>65</v>
      </c>
      <c r="B37" s="148" t="s">
        <v>63</v>
      </c>
      <c r="C37" s="149">
        <v>6.8800000000000003E-4</v>
      </c>
      <c r="D37" s="149">
        <v>1.222E-3</v>
      </c>
      <c r="E37" s="149">
        <v>4.9899999999999999E-4</v>
      </c>
      <c r="F37" s="149">
        <v>3.5300000000000002E-4</v>
      </c>
      <c r="G37" s="149">
        <v>9.7799999999999992E-4</v>
      </c>
      <c r="H37" s="149">
        <v>8.0800000000000002E-4</v>
      </c>
      <c r="I37" s="149">
        <v>9.0000000000000006E-5</v>
      </c>
      <c r="J37" s="149">
        <v>8.0000000000000004E-4</v>
      </c>
      <c r="K37" s="149">
        <v>2.6800000000000001E-4</v>
      </c>
      <c r="L37" s="149">
        <v>4.2400000000000001E-4</v>
      </c>
      <c r="M37" s="149">
        <v>3.7800000000000003E-4</v>
      </c>
      <c r="N37" s="149">
        <v>6.0599999999999998E-4</v>
      </c>
      <c r="O37" s="149">
        <v>2.3449999999999999E-3</v>
      </c>
      <c r="P37" s="149">
        <v>1.114E-3</v>
      </c>
      <c r="Q37" s="149">
        <v>1.0460000000000001E-3</v>
      </c>
      <c r="R37" s="149">
        <v>9.4700000000000003E-4</v>
      </c>
      <c r="S37" s="149">
        <v>3.1599999999999998E-4</v>
      </c>
      <c r="T37" s="149">
        <v>3.3500000000000001E-4</v>
      </c>
      <c r="U37" s="149">
        <v>5.2999999999999998E-4</v>
      </c>
      <c r="V37" s="149">
        <v>6.1499999999999999E-4</v>
      </c>
      <c r="W37" s="149">
        <v>7.3300000000000004E-4</v>
      </c>
      <c r="X37" s="149">
        <v>9.0700000000000004E-4</v>
      </c>
      <c r="Y37" s="149">
        <v>4.2059999999999997E-3</v>
      </c>
      <c r="Z37" s="149">
        <v>1.2210000000000001E-3</v>
      </c>
      <c r="AA37" s="149">
        <v>3.9899999999999999E-4</v>
      </c>
      <c r="AB37" s="149">
        <v>1.33E-3</v>
      </c>
      <c r="AC37" s="149">
        <v>3.1599999999999998E-4</v>
      </c>
      <c r="AD37" s="149">
        <v>7.6300000000000001E-4</v>
      </c>
      <c r="AE37" s="149">
        <v>8.4999999999999995E-4</v>
      </c>
      <c r="AF37" s="149">
        <v>2.2699999999999999E-4</v>
      </c>
      <c r="AG37" s="149">
        <v>1.132E-3</v>
      </c>
      <c r="AH37" s="149">
        <v>6.3900000000000003E-4</v>
      </c>
      <c r="AI37" s="149">
        <v>1.0001880000000001</v>
      </c>
      <c r="AJ37" s="149">
        <v>1.0920000000000001E-3</v>
      </c>
      <c r="AK37" s="149">
        <v>1.2459999999999999E-3</v>
      </c>
      <c r="AL37" s="149">
        <v>2.12E-4</v>
      </c>
      <c r="AM37" s="150">
        <v>2.3119999999999998E-3</v>
      </c>
      <c r="AO37" s="151">
        <v>0.60960599999999998</v>
      </c>
      <c r="AP37" s="151">
        <v>0.105139</v>
      </c>
      <c r="AQ37" s="151">
        <v>0.48541299999999998</v>
      </c>
      <c r="AR37" s="151">
        <v>8.9020000000000002E-3</v>
      </c>
      <c r="AS37" s="151">
        <v>0.91281999999999996</v>
      </c>
      <c r="AU37"/>
      <c r="AV37"/>
    </row>
    <row r="38" spans="1:48" ht="18" customHeight="1" x14ac:dyDescent="0.2">
      <c r="A38" s="147">
        <v>66</v>
      </c>
      <c r="B38" s="148" t="s">
        <v>32</v>
      </c>
      <c r="C38" s="149">
        <v>2.8946E-2</v>
      </c>
      <c r="D38" s="149">
        <v>4.1666000000000002E-2</v>
      </c>
      <c r="E38" s="149">
        <v>3.9884999999999997E-2</v>
      </c>
      <c r="F38" s="149">
        <v>2.6925999999999999E-2</v>
      </c>
      <c r="G38" s="149">
        <v>3.9390000000000001E-2</v>
      </c>
      <c r="H38" s="149">
        <v>4.1258000000000003E-2</v>
      </c>
      <c r="I38" s="149">
        <v>4.8679999999999999E-3</v>
      </c>
      <c r="J38" s="149">
        <v>7.9694000000000001E-2</v>
      </c>
      <c r="K38" s="149">
        <v>2.2969E-2</v>
      </c>
      <c r="L38" s="149">
        <v>1.5951E-2</v>
      </c>
      <c r="M38" s="149">
        <v>2.8070999999999999E-2</v>
      </c>
      <c r="N38" s="149">
        <v>3.0831000000000001E-2</v>
      </c>
      <c r="O38" s="149">
        <v>5.2041999999999998E-2</v>
      </c>
      <c r="P38" s="149">
        <v>3.7256999999999998E-2</v>
      </c>
      <c r="Q38" s="149">
        <v>3.7802000000000002E-2</v>
      </c>
      <c r="R38" s="149">
        <v>7.8281000000000003E-2</v>
      </c>
      <c r="S38" s="149">
        <v>2.8119999999999999E-2</v>
      </c>
      <c r="T38" s="149">
        <v>5.4906000000000003E-2</v>
      </c>
      <c r="U38" s="149">
        <v>7.0905999999999997E-2</v>
      </c>
      <c r="V38" s="149">
        <v>4.2202999999999997E-2</v>
      </c>
      <c r="W38" s="149">
        <v>6.9598999999999994E-2</v>
      </c>
      <c r="X38" s="149">
        <v>3.8969999999999998E-2</v>
      </c>
      <c r="Y38" s="149">
        <v>0.118989</v>
      </c>
      <c r="Z38" s="149">
        <v>5.1891E-2</v>
      </c>
      <c r="AA38" s="149">
        <v>6.5533999999999995E-2</v>
      </c>
      <c r="AB38" s="149">
        <v>8.6526000000000006E-2</v>
      </c>
      <c r="AC38" s="149">
        <v>3.0190999999999999E-2</v>
      </c>
      <c r="AD38" s="149">
        <v>7.7484999999999998E-2</v>
      </c>
      <c r="AE38" s="149">
        <v>0.123504</v>
      </c>
      <c r="AF38" s="149">
        <v>8.7874999999999995E-2</v>
      </c>
      <c r="AG38" s="149">
        <v>5.2803999999999997E-2</v>
      </c>
      <c r="AH38" s="149">
        <v>3.9744000000000002E-2</v>
      </c>
      <c r="AI38" s="149">
        <v>5.8166000000000002E-2</v>
      </c>
      <c r="AJ38" s="149">
        <v>1.1039030000000001</v>
      </c>
      <c r="AK38" s="149">
        <v>3.6257999999999999E-2</v>
      </c>
      <c r="AL38" s="149">
        <v>1.9526000000000002E-2</v>
      </c>
      <c r="AM38" s="150">
        <v>6.3059000000000004E-2</v>
      </c>
      <c r="AO38" s="151">
        <v>0.64055200000000001</v>
      </c>
      <c r="AP38" s="151">
        <v>8.4845000000000004E-2</v>
      </c>
      <c r="AQ38" s="151">
        <v>0.33303700000000003</v>
      </c>
      <c r="AR38" s="151">
        <v>4.2366000000000001E-2</v>
      </c>
      <c r="AS38" s="151">
        <v>0.62987300000000002</v>
      </c>
      <c r="AU38"/>
      <c r="AV38"/>
    </row>
    <row r="39" spans="1:48" ht="18" customHeight="1" x14ac:dyDescent="0.2">
      <c r="A39" s="156">
        <v>67</v>
      </c>
      <c r="B39" s="152" t="s">
        <v>33</v>
      </c>
      <c r="C39" s="153">
        <v>8.5300000000000003E-4</v>
      </c>
      <c r="D39" s="153">
        <v>3.2400000000000001E-4</v>
      </c>
      <c r="E39" s="153">
        <v>3.8400000000000001E-4</v>
      </c>
      <c r="F39" s="153">
        <v>3.0699999999999998E-4</v>
      </c>
      <c r="G39" s="153">
        <v>4.08E-4</v>
      </c>
      <c r="H39" s="153">
        <v>2.8200000000000002E-4</v>
      </c>
      <c r="I39" s="153">
        <v>4.6999999999999997E-5</v>
      </c>
      <c r="J39" s="153">
        <v>5.4799999999999998E-4</v>
      </c>
      <c r="K39" s="153">
        <v>1.64E-4</v>
      </c>
      <c r="L39" s="153">
        <v>1.8699999999999999E-4</v>
      </c>
      <c r="M39" s="153">
        <v>2.8899999999999998E-4</v>
      </c>
      <c r="N39" s="153">
        <v>2.8299999999999999E-4</v>
      </c>
      <c r="O39" s="153">
        <v>4.4799999999999999E-4</v>
      </c>
      <c r="P39" s="153">
        <v>4.2700000000000002E-4</v>
      </c>
      <c r="Q39" s="153">
        <v>3.21E-4</v>
      </c>
      <c r="R39" s="153">
        <v>6.6399999999999999E-4</v>
      </c>
      <c r="S39" s="153">
        <v>2.6600000000000001E-4</v>
      </c>
      <c r="T39" s="153">
        <v>5.0500000000000002E-4</v>
      </c>
      <c r="U39" s="153">
        <v>7.2000000000000005E-4</v>
      </c>
      <c r="V39" s="153">
        <v>4.2099999999999999E-4</v>
      </c>
      <c r="W39" s="153">
        <v>5.0199999999999995E-4</v>
      </c>
      <c r="X39" s="153">
        <v>2.5900000000000001E-4</v>
      </c>
      <c r="Y39" s="153">
        <v>8.6399999999999997E-4</v>
      </c>
      <c r="Z39" s="153">
        <v>3.39E-4</v>
      </c>
      <c r="AA39" s="153">
        <v>1.204E-3</v>
      </c>
      <c r="AB39" s="153">
        <v>7.0799999999999997E-4</v>
      </c>
      <c r="AC39" s="153">
        <v>5.0000000000000001E-4</v>
      </c>
      <c r="AD39" s="153">
        <v>1.054E-3</v>
      </c>
      <c r="AE39" s="153">
        <v>1.1069000000000001E-2</v>
      </c>
      <c r="AF39" s="153">
        <v>1.024E-3</v>
      </c>
      <c r="AG39" s="153">
        <v>3.1879999999999999E-3</v>
      </c>
      <c r="AH39" s="153">
        <v>1.3006E-2</v>
      </c>
      <c r="AI39" s="153">
        <v>3.0799999999999998E-3</v>
      </c>
      <c r="AJ39" s="153">
        <v>2.0279999999999999E-3</v>
      </c>
      <c r="AK39" s="153">
        <v>1.014143</v>
      </c>
      <c r="AL39" s="153">
        <v>2.9399999999999999E-4</v>
      </c>
      <c r="AM39" s="154">
        <v>2.3110000000000001E-3</v>
      </c>
      <c r="AO39" s="151">
        <v>0.52262900000000001</v>
      </c>
      <c r="AP39" s="151">
        <v>0.12779499999999999</v>
      </c>
      <c r="AQ39" s="151">
        <v>0.25226300000000001</v>
      </c>
      <c r="AR39" s="151">
        <v>0.121591</v>
      </c>
      <c r="AS39" s="151">
        <v>0.85801700000000003</v>
      </c>
      <c r="AU39"/>
      <c r="AV39"/>
    </row>
    <row r="40" spans="1:48" ht="18" customHeight="1" x14ac:dyDescent="0.2">
      <c r="A40" s="147">
        <v>68</v>
      </c>
      <c r="B40" s="148" t="s">
        <v>4</v>
      </c>
      <c r="C40" s="149">
        <v>2.1259999999999999E-3</v>
      </c>
      <c r="D40" s="149">
        <v>1.173E-3</v>
      </c>
      <c r="E40" s="149">
        <v>1.4989999999999999E-3</v>
      </c>
      <c r="F40" s="149">
        <v>1.263E-3</v>
      </c>
      <c r="G40" s="149">
        <v>1.9109999999999999E-3</v>
      </c>
      <c r="H40" s="149">
        <v>8.8400000000000002E-4</v>
      </c>
      <c r="I40" s="149">
        <v>8.8999999999999995E-5</v>
      </c>
      <c r="J40" s="149">
        <v>7.6000000000000004E-4</v>
      </c>
      <c r="K40" s="149">
        <v>9.7499999999999996E-4</v>
      </c>
      <c r="L40" s="149">
        <v>4.2000000000000002E-4</v>
      </c>
      <c r="M40" s="149">
        <v>8.6600000000000002E-4</v>
      </c>
      <c r="N40" s="149">
        <v>7.2400000000000003E-4</v>
      </c>
      <c r="O40" s="149">
        <v>2.0479999999999999E-3</v>
      </c>
      <c r="P40" s="149">
        <v>1.6000000000000001E-3</v>
      </c>
      <c r="Q40" s="149">
        <v>1.6260000000000001E-3</v>
      </c>
      <c r="R40" s="149">
        <v>1.977E-3</v>
      </c>
      <c r="S40" s="149">
        <v>9.2100000000000005E-4</v>
      </c>
      <c r="T40" s="149">
        <v>1.8240000000000001E-3</v>
      </c>
      <c r="U40" s="149">
        <v>2.4099999999999998E-3</v>
      </c>
      <c r="V40" s="149">
        <v>2.0869999999999999E-3</v>
      </c>
      <c r="W40" s="149">
        <v>1.0560000000000001E-3</v>
      </c>
      <c r="X40" s="149">
        <v>3.3799999999999998E-4</v>
      </c>
      <c r="Y40" s="149">
        <v>1.702E-3</v>
      </c>
      <c r="Z40" s="149">
        <v>3.882E-3</v>
      </c>
      <c r="AA40" s="149">
        <v>2.3449999999999999E-3</v>
      </c>
      <c r="AB40" s="149">
        <v>4.2220000000000001E-3</v>
      </c>
      <c r="AC40" s="149">
        <v>7.7700000000000002E-4</v>
      </c>
      <c r="AD40" s="149">
        <v>2.4919999999999999E-3</v>
      </c>
      <c r="AE40" s="149">
        <v>2.3050000000000002E-3</v>
      </c>
      <c r="AF40" s="149">
        <v>4.5659999999999997E-3</v>
      </c>
      <c r="AG40" s="149">
        <v>4.1700000000000001E-3</v>
      </c>
      <c r="AH40" s="149">
        <v>2.8210000000000002E-3</v>
      </c>
      <c r="AI40" s="149">
        <v>5.3880000000000004E-3</v>
      </c>
      <c r="AJ40" s="149">
        <v>1.92E-3</v>
      </c>
      <c r="AK40" s="149">
        <v>2.2399999999999998E-3</v>
      </c>
      <c r="AL40" s="149">
        <v>1.0007239999999999</v>
      </c>
      <c r="AM40" s="150">
        <v>1.933E-3</v>
      </c>
      <c r="AO40" s="151">
        <v>0</v>
      </c>
      <c r="AP40" s="151">
        <v>0</v>
      </c>
      <c r="AQ40" s="151">
        <v>0</v>
      </c>
      <c r="AR40" s="151">
        <v>1.5169999999999999E-3</v>
      </c>
      <c r="AS40" s="151">
        <v>1</v>
      </c>
      <c r="AU40"/>
      <c r="AV40"/>
    </row>
    <row r="41" spans="1:48" ht="18" customHeight="1" x14ac:dyDescent="0.2">
      <c r="A41" s="156">
        <v>69</v>
      </c>
      <c r="B41" s="152" t="s">
        <v>5</v>
      </c>
      <c r="C41" s="153">
        <v>4.202E-3</v>
      </c>
      <c r="D41" s="153">
        <v>1.5270000000000001E-2</v>
      </c>
      <c r="E41" s="153">
        <v>4.3909999999999999E-3</v>
      </c>
      <c r="F41" s="153">
        <v>3.7780000000000001E-3</v>
      </c>
      <c r="G41" s="153">
        <v>5.0569999999999999E-3</v>
      </c>
      <c r="H41" s="153">
        <v>2.0439999999999998E-3</v>
      </c>
      <c r="I41" s="153">
        <v>5.6400000000000005E-4</v>
      </c>
      <c r="J41" s="153">
        <v>5.4200000000000003E-3</v>
      </c>
      <c r="K41" s="153">
        <v>5.1770000000000002E-3</v>
      </c>
      <c r="L41" s="153">
        <v>5.5019999999999999E-3</v>
      </c>
      <c r="M41" s="153">
        <v>8.1560000000000001E-3</v>
      </c>
      <c r="N41" s="153">
        <v>5.8219999999999999E-3</v>
      </c>
      <c r="O41" s="153">
        <v>1.3462E-2</v>
      </c>
      <c r="P41" s="153">
        <v>9.1160000000000008E-3</v>
      </c>
      <c r="Q41" s="153">
        <v>4.2630000000000003E-3</v>
      </c>
      <c r="R41" s="153">
        <v>3.1340000000000001E-3</v>
      </c>
      <c r="S41" s="153">
        <v>2.921E-3</v>
      </c>
      <c r="T41" s="153">
        <v>3.8500000000000001E-3</v>
      </c>
      <c r="U41" s="153">
        <v>1.2312E-2</v>
      </c>
      <c r="V41" s="153">
        <v>3.712E-3</v>
      </c>
      <c r="W41" s="153">
        <v>1.6989000000000001E-2</v>
      </c>
      <c r="X41" s="153">
        <v>3.5249999999999999E-3</v>
      </c>
      <c r="Y41" s="153">
        <v>1.2324999999999999E-2</v>
      </c>
      <c r="Z41" s="153">
        <v>2.1260000000000001E-2</v>
      </c>
      <c r="AA41" s="153">
        <v>7.4819999999999999E-3</v>
      </c>
      <c r="AB41" s="153">
        <v>5.2610000000000001E-3</v>
      </c>
      <c r="AC41" s="153">
        <v>2.99E-3</v>
      </c>
      <c r="AD41" s="153">
        <v>9.6799999999999994E-3</v>
      </c>
      <c r="AE41" s="153">
        <v>3.9760000000000004E-3</v>
      </c>
      <c r="AF41" s="153">
        <v>2.823E-3</v>
      </c>
      <c r="AG41" s="153">
        <v>1.2879E-2</v>
      </c>
      <c r="AH41" s="153">
        <v>4.738E-3</v>
      </c>
      <c r="AI41" s="153">
        <v>4.6589999999999999E-3</v>
      </c>
      <c r="AJ41" s="153">
        <v>4.1900000000000001E-3</v>
      </c>
      <c r="AK41" s="153">
        <v>4.2529999999999998E-3</v>
      </c>
      <c r="AL41" s="153">
        <v>2.7160000000000001E-3</v>
      </c>
      <c r="AM41" s="154">
        <v>1.0021249999999999</v>
      </c>
      <c r="AO41" s="157">
        <v>0.38769300000000001</v>
      </c>
      <c r="AP41" s="157">
        <v>2.032E-3</v>
      </c>
      <c r="AQ41" s="157">
        <v>1.2441000000000001E-2</v>
      </c>
      <c r="AR41" s="157">
        <v>3.8600000000000001E-3</v>
      </c>
      <c r="AS41" s="157">
        <v>0.98870800000000003</v>
      </c>
      <c r="AU41"/>
      <c r="AV41"/>
    </row>
    <row r="42" spans="1:48" x14ac:dyDescent="0.2">
      <c r="AV42"/>
    </row>
    <row r="116" spans="1:2" ht="23" x14ac:dyDescent="0.5">
      <c r="A116" s="135" ph="1"/>
      <c r="B116" s="135" ph="1"/>
    </row>
    <row r="117" spans="1:2" ht="23" x14ac:dyDescent="0.5">
      <c r="A117" s="135" ph="1"/>
      <c r="B117" s="135" ph="1"/>
    </row>
    <row r="154" spans="1:1" ht="23" x14ac:dyDescent="0.5">
      <c r="A154" s="135" ph="1"/>
    </row>
    <row r="192" spans="1:2" ht="23" x14ac:dyDescent="0.5">
      <c r="A192" s="135" ph="1"/>
      <c r="B192" s="135" ph="1"/>
    </row>
    <row r="193" spans="1:2" ht="23" x14ac:dyDescent="0.5">
      <c r="A193" s="135" ph="1"/>
      <c r="B193" s="135" ph="1"/>
    </row>
    <row r="231" spans="2:2" ht="23" x14ac:dyDescent="0.5">
      <c r="B231" s="135" ph="1"/>
    </row>
    <row r="269" spans="2:2" ht="23" x14ac:dyDescent="0.5">
      <c r="B269" s="135" ph="1"/>
    </row>
    <row r="307" spans="2:2" ht="23" x14ac:dyDescent="0.5">
      <c r="B307" s="135" ph="1"/>
    </row>
    <row r="345" spans="2:2" ht="23" x14ac:dyDescent="0.5">
      <c r="B345" s="135" ph="1"/>
    </row>
  </sheetData>
  <phoneticPr fontId="6"/>
  <pageMargins left="0.39370078740157483" right="0.39370078740157483" top="0.39370078740157483" bottom="0.19685039370078741" header="0.51181102362204722" footer="0.51181102362204722"/>
  <pageSetup paperSize="9" scale="7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H50"/>
  <sheetViews>
    <sheetView zoomScaleNormal="100" zoomScaleSheetLayoutView="55" workbookViewId="0">
      <pane xSplit="2" ySplit="4" topLeftCell="C5" activePane="bottomRight" state="frozen"/>
      <selection pane="topRight"/>
      <selection pane="bottomLeft"/>
      <selection pane="bottomRight"/>
    </sheetView>
  </sheetViews>
  <sheetFormatPr defaultColWidth="9" defaultRowHeight="16.5" x14ac:dyDescent="0.2"/>
  <cols>
    <col min="1" max="1" width="3.7265625" style="135" bestFit="1" customWidth="1"/>
    <col min="2" max="2" width="35.453125" style="135" customWidth="1"/>
    <col min="3" max="60" width="13.90625" style="135" customWidth="1"/>
    <col min="61" max="16384" width="9" style="135"/>
  </cols>
  <sheetData>
    <row r="1" spans="1:60" ht="30" customHeight="1" x14ac:dyDescent="0.2">
      <c r="A1" s="133" t="s">
        <v>68</v>
      </c>
      <c r="B1" s="134"/>
      <c r="C1" s="134"/>
      <c r="D1" s="134"/>
      <c r="E1" s="134"/>
      <c r="F1" s="134"/>
      <c r="G1" s="134"/>
      <c r="H1" s="134"/>
      <c r="I1" s="134"/>
      <c r="J1" s="134"/>
      <c r="K1" s="134"/>
      <c r="L1" s="134"/>
      <c r="M1" s="134"/>
      <c r="N1" s="134"/>
    </row>
    <row r="2" spans="1:60" ht="30" customHeight="1" x14ac:dyDescent="0.2">
      <c r="A2" s="134"/>
      <c r="B2" s="136" t="s">
        <v>69</v>
      </c>
      <c r="C2" s="134"/>
      <c r="D2" s="134"/>
      <c r="E2" s="134"/>
      <c r="F2" s="134"/>
      <c r="G2" s="134"/>
      <c r="H2" s="134"/>
      <c r="I2" s="134"/>
      <c r="J2" s="134"/>
      <c r="K2" s="134"/>
      <c r="L2" s="134"/>
      <c r="M2" s="134"/>
      <c r="N2" s="134"/>
      <c r="BG2" s="134"/>
      <c r="BH2" s="162" t="s">
        <v>70</v>
      </c>
    </row>
    <row r="3" spans="1:60" ht="18" customHeight="1" x14ac:dyDescent="0.2">
      <c r="A3" s="137"/>
      <c r="B3" s="138"/>
      <c r="C3" s="139">
        <v>1</v>
      </c>
      <c r="D3" s="139">
        <v>6</v>
      </c>
      <c r="E3" s="139">
        <v>11</v>
      </c>
      <c r="F3" s="139">
        <v>15</v>
      </c>
      <c r="G3" s="139">
        <v>16</v>
      </c>
      <c r="H3" s="139">
        <v>20</v>
      </c>
      <c r="I3" s="139">
        <v>21</v>
      </c>
      <c r="J3" s="139">
        <v>22</v>
      </c>
      <c r="K3" s="139">
        <v>25</v>
      </c>
      <c r="L3" s="139">
        <v>26</v>
      </c>
      <c r="M3" s="139">
        <v>27</v>
      </c>
      <c r="N3" s="139">
        <v>28</v>
      </c>
      <c r="O3" s="139">
        <v>29</v>
      </c>
      <c r="P3" s="139">
        <v>30</v>
      </c>
      <c r="Q3" s="139">
        <v>31</v>
      </c>
      <c r="R3" s="139">
        <v>32</v>
      </c>
      <c r="S3" s="139">
        <v>33</v>
      </c>
      <c r="T3" s="139">
        <v>34</v>
      </c>
      <c r="U3" s="139">
        <v>35</v>
      </c>
      <c r="V3" s="139">
        <v>39</v>
      </c>
      <c r="W3" s="139">
        <v>41</v>
      </c>
      <c r="X3" s="139">
        <v>46</v>
      </c>
      <c r="Y3" s="139">
        <v>47</v>
      </c>
      <c r="Z3" s="139">
        <v>48</v>
      </c>
      <c r="AA3" s="139">
        <v>51</v>
      </c>
      <c r="AB3" s="139">
        <v>53</v>
      </c>
      <c r="AC3" s="139">
        <v>55</v>
      </c>
      <c r="AD3" s="139">
        <v>57</v>
      </c>
      <c r="AE3" s="139">
        <v>59</v>
      </c>
      <c r="AF3" s="139">
        <v>61</v>
      </c>
      <c r="AG3" s="139">
        <v>63</v>
      </c>
      <c r="AH3" s="139">
        <v>64</v>
      </c>
      <c r="AI3" s="139">
        <v>65</v>
      </c>
      <c r="AJ3" s="139">
        <v>66</v>
      </c>
      <c r="AK3" s="139">
        <v>67</v>
      </c>
      <c r="AL3" s="139">
        <v>68</v>
      </c>
      <c r="AM3" s="139">
        <v>69</v>
      </c>
      <c r="AN3" s="163">
        <v>70</v>
      </c>
      <c r="AO3" s="139">
        <v>71</v>
      </c>
      <c r="AP3" s="139">
        <v>72</v>
      </c>
      <c r="AQ3" s="139">
        <v>73</v>
      </c>
      <c r="AR3" s="139">
        <v>74</v>
      </c>
      <c r="AS3" s="139">
        <v>75</v>
      </c>
      <c r="AT3" s="139">
        <v>76</v>
      </c>
      <c r="AU3" s="163">
        <v>78</v>
      </c>
      <c r="AV3" s="163">
        <v>79</v>
      </c>
      <c r="AW3" s="139">
        <v>80</v>
      </c>
      <c r="AX3" s="163">
        <v>81</v>
      </c>
      <c r="AY3" s="163">
        <v>82</v>
      </c>
      <c r="AZ3" s="163">
        <v>83</v>
      </c>
      <c r="BA3" s="163">
        <v>84</v>
      </c>
      <c r="BB3" s="139">
        <v>85</v>
      </c>
      <c r="BC3" s="139">
        <v>86</v>
      </c>
      <c r="BD3" s="139">
        <v>87</v>
      </c>
      <c r="BE3" s="163">
        <v>88</v>
      </c>
      <c r="BF3" s="139">
        <v>89</v>
      </c>
      <c r="BG3" s="163">
        <v>90</v>
      </c>
      <c r="BH3" s="140">
        <v>97</v>
      </c>
    </row>
    <row r="4" spans="1:60" ht="33" x14ac:dyDescent="0.2">
      <c r="A4" s="141"/>
      <c r="B4" s="142"/>
      <c r="C4" s="143" t="s">
        <v>60</v>
      </c>
      <c r="D4" s="143" t="s">
        <v>17</v>
      </c>
      <c r="E4" s="143" t="s">
        <v>47</v>
      </c>
      <c r="F4" s="143" t="s">
        <v>18</v>
      </c>
      <c r="G4" s="143" t="s">
        <v>19</v>
      </c>
      <c r="H4" s="143" t="s">
        <v>20</v>
      </c>
      <c r="I4" s="143" t="s">
        <v>21</v>
      </c>
      <c r="J4" s="143" t="s">
        <v>61</v>
      </c>
      <c r="K4" s="143" t="s">
        <v>22</v>
      </c>
      <c r="L4" s="143" t="s">
        <v>23</v>
      </c>
      <c r="M4" s="143" t="s">
        <v>24</v>
      </c>
      <c r="N4" s="143" t="s">
        <v>25</v>
      </c>
      <c r="O4" s="143" t="s">
        <v>48</v>
      </c>
      <c r="P4" s="143" t="s">
        <v>49</v>
      </c>
      <c r="Q4" s="143" t="s">
        <v>50</v>
      </c>
      <c r="R4" s="143" t="s">
        <v>51</v>
      </c>
      <c r="S4" s="143" t="s">
        <v>26</v>
      </c>
      <c r="T4" s="143" t="s">
        <v>62</v>
      </c>
      <c r="U4" s="143" t="s">
        <v>27</v>
      </c>
      <c r="V4" s="143" t="s">
        <v>0</v>
      </c>
      <c r="W4" s="143" t="s">
        <v>28</v>
      </c>
      <c r="X4" s="143" t="s">
        <v>29</v>
      </c>
      <c r="Y4" s="143" t="s">
        <v>52</v>
      </c>
      <c r="Z4" s="143" t="s">
        <v>53</v>
      </c>
      <c r="AA4" s="143" t="s">
        <v>1</v>
      </c>
      <c r="AB4" s="143" t="s">
        <v>2</v>
      </c>
      <c r="AC4" s="143" t="s">
        <v>30</v>
      </c>
      <c r="AD4" s="143" t="s">
        <v>54</v>
      </c>
      <c r="AE4" s="143" t="s">
        <v>55</v>
      </c>
      <c r="AF4" s="143" t="s">
        <v>3</v>
      </c>
      <c r="AG4" s="143" t="s">
        <v>31</v>
      </c>
      <c r="AH4" s="143" t="s">
        <v>56</v>
      </c>
      <c r="AI4" s="143" t="s">
        <v>63</v>
      </c>
      <c r="AJ4" s="143" t="s">
        <v>32</v>
      </c>
      <c r="AK4" s="143" t="s">
        <v>33</v>
      </c>
      <c r="AL4" s="143" t="s">
        <v>71</v>
      </c>
      <c r="AM4" s="143" t="s">
        <v>72</v>
      </c>
      <c r="AN4" s="164" t="s">
        <v>73</v>
      </c>
      <c r="AO4" s="143" t="s">
        <v>74</v>
      </c>
      <c r="AP4" s="143" t="s">
        <v>75</v>
      </c>
      <c r="AQ4" s="143" t="s">
        <v>76</v>
      </c>
      <c r="AR4" s="143" t="s">
        <v>77</v>
      </c>
      <c r="AS4" s="143" t="s">
        <v>78</v>
      </c>
      <c r="AT4" s="143" t="s">
        <v>79</v>
      </c>
      <c r="AU4" s="164" t="s">
        <v>80</v>
      </c>
      <c r="AV4" s="164" t="s">
        <v>81</v>
      </c>
      <c r="AW4" s="143" t="s">
        <v>82</v>
      </c>
      <c r="AX4" s="164" t="s">
        <v>83</v>
      </c>
      <c r="AY4" s="164" t="s">
        <v>84</v>
      </c>
      <c r="AZ4" s="164" t="s">
        <v>85</v>
      </c>
      <c r="BA4" s="164" t="s">
        <v>86</v>
      </c>
      <c r="BB4" s="143" t="s">
        <v>87</v>
      </c>
      <c r="BC4" s="143" t="s">
        <v>88</v>
      </c>
      <c r="BD4" s="143" t="s">
        <v>89</v>
      </c>
      <c r="BE4" s="164" t="s">
        <v>90</v>
      </c>
      <c r="BF4" s="143" t="s">
        <v>91</v>
      </c>
      <c r="BG4" s="164" t="s">
        <v>92</v>
      </c>
      <c r="BH4" s="144" t="s">
        <v>93</v>
      </c>
    </row>
    <row r="5" spans="1:60" ht="18" customHeight="1" x14ac:dyDescent="0.2">
      <c r="A5" s="147">
        <v>1</v>
      </c>
      <c r="B5" s="148" t="s">
        <v>60</v>
      </c>
      <c r="C5" s="165">
        <v>3595</v>
      </c>
      <c r="D5" s="165">
        <v>0</v>
      </c>
      <c r="E5" s="165">
        <v>171696</v>
      </c>
      <c r="F5" s="165">
        <v>2740</v>
      </c>
      <c r="G5" s="165">
        <v>6890</v>
      </c>
      <c r="H5" s="165">
        <v>2557</v>
      </c>
      <c r="I5" s="165">
        <v>0</v>
      </c>
      <c r="J5" s="165">
        <v>2783</v>
      </c>
      <c r="K5" s="165">
        <v>29</v>
      </c>
      <c r="L5" s="165">
        <v>0</v>
      </c>
      <c r="M5" s="165">
        <v>11</v>
      </c>
      <c r="N5" s="165">
        <v>0</v>
      </c>
      <c r="O5" s="165">
        <v>0</v>
      </c>
      <c r="P5" s="165">
        <v>0</v>
      </c>
      <c r="Q5" s="165">
        <v>0</v>
      </c>
      <c r="R5" s="165">
        <v>0</v>
      </c>
      <c r="S5" s="165">
        <v>0</v>
      </c>
      <c r="T5" s="165">
        <v>0</v>
      </c>
      <c r="U5" s="165">
        <v>1</v>
      </c>
      <c r="V5" s="165">
        <v>3900</v>
      </c>
      <c r="W5" s="165">
        <v>535</v>
      </c>
      <c r="X5" s="165">
        <v>0</v>
      </c>
      <c r="Y5" s="165">
        <v>0</v>
      </c>
      <c r="Z5" s="165">
        <v>0</v>
      </c>
      <c r="AA5" s="165">
        <v>136</v>
      </c>
      <c r="AB5" s="165">
        <v>0</v>
      </c>
      <c r="AC5" s="165">
        <v>3</v>
      </c>
      <c r="AD5" s="165">
        <v>321</v>
      </c>
      <c r="AE5" s="165">
        <v>0</v>
      </c>
      <c r="AF5" s="165">
        <v>90</v>
      </c>
      <c r="AG5" s="165">
        <v>5484</v>
      </c>
      <c r="AH5" s="165">
        <v>12669</v>
      </c>
      <c r="AI5" s="165">
        <v>371</v>
      </c>
      <c r="AJ5" s="165">
        <v>16</v>
      </c>
      <c r="AK5" s="165">
        <v>81653</v>
      </c>
      <c r="AL5" s="165">
        <v>0</v>
      </c>
      <c r="AM5" s="165">
        <v>0</v>
      </c>
      <c r="AN5" s="166">
        <v>295480</v>
      </c>
      <c r="AO5" s="165">
        <v>3562</v>
      </c>
      <c r="AP5" s="165">
        <v>263802</v>
      </c>
      <c r="AQ5" s="165">
        <v>0</v>
      </c>
      <c r="AR5" s="165">
        <v>0</v>
      </c>
      <c r="AS5" s="165">
        <v>11331</v>
      </c>
      <c r="AT5" s="165">
        <v>-315</v>
      </c>
      <c r="AU5" s="166">
        <v>278380</v>
      </c>
      <c r="AV5" s="166">
        <v>573860</v>
      </c>
      <c r="AW5" s="165">
        <v>519</v>
      </c>
      <c r="AX5" s="166">
        <v>519</v>
      </c>
      <c r="AY5" s="166">
        <v>28538</v>
      </c>
      <c r="AZ5" s="166">
        <v>307437</v>
      </c>
      <c r="BA5" s="166">
        <v>602917</v>
      </c>
      <c r="BB5" s="165">
        <v>-93300</v>
      </c>
      <c r="BC5" s="165">
        <v>-2757</v>
      </c>
      <c r="BD5" s="165">
        <v>-7675</v>
      </c>
      <c r="BE5" s="166">
        <v>-103732</v>
      </c>
      <c r="BF5" s="165">
        <v>-414158</v>
      </c>
      <c r="BG5" s="166">
        <v>-210453</v>
      </c>
      <c r="BH5" s="167">
        <v>85027</v>
      </c>
    </row>
    <row r="6" spans="1:60" ht="18" customHeight="1" x14ac:dyDescent="0.2">
      <c r="A6" s="147">
        <v>6</v>
      </c>
      <c r="B6" s="148" t="s">
        <v>17</v>
      </c>
      <c r="C6" s="165">
        <v>0</v>
      </c>
      <c r="D6" s="165">
        <v>0</v>
      </c>
      <c r="E6" s="165">
        <v>444</v>
      </c>
      <c r="F6" s="165">
        <v>127</v>
      </c>
      <c r="G6" s="165">
        <v>3741</v>
      </c>
      <c r="H6" s="165">
        <v>12822</v>
      </c>
      <c r="I6" s="165">
        <v>760098</v>
      </c>
      <c r="J6" s="165">
        <v>60</v>
      </c>
      <c r="K6" s="165">
        <v>8388</v>
      </c>
      <c r="L6" s="165">
        <v>3100</v>
      </c>
      <c r="M6" s="165">
        <v>74114</v>
      </c>
      <c r="N6" s="165">
        <v>268</v>
      </c>
      <c r="O6" s="165">
        <v>52</v>
      </c>
      <c r="P6" s="165">
        <v>62</v>
      </c>
      <c r="Q6" s="165">
        <v>10</v>
      </c>
      <c r="R6" s="165">
        <v>187</v>
      </c>
      <c r="S6" s="165">
        <v>55</v>
      </c>
      <c r="T6" s="165">
        <v>4</v>
      </c>
      <c r="U6" s="165">
        <v>59</v>
      </c>
      <c r="V6" s="165">
        <v>291</v>
      </c>
      <c r="W6" s="165">
        <v>5035</v>
      </c>
      <c r="X6" s="165">
        <v>457570</v>
      </c>
      <c r="Y6" s="165">
        <v>0</v>
      </c>
      <c r="Z6" s="165">
        <v>1</v>
      </c>
      <c r="AA6" s="165">
        <v>23</v>
      </c>
      <c r="AB6" s="165">
        <v>3</v>
      </c>
      <c r="AC6" s="165">
        <v>7</v>
      </c>
      <c r="AD6" s="165">
        <v>38</v>
      </c>
      <c r="AE6" s="165">
        <v>1</v>
      </c>
      <c r="AF6" s="165">
        <v>11</v>
      </c>
      <c r="AG6" s="165">
        <v>123</v>
      </c>
      <c r="AH6" s="165">
        <v>47</v>
      </c>
      <c r="AI6" s="165">
        <v>10</v>
      </c>
      <c r="AJ6" s="165">
        <v>73</v>
      </c>
      <c r="AK6" s="165">
        <v>89</v>
      </c>
      <c r="AL6" s="165">
        <v>0</v>
      </c>
      <c r="AM6" s="165">
        <v>73</v>
      </c>
      <c r="AN6" s="166">
        <v>1326986</v>
      </c>
      <c r="AO6" s="165">
        <v>-379</v>
      </c>
      <c r="AP6" s="165">
        <v>-453</v>
      </c>
      <c r="AQ6" s="165">
        <v>0</v>
      </c>
      <c r="AR6" s="165">
        <v>0</v>
      </c>
      <c r="AS6" s="165">
        <v>-379</v>
      </c>
      <c r="AT6" s="165">
        <v>1405</v>
      </c>
      <c r="AU6" s="166">
        <v>194</v>
      </c>
      <c r="AV6" s="166">
        <v>1327180</v>
      </c>
      <c r="AW6" s="165">
        <v>238</v>
      </c>
      <c r="AX6" s="166">
        <v>238</v>
      </c>
      <c r="AY6" s="166">
        <v>6278</v>
      </c>
      <c r="AZ6" s="166">
        <v>6710</v>
      </c>
      <c r="BA6" s="166">
        <v>1333696</v>
      </c>
      <c r="BB6" s="165">
        <v>-1163017</v>
      </c>
      <c r="BC6" s="165">
        <v>0</v>
      </c>
      <c r="BD6" s="165">
        <v>-141340</v>
      </c>
      <c r="BE6" s="166">
        <v>-1304357</v>
      </c>
      <c r="BF6" s="165">
        <v>-22582</v>
      </c>
      <c r="BG6" s="166">
        <v>-1320229</v>
      </c>
      <c r="BH6" s="167">
        <v>6757</v>
      </c>
    </row>
    <row r="7" spans="1:60" ht="18" customHeight="1" x14ac:dyDescent="0.2">
      <c r="A7" s="147">
        <v>11</v>
      </c>
      <c r="B7" s="148" t="s">
        <v>47</v>
      </c>
      <c r="C7" s="165">
        <v>1301</v>
      </c>
      <c r="D7" s="165">
        <v>0</v>
      </c>
      <c r="E7" s="165">
        <v>277620</v>
      </c>
      <c r="F7" s="165">
        <v>844</v>
      </c>
      <c r="G7" s="165">
        <v>581</v>
      </c>
      <c r="H7" s="165">
        <v>12699</v>
      </c>
      <c r="I7" s="165">
        <v>6</v>
      </c>
      <c r="J7" s="165">
        <v>10</v>
      </c>
      <c r="K7" s="165">
        <v>114</v>
      </c>
      <c r="L7" s="165">
        <v>1</v>
      </c>
      <c r="M7" s="165">
        <v>0</v>
      </c>
      <c r="N7" s="165">
        <v>0</v>
      </c>
      <c r="O7" s="165">
        <v>0</v>
      </c>
      <c r="P7" s="165">
        <v>0</v>
      </c>
      <c r="Q7" s="165">
        <v>0</v>
      </c>
      <c r="R7" s="165">
        <v>0</v>
      </c>
      <c r="S7" s="165">
        <v>0</v>
      </c>
      <c r="T7" s="165">
        <v>0</v>
      </c>
      <c r="U7" s="165">
        <v>0</v>
      </c>
      <c r="V7" s="165">
        <v>1954</v>
      </c>
      <c r="W7" s="165">
        <v>3</v>
      </c>
      <c r="X7" s="165">
        <v>0</v>
      </c>
      <c r="Y7" s="165">
        <v>0</v>
      </c>
      <c r="Z7" s="165">
        <v>0</v>
      </c>
      <c r="AA7" s="165">
        <v>647</v>
      </c>
      <c r="AB7" s="165">
        <v>0</v>
      </c>
      <c r="AC7" s="165">
        <v>0</v>
      </c>
      <c r="AD7" s="165">
        <v>1338</v>
      </c>
      <c r="AE7" s="165">
        <v>1</v>
      </c>
      <c r="AF7" s="165">
        <v>727</v>
      </c>
      <c r="AG7" s="165">
        <v>12543</v>
      </c>
      <c r="AH7" s="165">
        <v>38437</v>
      </c>
      <c r="AI7" s="165">
        <v>309</v>
      </c>
      <c r="AJ7" s="165">
        <v>46</v>
      </c>
      <c r="AK7" s="165">
        <v>587673</v>
      </c>
      <c r="AL7" s="165">
        <v>0</v>
      </c>
      <c r="AM7" s="165">
        <v>1031</v>
      </c>
      <c r="AN7" s="166">
        <v>937885</v>
      </c>
      <c r="AO7" s="165">
        <v>60214</v>
      </c>
      <c r="AP7" s="165">
        <v>2094109</v>
      </c>
      <c r="AQ7" s="165">
        <v>0</v>
      </c>
      <c r="AR7" s="165">
        <v>0</v>
      </c>
      <c r="AS7" s="165">
        <v>0</v>
      </c>
      <c r="AT7" s="165">
        <v>-3071</v>
      </c>
      <c r="AU7" s="166">
        <v>2151252</v>
      </c>
      <c r="AV7" s="166">
        <v>3089137</v>
      </c>
      <c r="AW7" s="165">
        <v>32120</v>
      </c>
      <c r="AX7" s="166">
        <v>32120</v>
      </c>
      <c r="AY7" s="166">
        <v>921102</v>
      </c>
      <c r="AZ7" s="166">
        <v>3104474</v>
      </c>
      <c r="BA7" s="166">
        <v>4042359</v>
      </c>
      <c r="BB7" s="165">
        <v>-378211</v>
      </c>
      <c r="BC7" s="165">
        <v>-30813</v>
      </c>
      <c r="BD7" s="165">
        <v>-110644</v>
      </c>
      <c r="BE7" s="166">
        <v>-519668</v>
      </c>
      <c r="BF7" s="165">
        <v>-2103884</v>
      </c>
      <c r="BG7" s="166">
        <v>480922</v>
      </c>
      <c r="BH7" s="167">
        <v>1418807</v>
      </c>
    </row>
    <row r="8" spans="1:60" ht="18" customHeight="1" x14ac:dyDescent="0.2">
      <c r="A8" s="147">
        <v>15</v>
      </c>
      <c r="B8" s="148" t="s">
        <v>18</v>
      </c>
      <c r="C8" s="165">
        <v>547</v>
      </c>
      <c r="D8" s="165">
        <v>32</v>
      </c>
      <c r="E8" s="165">
        <v>1540</v>
      </c>
      <c r="F8" s="165">
        <v>61205</v>
      </c>
      <c r="G8" s="165">
        <v>3406</v>
      </c>
      <c r="H8" s="165">
        <v>1526</v>
      </c>
      <c r="I8" s="165">
        <v>50</v>
      </c>
      <c r="J8" s="165">
        <v>3722</v>
      </c>
      <c r="K8" s="165">
        <v>709</v>
      </c>
      <c r="L8" s="165">
        <v>669</v>
      </c>
      <c r="M8" s="165">
        <v>447</v>
      </c>
      <c r="N8" s="165">
        <v>1306</v>
      </c>
      <c r="O8" s="165">
        <v>928</v>
      </c>
      <c r="P8" s="165">
        <v>1039</v>
      </c>
      <c r="Q8" s="165">
        <v>195</v>
      </c>
      <c r="R8" s="165">
        <v>811</v>
      </c>
      <c r="S8" s="165">
        <v>3592</v>
      </c>
      <c r="T8" s="165">
        <v>254</v>
      </c>
      <c r="U8" s="165">
        <v>834</v>
      </c>
      <c r="V8" s="165">
        <v>2654</v>
      </c>
      <c r="W8" s="165">
        <v>11737</v>
      </c>
      <c r="X8" s="165">
        <v>199</v>
      </c>
      <c r="Y8" s="165">
        <v>383</v>
      </c>
      <c r="Z8" s="165">
        <v>565</v>
      </c>
      <c r="AA8" s="165">
        <v>38470</v>
      </c>
      <c r="AB8" s="165">
        <v>3913</v>
      </c>
      <c r="AC8" s="165">
        <v>211</v>
      </c>
      <c r="AD8" s="165">
        <v>6931</v>
      </c>
      <c r="AE8" s="165">
        <v>3933</v>
      </c>
      <c r="AF8" s="165">
        <v>10415</v>
      </c>
      <c r="AG8" s="165">
        <v>1289</v>
      </c>
      <c r="AH8" s="165">
        <v>14433</v>
      </c>
      <c r="AI8" s="165">
        <v>4880</v>
      </c>
      <c r="AJ8" s="165">
        <v>13376</v>
      </c>
      <c r="AK8" s="165">
        <v>13345</v>
      </c>
      <c r="AL8" s="165">
        <v>2180</v>
      </c>
      <c r="AM8" s="165">
        <v>175</v>
      </c>
      <c r="AN8" s="166">
        <v>211901</v>
      </c>
      <c r="AO8" s="165">
        <v>7872</v>
      </c>
      <c r="AP8" s="165">
        <v>391758</v>
      </c>
      <c r="AQ8" s="165">
        <v>0</v>
      </c>
      <c r="AR8" s="165">
        <v>38</v>
      </c>
      <c r="AS8" s="165">
        <v>18824</v>
      </c>
      <c r="AT8" s="165">
        <v>7767</v>
      </c>
      <c r="AU8" s="166">
        <v>426259</v>
      </c>
      <c r="AV8" s="166">
        <v>638160</v>
      </c>
      <c r="AW8" s="165">
        <v>17412</v>
      </c>
      <c r="AX8" s="166">
        <v>17412</v>
      </c>
      <c r="AY8" s="166">
        <v>201998</v>
      </c>
      <c r="AZ8" s="166">
        <v>645669</v>
      </c>
      <c r="BA8" s="166">
        <v>857570</v>
      </c>
      <c r="BB8" s="165">
        <v>-321130</v>
      </c>
      <c r="BC8" s="165">
        <v>-19246</v>
      </c>
      <c r="BD8" s="165">
        <v>-26746</v>
      </c>
      <c r="BE8" s="166">
        <v>-367122</v>
      </c>
      <c r="BF8" s="165">
        <v>-234971</v>
      </c>
      <c r="BG8" s="166">
        <v>43576</v>
      </c>
      <c r="BH8" s="167">
        <v>255477</v>
      </c>
    </row>
    <row r="9" spans="1:60" ht="18" customHeight="1" x14ac:dyDescent="0.2">
      <c r="A9" s="147">
        <v>16</v>
      </c>
      <c r="B9" s="148" t="s">
        <v>19</v>
      </c>
      <c r="C9" s="165">
        <v>2221</v>
      </c>
      <c r="D9" s="165">
        <v>17</v>
      </c>
      <c r="E9" s="165">
        <v>20777</v>
      </c>
      <c r="F9" s="165">
        <v>1620</v>
      </c>
      <c r="G9" s="165">
        <v>145490</v>
      </c>
      <c r="H9" s="165">
        <v>27916</v>
      </c>
      <c r="I9" s="165">
        <v>31</v>
      </c>
      <c r="J9" s="165">
        <v>4378</v>
      </c>
      <c r="K9" s="165">
        <v>3265</v>
      </c>
      <c r="L9" s="165">
        <v>753</v>
      </c>
      <c r="M9" s="165">
        <v>1614</v>
      </c>
      <c r="N9" s="165">
        <v>3377</v>
      </c>
      <c r="O9" s="165">
        <v>1725</v>
      </c>
      <c r="P9" s="165">
        <v>1299</v>
      </c>
      <c r="Q9" s="165">
        <v>791</v>
      </c>
      <c r="R9" s="165">
        <v>1700</v>
      </c>
      <c r="S9" s="165">
        <v>8318</v>
      </c>
      <c r="T9" s="165">
        <v>1373</v>
      </c>
      <c r="U9" s="165">
        <v>1343</v>
      </c>
      <c r="V9" s="165">
        <v>70006</v>
      </c>
      <c r="W9" s="165">
        <v>154441</v>
      </c>
      <c r="X9" s="165">
        <v>2333</v>
      </c>
      <c r="Y9" s="165">
        <v>1243</v>
      </c>
      <c r="Z9" s="165">
        <v>1027</v>
      </c>
      <c r="AA9" s="165">
        <v>77179</v>
      </c>
      <c r="AB9" s="165">
        <v>10745</v>
      </c>
      <c r="AC9" s="165">
        <v>2344</v>
      </c>
      <c r="AD9" s="165">
        <v>16293</v>
      </c>
      <c r="AE9" s="165">
        <v>56865</v>
      </c>
      <c r="AF9" s="165">
        <v>3726</v>
      </c>
      <c r="AG9" s="165">
        <v>21104</v>
      </c>
      <c r="AH9" s="165">
        <v>25926</v>
      </c>
      <c r="AI9" s="165">
        <v>4595</v>
      </c>
      <c r="AJ9" s="165">
        <v>24252</v>
      </c>
      <c r="AK9" s="165">
        <v>23843</v>
      </c>
      <c r="AL9" s="165">
        <v>49015</v>
      </c>
      <c r="AM9" s="165">
        <v>396</v>
      </c>
      <c r="AN9" s="166">
        <v>773341</v>
      </c>
      <c r="AO9" s="165">
        <v>5134</v>
      </c>
      <c r="AP9" s="165">
        <v>26012</v>
      </c>
      <c r="AQ9" s="165">
        <v>118</v>
      </c>
      <c r="AR9" s="165">
        <v>642</v>
      </c>
      <c r="AS9" s="165">
        <v>26597</v>
      </c>
      <c r="AT9" s="165">
        <v>970</v>
      </c>
      <c r="AU9" s="166">
        <v>59473</v>
      </c>
      <c r="AV9" s="166">
        <v>832814</v>
      </c>
      <c r="AW9" s="165">
        <v>31032</v>
      </c>
      <c r="AX9" s="166">
        <v>31032</v>
      </c>
      <c r="AY9" s="166">
        <v>386085</v>
      </c>
      <c r="AZ9" s="166">
        <v>476590</v>
      </c>
      <c r="BA9" s="166">
        <v>1249931</v>
      </c>
      <c r="BB9" s="165">
        <v>-128325</v>
      </c>
      <c r="BC9" s="165">
        <v>-1792</v>
      </c>
      <c r="BD9" s="165">
        <v>-10365</v>
      </c>
      <c r="BE9" s="166">
        <v>-140482</v>
      </c>
      <c r="BF9" s="165">
        <v>-529271</v>
      </c>
      <c r="BG9" s="166">
        <v>-193163</v>
      </c>
      <c r="BH9" s="167">
        <v>580178</v>
      </c>
    </row>
    <row r="10" spans="1:60" ht="18" customHeight="1" x14ac:dyDescent="0.2">
      <c r="A10" s="155">
        <v>20</v>
      </c>
      <c r="B10" s="168" t="s">
        <v>20</v>
      </c>
      <c r="C10" s="169">
        <v>5933</v>
      </c>
      <c r="D10" s="169">
        <v>124</v>
      </c>
      <c r="E10" s="169">
        <v>14316</v>
      </c>
      <c r="F10" s="169">
        <v>30250</v>
      </c>
      <c r="G10" s="169">
        <v>17969</v>
      </c>
      <c r="H10" s="169">
        <v>577592</v>
      </c>
      <c r="I10" s="169">
        <v>1493</v>
      </c>
      <c r="J10" s="169">
        <v>107187</v>
      </c>
      <c r="K10" s="169">
        <v>6027</v>
      </c>
      <c r="L10" s="169">
        <v>7292</v>
      </c>
      <c r="M10" s="169">
        <v>4532</v>
      </c>
      <c r="N10" s="169">
        <v>9369</v>
      </c>
      <c r="O10" s="169">
        <v>3895</v>
      </c>
      <c r="P10" s="169">
        <v>4397</v>
      </c>
      <c r="Q10" s="169">
        <v>3751</v>
      </c>
      <c r="R10" s="169">
        <v>9503</v>
      </c>
      <c r="S10" s="169">
        <v>14420</v>
      </c>
      <c r="T10" s="169">
        <v>1118</v>
      </c>
      <c r="U10" s="169">
        <v>5880</v>
      </c>
      <c r="V10" s="169">
        <v>24538</v>
      </c>
      <c r="W10" s="169">
        <v>19476</v>
      </c>
      <c r="X10" s="169">
        <v>1466</v>
      </c>
      <c r="Y10" s="169">
        <v>2697</v>
      </c>
      <c r="Z10" s="169">
        <v>3917</v>
      </c>
      <c r="AA10" s="169">
        <v>76</v>
      </c>
      <c r="AB10" s="169">
        <v>57</v>
      </c>
      <c r="AC10" s="169">
        <v>141</v>
      </c>
      <c r="AD10" s="169">
        <v>1735</v>
      </c>
      <c r="AE10" s="169">
        <v>5456</v>
      </c>
      <c r="AF10" s="169">
        <v>2580</v>
      </c>
      <c r="AG10" s="169">
        <v>23961</v>
      </c>
      <c r="AH10" s="169">
        <v>803996</v>
      </c>
      <c r="AI10" s="169">
        <v>542</v>
      </c>
      <c r="AJ10" s="169">
        <v>25320</v>
      </c>
      <c r="AK10" s="169">
        <v>25197</v>
      </c>
      <c r="AL10" s="169">
        <v>1041</v>
      </c>
      <c r="AM10" s="169">
        <v>2450</v>
      </c>
      <c r="AN10" s="170">
        <v>1769694</v>
      </c>
      <c r="AO10" s="169">
        <v>12284</v>
      </c>
      <c r="AP10" s="169">
        <v>199232</v>
      </c>
      <c r="AQ10" s="169">
        <v>0</v>
      </c>
      <c r="AR10" s="169">
        <v>0</v>
      </c>
      <c r="AS10" s="169">
        <v>0</v>
      </c>
      <c r="AT10" s="169">
        <v>-4459</v>
      </c>
      <c r="AU10" s="170">
        <v>207057</v>
      </c>
      <c r="AV10" s="170">
        <v>1976751</v>
      </c>
      <c r="AW10" s="169">
        <v>266690</v>
      </c>
      <c r="AX10" s="170">
        <v>266690</v>
      </c>
      <c r="AY10" s="170">
        <v>1510357</v>
      </c>
      <c r="AZ10" s="170">
        <v>1984104</v>
      </c>
      <c r="BA10" s="170">
        <v>3753798</v>
      </c>
      <c r="BB10" s="169">
        <v>-455992</v>
      </c>
      <c r="BC10" s="169">
        <v>-2915</v>
      </c>
      <c r="BD10" s="169">
        <v>-36500</v>
      </c>
      <c r="BE10" s="170">
        <v>-495407</v>
      </c>
      <c r="BF10" s="169">
        <v>-1198491</v>
      </c>
      <c r="BG10" s="170">
        <v>290206</v>
      </c>
      <c r="BH10" s="171">
        <v>2059900</v>
      </c>
    </row>
    <row r="11" spans="1:60" ht="18" customHeight="1" x14ac:dyDescent="0.2">
      <c r="A11" s="147">
        <v>21</v>
      </c>
      <c r="B11" s="148" t="s">
        <v>21</v>
      </c>
      <c r="C11" s="165">
        <v>787</v>
      </c>
      <c r="D11" s="165">
        <v>235</v>
      </c>
      <c r="E11" s="165">
        <v>5295</v>
      </c>
      <c r="F11" s="165">
        <v>1921</v>
      </c>
      <c r="G11" s="165">
        <v>4789</v>
      </c>
      <c r="H11" s="165">
        <v>143925</v>
      </c>
      <c r="I11" s="165">
        <v>84386</v>
      </c>
      <c r="J11" s="165">
        <v>1006</v>
      </c>
      <c r="K11" s="165">
        <v>5272</v>
      </c>
      <c r="L11" s="165">
        <v>29350</v>
      </c>
      <c r="M11" s="165">
        <v>1510</v>
      </c>
      <c r="N11" s="165">
        <v>2890</v>
      </c>
      <c r="O11" s="165">
        <v>1516</v>
      </c>
      <c r="P11" s="165">
        <v>1389</v>
      </c>
      <c r="Q11" s="165">
        <v>124</v>
      </c>
      <c r="R11" s="165">
        <v>1003</v>
      </c>
      <c r="S11" s="165">
        <v>1184</v>
      </c>
      <c r="T11" s="165">
        <v>62</v>
      </c>
      <c r="U11" s="165">
        <v>4257</v>
      </c>
      <c r="V11" s="165">
        <v>1145</v>
      </c>
      <c r="W11" s="165">
        <v>28931</v>
      </c>
      <c r="X11" s="165">
        <v>57265</v>
      </c>
      <c r="Y11" s="165">
        <v>5148</v>
      </c>
      <c r="Z11" s="165">
        <v>3283</v>
      </c>
      <c r="AA11" s="165">
        <v>13344</v>
      </c>
      <c r="AB11" s="165">
        <v>1041</v>
      </c>
      <c r="AC11" s="165">
        <v>2937</v>
      </c>
      <c r="AD11" s="165">
        <v>385317</v>
      </c>
      <c r="AE11" s="165">
        <v>2852</v>
      </c>
      <c r="AF11" s="165">
        <v>27706</v>
      </c>
      <c r="AG11" s="165">
        <v>9820</v>
      </c>
      <c r="AH11" s="165">
        <v>11565</v>
      </c>
      <c r="AI11" s="165">
        <v>852</v>
      </c>
      <c r="AJ11" s="165">
        <v>12906</v>
      </c>
      <c r="AK11" s="165">
        <v>20143</v>
      </c>
      <c r="AL11" s="165">
        <v>0</v>
      </c>
      <c r="AM11" s="165">
        <v>6556</v>
      </c>
      <c r="AN11" s="166">
        <v>881712</v>
      </c>
      <c r="AO11" s="165">
        <v>1125</v>
      </c>
      <c r="AP11" s="165">
        <v>413761</v>
      </c>
      <c r="AQ11" s="165">
        <v>0</v>
      </c>
      <c r="AR11" s="165">
        <v>0</v>
      </c>
      <c r="AS11" s="165">
        <v>0</v>
      </c>
      <c r="AT11" s="165">
        <v>332</v>
      </c>
      <c r="AU11" s="166">
        <v>415218</v>
      </c>
      <c r="AV11" s="166">
        <v>1296930</v>
      </c>
      <c r="AW11" s="165">
        <v>146402</v>
      </c>
      <c r="AX11" s="166">
        <v>146402</v>
      </c>
      <c r="AY11" s="166">
        <v>860253</v>
      </c>
      <c r="AZ11" s="166">
        <v>1421873</v>
      </c>
      <c r="BA11" s="166">
        <v>2303585</v>
      </c>
      <c r="BB11" s="165">
        <v>-221101</v>
      </c>
      <c r="BC11" s="165">
        <v>-394</v>
      </c>
      <c r="BD11" s="165">
        <v>-18514</v>
      </c>
      <c r="BE11" s="166">
        <v>-240009</v>
      </c>
      <c r="BF11" s="165">
        <v>-655428</v>
      </c>
      <c r="BG11" s="166">
        <v>526436</v>
      </c>
      <c r="BH11" s="167">
        <v>1408148</v>
      </c>
    </row>
    <row r="12" spans="1:60" ht="18" customHeight="1" x14ac:dyDescent="0.2">
      <c r="A12" s="147">
        <v>22</v>
      </c>
      <c r="B12" s="148" t="s">
        <v>61</v>
      </c>
      <c r="C12" s="165">
        <v>906</v>
      </c>
      <c r="D12" s="165">
        <v>25</v>
      </c>
      <c r="E12" s="165">
        <v>20617</v>
      </c>
      <c r="F12" s="165">
        <v>2953</v>
      </c>
      <c r="G12" s="165">
        <v>13324</v>
      </c>
      <c r="H12" s="165">
        <v>39115</v>
      </c>
      <c r="I12" s="165">
        <v>175</v>
      </c>
      <c r="J12" s="165">
        <v>146218</v>
      </c>
      <c r="K12" s="165">
        <v>1799</v>
      </c>
      <c r="L12" s="165">
        <v>1174</v>
      </c>
      <c r="M12" s="165">
        <v>4528</v>
      </c>
      <c r="N12" s="165">
        <v>3590</v>
      </c>
      <c r="O12" s="165">
        <v>9755</v>
      </c>
      <c r="P12" s="165">
        <v>29433</v>
      </c>
      <c r="Q12" s="165">
        <v>5572</v>
      </c>
      <c r="R12" s="165">
        <v>4329</v>
      </c>
      <c r="S12" s="165">
        <v>44605</v>
      </c>
      <c r="T12" s="165">
        <v>4366</v>
      </c>
      <c r="U12" s="165">
        <v>14789</v>
      </c>
      <c r="V12" s="165">
        <v>39279</v>
      </c>
      <c r="W12" s="165">
        <v>46098</v>
      </c>
      <c r="X12" s="165">
        <v>0</v>
      </c>
      <c r="Y12" s="165">
        <v>16051</v>
      </c>
      <c r="Z12" s="165">
        <v>4187</v>
      </c>
      <c r="AA12" s="165">
        <v>39888</v>
      </c>
      <c r="AB12" s="165">
        <v>7275</v>
      </c>
      <c r="AC12" s="165">
        <v>2971</v>
      </c>
      <c r="AD12" s="165">
        <v>7451</v>
      </c>
      <c r="AE12" s="165">
        <v>15562</v>
      </c>
      <c r="AF12" s="165">
        <v>5079</v>
      </c>
      <c r="AG12" s="165">
        <v>11520</v>
      </c>
      <c r="AH12" s="165">
        <v>10935</v>
      </c>
      <c r="AI12" s="165">
        <v>1630</v>
      </c>
      <c r="AJ12" s="165">
        <v>30222</v>
      </c>
      <c r="AK12" s="165">
        <v>10731</v>
      </c>
      <c r="AL12" s="165">
        <v>5270</v>
      </c>
      <c r="AM12" s="165">
        <v>1326</v>
      </c>
      <c r="AN12" s="166">
        <v>602748</v>
      </c>
      <c r="AO12" s="165">
        <v>1795</v>
      </c>
      <c r="AP12" s="165">
        <v>69608</v>
      </c>
      <c r="AQ12" s="165">
        <v>408</v>
      </c>
      <c r="AR12" s="165">
        <v>0</v>
      </c>
      <c r="AS12" s="165">
        <v>-39</v>
      </c>
      <c r="AT12" s="165">
        <v>-549</v>
      </c>
      <c r="AU12" s="166">
        <v>71223</v>
      </c>
      <c r="AV12" s="166">
        <v>673971</v>
      </c>
      <c r="AW12" s="165">
        <v>75434</v>
      </c>
      <c r="AX12" s="166">
        <v>75434</v>
      </c>
      <c r="AY12" s="166">
        <v>505873</v>
      </c>
      <c r="AZ12" s="166">
        <v>652530</v>
      </c>
      <c r="BA12" s="166">
        <v>1255278</v>
      </c>
      <c r="BB12" s="165">
        <v>-102426</v>
      </c>
      <c r="BC12" s="165">
        <v>-3579</v>
      </c>
      <c r="BD12" s="165">
        <v>-8478</v>
      </c>
      <c r="BE12" s="166">
        <v>-114483</v>
      </c>
      <c r="BF12" s="165">
        <v>-391686</v>
      </c>
      <c r="BG12" s="166">
        <v>146361</v>
      </c>
      <c r="BH12" s="167">
        <v>749109</v>
      </c>
    </row>
    <row r="13" spans="1:60" ht="18" customHeight="1" x14ac:dyDescent="0.2">
      <c r="A13" s="147">
        <v>25</v>
      </c>
      <c r="B13" s="148" t="s">
        <v>22</v>
      </c>
      <c r="C13" s="165">
        <v>155</v>
      </c>
      <c r="D13" s="165">
        <v>0</v>
      </c>
      <c r="E13" s="165">
        <v>3208</v>
      </c>
      <c r="F13" s="165">
        <v>165</v>
      </c>
      <c r="G13" s="165">
        <v>2521</v>
      </c>
      <c r="H13" s="165">
        <v>14040</v>
      </c>
      <c r="I13" s="165">
        <v>223</v>
      </c>
      <c r="J13" s="165">
        <v>1920</v>
      </c>
      <c r="K13" s="165">
        <v>10426</v>
      </c>
      <c r="L13" s="165">
        <v>8440</v>
      </c>
      <c r="M13" s="165">
        <v>2118</v>
      </c>
      <c r="N13" s="165">
        <v>3522</v>
      </c>
      <c r="O13" s="165">
        <v>4220</v>
      </c>
      <c r="P13" s="165">
        <v>3791</v>
      </c>
      <c r="Q13" s="165">
        <v>972</v>
      </c>
      <c r="R13" s="165">
        <v>10873</v>
      </c>
      <c r="S13" s="165">
        <v>7829</v>
      </c>
      <c r="T13" s="165">
        <v>361</v>
      </c>
      <c r="U13" s="165">
        <v>2743</v>
      </c>
      <c r="V13" s="165">
        <v>2119</v>
      </c>
      <c r="W13" s="165">
        <v>139908</v>
      </c>
      <c r="X13" s="165">
        <v>51</v>
      </c>
      <c r="Y13" s="165">
        <v>1863</v>
      </c>
      <c r="Z13" s="165">
        <v>73</v>
      </c>
      <c r="AA13" s="165">
        <v>1207</v>
      </c>
      <c r="AB13" s="165">
        <v>18</v>
      </c>
      <c r="AC13" s="165">
        <v>101</v>
      </c>
      <c r="AD13" s="165">
        <v>63</v>
      </c>
      <c r="AE13" s="165">
        <v>48</v>
      </c>
      <c r="AF13" s="165">
        <v>408</v>
      </c>
      <c r="AG13" s="165">
        <v>4433</v>
      </c>
      <c r="AH13" s="165">
        <v>2366</v>
      </c>
      <c r="AI13" s="165">
        <v>51</v>
      </c>
      <c r="AJ13" s="165">
        <v>2547</v>
      </c>
      <c r="AK13" s="165">
        <v>2602</v>
      </c>
      <c r="AL13" s="165">
        <v>556</v>
      </c>
      <c r="AM13" s="165">
        <v>1384</v>
      </c>
      <c r="AN13" s="166">
        <v>237325</v>
      </c>
      <c r="AO13" s="165">
        <v>640</v>
      </c>
      <c r="AP13" s="165">
        <v>8502</v>
      </c>
      <c r="AQ13" s="165">
        <v>0</v>
      </c>
      <c r="AR13" s="165">
        <v>0</v>
      </c>
      <c r="AS13" s="165">
        <v>0</v>
      </c>
      <c r="AT13" s="165">
        <v>-515</v>
      </c>
      <c r="AU13" s="166">
        <v>8627</v>
      </c>
      <c r="AV13" s="166">
        <v>245952</v>
      </c>
      <c r="AW13" s="165">
        <v>15260</v>
      </c>
      <c r="AX13" s="166">
        <v>15260</v>
      </c>
      <c r="AY13" s="166">
        <v>109007</v>
      </c>
      <c r="AZ13" s="166">
        <v>132894</v>
      </c>
      <c r="BA13" s="166">
        <v>370219</v>
      </c>
      <c r="BB13" s="165">
        <v>-32142</v>
      </c>
      <c r="BC13" s="165">
        <v>-192</v>
      </c>
      <c r="BD13" s="165">
        <v>-2585</v>
      </c>
      <c r="BE13" s="166">
        <v>-34919</v>
      </c>
      <c r="BF13" s="165">
        <v>-137150</v>
      </c>
      <c r="BG13" s="166">
        <v>-39175</v>
      </c>
      <c r="BH13" s="167">
        <v>198150</v>
      </c>
    </row>
    <row r="14" spans="1:60" ht="18" customHeight="1" x14ac:dyDescent="0.2">
      <c r="A14" s="156">
        <v>26</v>
      </c>
      <c r="B14" s="152" t="s">
        <v>23</v>
      </c>
      <c r="C14" s="172">
        <v>2</v>
      </c>
      <c r="D14" s="172">
        <v>5</v>
      </c>
      <c r="E14" s="172">
        <v>0</v>
      </c>
      <c r="F14" s="172">
        <v>57</v>
      </c>
      <c r="G14" s="172">
        <v>9196</v>
      </c>
      <c r="H14" s="172">
        <v>28</v>
      </c>
      <c r="I14" s="172">
        <v>0</v>
      </c>
      <c r="J14" s="172">
        <v>1583</v>
      </c>
      <c r="K14" s="172">
        <v>797</v>
      </c>
      <c r="L14" s="172">
        <v>804220</v>
      </c>
      <c r="M14" s="172">
        <v>418</v>
      </c>
      <c r="N14" s="172">
        <v>259230</v>
      </c>
      <c r="O14" s="172">
        <v>94851</v>
      </c>
      <c r="P14" s="172">
        <v>121622</v>
      </c>
      <c r="Q14" s="172">
        <v>3215</v>
      </c>
      <c r="R14" s="172">
        <v>2029</v>
      </c>
      <c r="S14" s="172">
        <v>42202</v>
      </c>
      <c r="T14" s="172">
        <v>1082</v>
      </c>
      <c r="U14" s="172">
        <v>30668</v>
      </c>
      <c r="V14" s="172">
        <v>2089</v>
      </c>
      <c r="W14" s="172">
        <v>77561</v>
      </c>
      <c r="X14" s="172">
        <v>0</v>
      </c>
      <c r="Y14" s="172">
        <v>12</v>
      </c>
      <c r="Z14" s="172">
        <v>0</v>
      </c>
      <c r="AA14" s="172">
        <v>0</v>
      </c>
      <c r="AB14" s="172">
        <v>0</v>
      </c>
      <c r="AC14" s="172">
        <v>0</v>
      </c>
      <c r="AD14" s="172">
        <v>792</v>
      </c>
      <c r="AE14" s="172">
        <v>0</v>
      </c>
      <c r="AF14" s="172">
        <v>77</v>
      </c>
      <c r="AG14" s="172">
        <v>0</v>
      </c>
      <c r="AH14" s="172">
        <v>13</v>
      </c>
      <c r="AI14" s="172">
        <v>1</v>
      </c>
      <c r="AJ14" s="172">
        <v>677</v>
      </c>
      <c r="AK14" s="172">
        <v>105</v>
      </c>
      <c r="AL14" s="172">
        <v>3</v>
      </c>
      <c r="AM14" s="172">
        <v>1759</v>
      </c>
      <c r="AN14" s="173">
        <v>1454294</v>
      </c>
      <c r="AO14" s="172">
        <v>0</v>
      </c>
      <c r="AP14" s="172">
        <v>-2555</v>
      </c>
      <c r="AQ14" s="172">
        <v>0</v>
      </c>
      <c r="AR14" s="172">
        <v>-1267</v>
      </c>
      <c r="AS14" s="172">
        <v>-9801</v>
      </c>
      <c r="AT14" s="172">
        <v>-14151</v>
      </c>
      <c r="AU14" s="173">
        <v>-27774</v>
      </c>
      <c r="AV14" s="173">
        <v>1426520</v>
      </c>
      <c r="AW14" s="172">
        <v>107451</v>
      </c>
      <c r="AX14" s="173">
        <v>107451</v>
      </c>
      <c r="AY14" s="173">
        <v>1168284</v>
      </c>
      <c r="AZ14" s="173">
        <v>1247961</v>
      </c>
      <c r="BA14" s="173">
        <v>2702255</v>
      </c>
      <c r="BB14" s="172">
        <v>-70491</v>
      </c>
      <c r="BC14" s="172">
        <v>-159</v>
      </c>
      <c r="BD14" s="172">
        <v>-5653</v>
      </c>
      <c r="BE14" s="173">
        <v>-76303</v>
      </c>
      <c r="BF14" s="172">
        <v>-995084</v>
      </c>
      <c r="BG14" s="173">
        <v>176574</v>
      </c>
      <c r="BH14" s="174">
        <v>1630868</v>
      </c>
    </row>
    <row r="15" spans="1:60" ht="18" customHeight="1" x14ac:dyDescent="0.2">
      <c r="A15" s="147">
        <v>27</v>
      </c>
      <c r="B15" s="148" t="s">
        <v>24</v>
      </c>
      <c r="C15" s="165">
        <v>0</v>
      </c>
      <c r="D15" s="165">
        <v>0</v>
      </c>
      <c r="E15" s="165">
        <v>2524</v>
      </c>
      <c r="F15" s="165">
        <v>2</v>
      </c>
      <c r="G15" s="165">
        <v>2132</v>
      </c>
      <c r="H15" s="165">
        <v>8852</v>
      </c>
      <c r="I15" s="165">
        <v>16</v>
      </c>
      <c r="J15" s="165">
        <v>1380</v>
      </c>
      <c r="K15" s="165">
        <v>1511</v>
      </c>
      <c r="L15" s="165">
        <v>23498</v>
      </c>
      <c r="M15" s="165">
        <v>191671</v>
      </c>
      <c r="N15" s="165">
        <v>61458</v>
      </c>
      <c r="O15" s="165">
        <v>27695</v>
      </c>
      <c r="P15" s="165">
        <v>18997</v>
      </c>
      <c r="Q15" s="165">
        <v>7144</v>
      </c>
      <c r="R15" s="165">
        <v>11077</v>
      </c>
      <c r="S15" s="165">
        <v>54208</v>
      </c>
      <c r="T15" s="165">
        <v>2949</v>
      </c>
      <c r="U15" s="165">
        <v>15115</v>
      </c>
      <c r="V15" s="165">
        <v>8055</v>
      </c>
      <c r="W15" s="165">
        <v>26397</v>
      </c>
      <c r="X15" s="165">
        <v>186</v>
      </c>
      <c r="Y15" s="165">
        <v>88</v>
      </c>
      <c r="Z15" s="165">
        <v>2</v>
      </c>
      <c r="AA15" s="165">
        <v>127</v>
      </c>
      <c r="AB15" s="165">
        <v>0</v>
      </c>
      <c r="AC15" s="165">
        <v>0</v>
      </c>
      <c r="AD15" s="165">
        <v>37</v>
      </c>
      <c r="AE15" s="165">
        <v>316</v>
      </c>
      <c r="AF15" s="165">
        <v>446</v>
      </c>
      <c r="AG15" s="165">
        <v>233</v>
      </c>
      <c r="AH15" s="165">
        <v>6900</v>
      </c>
      <c r="AI15" s="165">
        <v>49</v>
      </c>
      <c r="AJ15" s="165">
        <v>1983</v>
      </c>
      <c r="AK15" s="165">
        <v>1399</v>
      </c>
      <c r="AL15" s="165">
        <v>105</v>
      </c>
      <c r="AM15" s="165">
        <v>1286</v>
      </c>
      <c r="AN15" s="166">
        <v>477838</v>
      </c>
      <c r="AO15" s="165">
        <v>93</v>
      </c>
      <c r="AP15" s="165">
        <v>13018</v>
      </c>
      <c r="AQ15" s="165">
        <v>0</v>
      </c>
      <c r="AR15" s="165">
        <v>0</v>
      </c>
      <c r="AS15" s="165">
        <v>-11951</v>
      </c>
      <c r="AT15" s="165">
        <v>-6940</v>
      </c>
      <c r="AU15" s="166">
        <v>-5780</v>
      </c>
      <c r="AV15" s="166">
        <v>472058</v>
      </c>
      <c r="AW15" s="165">
        <v>95989</v>
      </c>
      <c r="AX15" s="166">
        <v>95989</v>
      </c>
      <c r="AY15" s="166">
        <v>329353</v>
      </c>
      <c r="AZ15" s="166">
        <v>419562</v>
      </c>
      <c r="BA15" s="166">
        <v>897400</v>
      </c>
      <c r="BB15" s="165">
        <v>-139583</v>
      </c>
      <c r="BC15" s="165">
        <v>-415</v>
      </c>
      <c r="BD15" s="165">
        <v>-11200</v>
      </c>
      <c r="BE15" s="166">
        <v>-151198</v>
      </c>
      <c r="BF15" s="165">
        <v>-272068</v>
      </c>
      <c r="BG15" s="166">
        <v>-3704</v>
      </c>
      <c r="BH15" s="167">
        <v>474134</v>
      </c>
    </row>
    <row r="16" spans="1:60" ht="18" customHeight="1" x14ac:dyDescent="0.2">
      <c r="A16" s="147">
        <v>28</v>
      </c>
      <c r="B16" s="148" t="s">
        <v>25</v>
      </c>
      <c r="C16" s="165">
        <v>52</v>
      </c>
      <c r="D16" s="165">
        <v>175</v>
      </c>
      <c r="E16" s="165">
        <v>10316</v>
      </c>
      <c r="F16" s="165">
        <v>355</v>
      </c>
      <c r="G16" s="165">
        <v>10863</v>
      </c>
      <c r="H16" s="165">
        <v>15988</v>
      </c>
      <c r="I16" s="165">
        <v>821</v>
      </c>
      <c r="J16" s="165">
        <v>5706</v>
      </c>
      <c r="K16" s="165">
        <v>1712</v>
      </c>
      <c r="L16" s="165">
        <v>1362</v>
      </c>
      <c r="M16" s="165">
        <v>912</v>
      </c>
      <c r="N16" s="165">
        <v>62891</v>
      </c>
      <c r="O16" s="165">
        <v>29740</v>
      </c>
      <c r="P16" s="165">
        <v>39949</v>
      </c>
      <c r="Q16" s="165">
        <v>4241</v>
      </c>
      <c r="R16" s="165">
        <v>7028</v>
      </c>
      <c r="S16" s="165">
        <v>21564</v>
      </c>
      <c r="T16" s="165">
        <v>4193</v>
      </c>
      <c r="U16" s="165">
        <v>6930</v>
      </c>
      <c r="V16" s="165">
        <v>7456</v>
      </c>
      <c r="W16" s="165">
        <v>400380</v>
      </c>
      <c r="X16" s="165">
        <v>748</v>
      </c>
      <c r="Y16" s="165">
        <v>304</v>
      </c>
      <c r="Z16" s="165">
        <v>44</v>
      </c>
      <c r="AA16" s="165">
        <v>29100</v>
      </c>
      <c r="AB16" s="165">
        <v>290</v>
      </c>
      <c r="AC16" s="165">
        <v>1239</v>
      </c>
      <c r="AD16" s="165">
        <v>4474</v>
      </c>
      <c r="AE16" s="165">
        <v>1297</v>
      </c>
      <c r="AF16" s="165">
        <v>10969</v>
      </c>
      <c r="AG16" s="165">
        <v>556</v>
      </c>
      <c r="AH16" s="165">
        <v>1733</v>
      </c>
      <c r="AI16" s="165">
        <v>533</v>
      </c>
      <c r="AJ16" s="165">
        <v>6296</v>
      </c>
      <c r="AK16" s="165">
        <v>10373</v>
      </c>
      <c r="AL16" s="165">
        <v>41</v>
      </c>
      <c r="AM16" s="165">
        <v>1964</v>
      </c>
      <c r="AN16" s="166">
        <v>702595</v>
      </c>
      <c r="AO16" s="165">
        <v>2134</v>
      </c>
      <c r="AP16" s="165">
        <v>20765</v>
      </c>
      <c r="AQ16" s="165">
        <v>34</v>
      </c>
      <c r="AR16" s="165">
        <v>837</v>
      </c>
      <c r="AS16" s="165">
        <v>26233</v>
      </c>
      <c r="AT16" s="165">
        <v>3257</v>
      </c>
      <c r="AU16" s="166">
        <v>53260</v>
      </c>
      <c r="AV16" s="166">
        <v>755855</v>
      </c>
      <c r="AW16" s="165">
        <v>81485</v>
      </c>
      <c r="AX16" s="166">
        <v>81485</v>
      </c>
      <c r="AY16" s="166">
        <v>857169</v>
      </c>
      <c r="AZ16" s="166">
        <v>991914</v>
      </c>
      <c r="BA16" s="166">
        <v>1694509</v>
      </c>
      <c r="BB16" s="165">
        <v>-69932</v>
      </c>
      <c r="BC16" s="165">
        <v>-461</v>
      </c>
      <c r="BD16" s="165">
        <v>-5621</v>
      </c>
      <c r="BE16" s="166">
        <v>-76014</v>
      </c>
      <c r="BF16" s="165">
        <v>-536296</v>
      </c>
      <c r="BG16" s="166">
        <v>379604</v>
      </c>
      <c r="BH16" s="167">
        <v>1082199</v>
      </c>
    </row>
    <row r="17" spans="1:60" ht="18" customHeight="1" x14ac:dyDescent="0.2">
      <c r="A17" s="147">
        <v>29</v>
      </c>
      <c r="B17" s="148" t="s">
        <v>48</v>
      </c>
      <c r="C17" s="165">
        <v>0</v>
      </c>
      <c r="D17" s="165">
        <v>18</v>
      </c>
      <c r="E17" s="165">
        <v>0</v>
      </c>
      <c r="F17" s="165">
        <v>0</v>
      </c>
      <c r="G17" s="165">
        <v>1295</v>
      </c>
      <c r="H17" s="165">
        <v>31</v>
      </c>
      <c r="I17" s="165">
        <v>0</v>
      </c>
      <c r="J17" s="165">
        <v>230</v>
      </c>
      <c r="K17" s="165">
        <v>293</v>
      </c>
      <c r="L17" s="165">
        <v>183</v>
      </c>
      <c r="M17" s="165">
        <v>4</v>
      </c>
      <c r="N17" s="165">
        <v>1065</v>
      </c>
      <c r="O17" s="165">
        <v>117484</v>
      </c>
      <c r="P17" s="165">
        <v>48846</v>
      </c>
      <c r="Q17" s="165">
        <v>1427</v>
      </c>
      <c r="R17" s="165">
        <v>825</v>
      </c>
      <c r="S17" s="165">
        <v>10645</v>
      </c>
      <c r="T17" s="165">
        <v>366</v>
      </c>
      <c r="U17" s="165">
        <v>4664</v>
      </c>
      <c r="V17" s="165">
        <v>68</v>
      </c>
      <c r="W17" s="165">
        <v>21537</v>
      </c>
      <c r="X17" s="165">
        <v>0</v>
      </c>
      <c r="Y17" s="165">
        <v>4676</v>
      </c>
      <c r="Z17" s="165">
        <v>0</v>
      </c>
      <c r="AA17" s="165">
        <v>38</v>
      </c>
      <c r="AB17" s="165">
        <v>0</v>
      </c>
      <c r="AC17" s="165">
        <v>0</v>
      </c>
      <c r="AD17" s="165">
        <v>438</v>
      </c>
      <c r="AE17" s="165">
        <v>21</v>
      </c>
      <c r="AF17" s="165">
        <v>771</v>
      </c>
      <c r="AG17" s="165">
        <v>0</v>
      </c>
      <c r="AH17" s="165">
        <v>1</v>
      </c>
      <c r="AI17" s="165">
        <v>0</v>
      </c>
      <c r="AJ17" s="165">
        <v>42315</v>
      </c>
      <c r="AK17" s="165">
        <v>27</v>
      </c>
      <c r="AL17" s="165">
        <v>0</v>
      </c>
      <c r="AM17" s="165">
        <v>0</v>
      </c>
      <c r="AN17" s="166">
        <v>257268</v>
      </c>
      <c r="AO17" s="165">
        <v>0</v>
      </c>
      <c r="AP17" s="165">
        <v>982</v>
      </c>
      <c r="AQ17" s="165">
        <v>0</v>
      </c>
      <c r="AR17" s="165">
        <v>7158</v>
      </c>
      <c r="AS17" s="165">
        <v>259807</v>
      </c>
      <c r="AT17" s="165">
        <v>-722</v>
      </c>
      <c r="AU17" s="166">
        <v>267225</v>
      </c>
      <c r="AV17" s="166">
        <v>524493</v>
      </c>
      <c r="AW17" s="165">
        <v>150276</v>
      </c>
      <c r="AX17" s="166">
        <v>150276</v>
      </c>
      <c r="AY17" s="166">
        <v>616462</v>
      </c>
      <c r="AZ17" s="166">
        <v>1033963</v>
      </c>
      <c r="BA17" s="166">
        <v>1291231</v>
      </c>
      <c r="BB17" s="165">
        <v>-84774</v>
      </c>
      <c r="BC17" s="165">
        <v>0</v>
      </c>
      <c r="BD17" s="165">
        <v>-6782</v>
      </c>
      <c r="BE17" s="166">
        <v>-91556</v>
      </c>
      <c r="BF17" s="165">
        <v>-375502</v>
      </c>
      <c r="BG17" s="166">
        <v>566905</v>
      </c>
      <c r="BH17" s="167">
        <v>824173</v>
      </c>
    </row>
    <row r="18" spans="1:60" ht="18" customHeight="1" x14ac:dyDescent="0.2">
      <c r="A18" s="147">
        <v>30</v>
      </c>
      <c r="B18" s="148" t="s">
        <v>49</v>
      </c>
      <c r="C18" s="165">
        <v>0</v>
      </c>
      <c r="D18" s="165">
        <v>19</v>
      </c>
      <c r="E18" s="165">
        <v>0</v>
      </c>
      <c r="F18" s="165">
        <v>0</v>
      </c>
      <c r="G18" s="165">
        <v>86</v>
      </c>
      <c r="H18" s="165">
        <v>0</v>
      </c>
      <c r="I18" s="165">
        <v>18</v>
      </c>
      <c r="J18" s="165">
        <v>1545</v>
      </c>
      <c r="K18" s="165">
        <v>212</v>
      </c>
      <c r="L18" s="165">
        <v>277</v>
      </c>
      <c r="M18" s="165">
        <v>29</v>
      </c>
      <c r="N18" s="165">
        <v>673</v>
      </c>
      <c r="O18" s="165">
        <v>3767</v>
      </c>
      <c r="P18" s="165">
        <v>209627</v>
      </c>
      <c r="Q18" s="165">
        <v>282</v>
      </c>
      <c r="R18" s="165">
        <v>1120</v>
      </c>
      <c r="S18" s="165">
        <v>1599</v>
      </c>
      <c r="T18" s="165">
        <v>86</v>
      </c>
      <c r="U18" s="165">
        <v>531</v>
      </c>
      <c r="V18" s="165">
        <v>23</v>
      </c>
      <c r="W18" s="165">
        <v>204</v>
      </c>
      <c r="X18" s="165">
        <v>13</v>
      </c>
      <c r="Y18" s="165">
        <v>109</v>
      </c>
      <c r="Z18" s="165">
        <v>0</v>
      </c>
      <c r="AA18" s="165">
        <v>32</v>
      </c>
      <c r="AB18" s="165">
        <v>0</v>
      </c>
      <c r="AC18" s="165">
        <v>0</v>
      </c>
      <c r="AD18" s="165">
        <v>199</v>
      </c>
      <c r="AE18" s="165">
        <v>8</v>
      </c>
      <c r="AF18" s="165">
        <v>40</v>
      </c>
      <c r="AG18" s="165">
        <v>0</v>
      </c>
      <c r="AH18" s="165">
        <v>0</v>
      </c>
      <c r="AI18" s="165">
        <v>0</v>
      </c>
      <c r="AJ18" s="165">
        <v>63607</v>
      </c>
      <c r="AK18" s="165">
        <v>35</v>
      </c>
      <c r="AL18" s="165">
        <v>0</v>
      </c>
      <c r="AM18" s="165">
        <v>0</v>
      </c>
      <c r="AN18" s="166">
        <v>284141</v>
      </c>
      <c r="AO18" s="165">
        <v>0</v>
      </c>
      <c r="AP18" s="165">
        <v>578</v>
      </c>
      <c r="AQ18" s="165">
        <v>0</v>
      </c>
      <c r="AR18" s="165">
        <v>4605</v>
      </c>
      <c r="AS18" s="165">
        <v>528265</v>
      </c>
      <c r="AT18" s="165">
        <v>5228</v>
      </c>
      <c r="AU18" s="166">
        <v>538676</v>
      </c>
      <c r="AV18" s="166">
        <v>822817</v>
      </c>
      <c r="AW18" s="165">
        <v>265903</v>
      </c>
      <c r="AX18" s="166">
        <v>265903</v>
      </c>
      <c r="AY18" s="166">
        <v>774495</v>
      </c>
      <c r="AZ18" s="166">
        <v>1579074</v>
      </c>
      <c r="BA18" s="166">
        <v>1863215</v>
      </c>
      <c r="BB18" s="165">
        <v>-114671</v>
      </c>
      <c r="BC18" s="165">
        <v>0</v>
      </c>
      <c r="BD18" s="165">
        <v>-9175</v>
      </c>
      <c r="BE18" s="166">
        <v>-123846</v>
      </c>
      <c r="BF18" s="165">
        <v>-471008</v>
      </c>
      <c r="BG18" s="166">
        <v>984220</v>
      </c>
      <c r="BH18" s="167">
        <v>1268361</v>
      </c>
    </row>
    <row r="19" spans="1:60" ht="18" customHeight="1" x14ac:dyDescent="0.2">
      <c r="A19" s="147">
        <v>31</v>
      </c>
      <c r="B19" s="148" t="s">
        <v>50</v>
      </c>
      <c r="C19" s="165">
        <v>270</v>
      </c>
      <c r="D19" s="165">
        <v>0</v>
      </c>
      <c r="E19" s="165">
        <v>0</v>
      </c>
      <c r="F19" s="165">
        <v>0</v>
      </c>
      <c r="G19" s="165">
        <v>0</v>
      </c>
      <c r="H19" s="165">
        <v>0</v>
      </c>
      <c r="I19" s="165">
        <v>0</v>
      </c>
      <c r="J19" s="165">
        <v>0</v>
      </c>
      <c r="K19" s="165">
        <v>0</v>
      </c>
      <c r="L19" s="165">
        <v>0</v>
      </c>
      <c r="M19" s="165">
        <v>0</v>
      </c>
      <c r="N19" s="165">
        <v>14</v>
      </c>
      <c r="O19" s="165">
        <v>1760</v>
      </c>
      <c r="P19" s="165">
        <v>9068</v>
      </c>
      <c r="Q19" s="165">
        <v>7905</v>
      </c>
      <c r="R19" s="165">
        <v>157</v>
      </c>
      <c r="S19" s="165">
        <v>619</v>
      </c>
      <c r="T19" s="165">
        <v>360</v>
      </c>
      <c r="U19" s="165">
        <v>105</v>
      </c>
      <c r="V19" s="165">
        <v>119</v>
      </c>
      <c r="W19" s="165">
        <v>707</v>
      </c>
      <c r="X19" s="165">
        <v>0</v>
      </c>
      <c r="Y19" s="165">
        <v>41</v>
      </c>
      <c r="Z19" s="165">
        <v>8</v>
      </c>
      <c r="AA19" s="165">
        <v>11799</v>
      </c>
      <c r="AB19" s="165">
        <v>29</v>
      </c>
      <c r="AC19" s="165">
        <v>0</v>
      </c>
      <c r="AD19" s="165">
        <v>170</v>
      </c>
      <c r="AE19" s="165">
        <v>787</v>
      </c>
      <c r="AF19" s="165">
        <v>4504</v>
      </c>
      <c r="AG19" s="165">
        <v>0</v>
      </c>
      <c r="AH19" s="165">
        <v>60312</v>
      </c>
      <c r="AI19" s="165">
        <v>0</v>
      </c>
      <c r="AJ19" s="165">
        <v>23066</v>
      </c>
      <c r="AK19" s="165">
        <v>889</v>
      </c>
      <c r="AL19" s="165">
        <v>2758</v>
      </c>
      <c r="AM19" s="165">
        <v>0</v>
      </c>
      <c r="AN19" s="166">
        <v>125447</v>
      </c>
      <c r="AO19" s="165">
        <v>165</v>
      </c>
      <c r="AP19" s="165">
        <v>7514</v>
      </c>
      <c r="AQ19" s="165">
        <v>5</v>
      </c>
      <c r="AR19" s="165">
        <v>13804</v>
      </c>
      <c r="AS19" s="165">
        <v>206580</v>
      </c>
      <c r="AT19" s="165">
        <v>1319</v>
      </c>
      <c r="AU19" s="166">
        <v>229387</v>
      </c>
      <c r="AV19" s="166">
        <v>354834</v>
      </c>
      <c r="AW19" s="165">
        <v>33779</v>
      </c>
      <c r="AX19" s="166">
        <v>33779</v>
      </c>
      <c r="AY19" s="166">
        <v>127897</v>
      </c>
      <c r="AZ19" s="166">
        <v>391063</v>
      </c>
      <c r="BA19" s="166">
        <v>516510</v>
      </c>
      <c r="BB19" s="165">
        <v>-119810</v>
      </c>
      <c r="BC19" s="165">
        <v>-24</v>
      </c>
      <c r="BD19" s="165">
        <v>-9585</v>
      </c>
      <c r="BE19" s="166">
        <v>-129419</v>
      </c>
      <c r="BF19" s="165">
        <v>-201200</v>
      </c>
      <c r="BG19" s="166">
        <v>60444</v>
      </c>
      <c r="BH19" s="167">
        <v>185891</v>
      </c>
    </row>
    <row r="20" spans="1:60" ht="18" customHeight="1" x14ac:dyDescent="0.2">
      <c r="A20" s="155">
        <v>32</v>
      </c>
      <c r="B20" s="168" t="s">
        <v>51</v>
      </c>
      <c r="C20" s="169">
        <v>0</v>
      </c>
      <c r="D20" s="169">
        <v>0</v>
      </c>
      <c r="E20" s="169">
        <v>0</v>
      </c>
      <c r="F20" s="169">
        <v>0</v>
      </c>
      <c r="G20" s="169">
        <v>11</v>
      </c>
      <c r="H20" s="169">
        <v>0</v>
      </c>
      <c r="I20" s="169">
        <v>0</v>
      </c>
      <c r="J20" s="169">
        <v>0</v>
      </c>
      <c r="K20" s="169">
        <v>0</v>
      </c>
      <c r="L20" s="169">
        <v>0</v>
      </c>
      <c r="M20" s="169">
        <v>119</v>
      </c>
      <c r="N20" s="169">
        <v>1114</v>
      </c>
      <c r="O20" s="169">
        <v>3815</v>
      </c>
      <c r="P20" s="169">
        <v>4467</v>
      </c>
      <c r="Q20" s="169">
        <v>11893</v>
      </c>
      <c r="R20" s="169">
        <v>91168</v>
      </c>
      <c r="S20" s="169">
        <v>118966</v>
      </c>
      <c r="T20" s="169">
        <v>28309</v>
      </c>
      <c r="U20" s="169">
        <v>2466</v>
      </c>
      <c r="V20" s="169">
        <v>620</v>
      </c>
      <c r="W20" s="169">
        <v>1065</v>
      </c>
      <c r="X20" s="169">
        <v>0</v>
      </c>
      <c r="Y20" s="169">
        <v>0</v>
      </c>
      <c r="Z20" s="169">
        <v>0</v>
      </c>
      <c r="AA20" s="169">
        <v>8</v>
      </c>
      <c r="AB20" s="169">
        <v>5</v>
      </c>
      <c r="AC20" s="169">
        <v>0</v>
      </c>
      <c r="AD20" s="169">
        <v>22</v>
      </c>
      <c r="AE20" s="169">
        <v>321</v>
      </c>
      <c r="AF20" s="169">
        <v>4611</v>
      </c>
      <c r="AG20" s="169">
        <v>247</v>
      </c>
      <c r="AH20" s="169">
        <v>1</v>
      </c>
      <c r="AI20" s="169">
        <v>0</v>
      </c>
      <c r="AJ20" s="169">
        <v>63751</v>
      </c>
      <c r="AK20" s="169">
        <v>26</v>
      </c>
      <c r="AL20" s="169">
        <v>2595</v>
      </c>
      <c r="AM20" s="169">
        <v>0</v>
      </c>
      <c r="AN20" s="170">
        <v>335600</v>
      </c>
      <c r="AO20" s="169">
        <v>2</v>
      </c>
      <c r="AP20" s="169">
        <v>8932</v>
      </c>
      <c r="AQ20" s="169">
        <v>0</v>
      </c>
      <c r="AR20" s="169">
        <v>0</v>
      </c>
      <c r="AS20" s="169">
        <v>0</v>
      </c>
      <c r="AT20" s="169">
        <v>9589</v>
      </c>
      <c r="AU20" s="170">
        <v>18523</v>
      </c>
      <c r="AV20" s="170">
        <v>354123</v>
      </c>
      <c r="AW20" s="169">
        <v>47524</v>
      </c>
      <c r="AX20" s="170">
        <v>47524</v>
      </c>
      <c r="AY20" s="170">
        <v>342450</v>
      </c>
      <c r="AZ20" s="170">
        <v>408497</v>
      </c>
      <c r="BA20" s="170">
        <v>744097</v>
      </c>
      <c r="BB20" s="169">
        <v>-106534</v>
      </c>
      <c r="BC20" s="169">
        <v>0</v>
      </c>
      <c r="BD20" s="169">
        <v>-8473</v>
      </c>
      <c r="BE20" s="170">
        <v>-115007</v>
      </c>
      <c r="BF20" s="169">
        <v>-212489</v>
      </c>
      <c r="BG20" s="170">
        <v>81001</v>
      </c>
      <c r="BH20" s="171">
        <v>416601</v>
      </c>
    </row>
    <row r="21" spans="1:60" ht="18" customHeight="1" x14ac:dyDescent="0.2">
      <c r="A21" s="147">
        <v>33</v>
      </c>
      <c r="B21" s="148" t="s">
        <v>26</v>
      </c>
      <c r="C21" s="165">
        <v>11</v>
      </c>
      <c r="D21" s="165">
        <v>0</v>
      </c>
      <c r="E21" s="165">
        <v>0</v>
      </c>
      <c r="F21" s="165">
        <v>0</v>
      </c>
      <c r="G21" s="165">
        <v>147</v>
      </c>
      <c r="H21" s="165">
        <v>3</v>
      </c>
      <c r="I21" s="165">
        <v>0</v>
      </c>
      <c r="J21" s="165">
        <v>14</v>
      </c>
      <c r="K21" s="165">
        <v>11</v>
      </c>
      <c r="L21" s="165">
        <v>0</v>
      </c>
      <c r="M21" s="165">
        <v>11</v>
      </c>
      <c r="N21" s="165">
        <v>519</v>
      </c>
      <c r="O21" s="165">
        <v>15786</v>
      </c>
      <c r="P21" s="165">
        <v>19764</v>
      </c>
      <c r="Q21" s="165">
        <v>2578</v>
      </c>
      <c r="R21" s="165">
        <v>8334</v>
      </c>
      <c r="S21" s="165">
        <v>89485</v>
      </c>
      <c r="T21" s="165">
        <v>2614</v>
      </c>
      <c r="U21" s="165">
        <v>15152</v>
      </c>
      <c r="V21" s="165">
        <v>477</v>
      </c>
      <c r="W21" s="165">
        <v>27856</v>
      </c>
      <c r="X21" s="165">
        <v>3</v>
      </c>
      <c r="Y21" s="165">
        <v>81</v>
      </c>
      <c r="Z21" s="165">
        <v>0</v>
      </c>
      <c r="AA21" s="165">
        <v>2073</v>
      </c>
      <c r="AB21" s="165">
        <v>6</v>
      </c>
      <c r="AC21" s="165">
        <v>94</v>
      </c>
      <c r="AD21" s="165">
        <v>1047</v>
      </c>
      <c r="AE21" s="165">
        <v>916</v>
      </c>
      <c r="AF21" s="165">
        <v>4537</v>
      </c>
      <c r="AG21" s="165">
        <v>1416</v>
      </c>
      <c r="AH21" s="165">
        <v>387</v>
      </c>
      <c r="AI21" s="165">
        <v>0</v>
      </c>
      <c r="AJ21" s="165">
        <v>32036</v>
      </c>
      <c r="AK21" s="165">
        <v>689</v>
      </c>
      <c r="AL21" s="165">
        <v>0</v>
      </c>
      <c r="AM21" s="165">
        <v>436</v>
      </c>
      <c r="AN21" s="166">
        <v>226483</v>
      </c>
      <c r="AO21" s="165">
        <v>4675</v>
      </c>
      <c r="AP21" s="165">
        <v>242466</v>
      </c>
      <c r="AQ21" s="165">
        <v>0</v>
      </c>
      <c r="AR21" s="165">
        <v>14343</v>
      </c>
      <c r="AS21" s="165">
        <v>332201</v>
      </c>
      <c r="AT21" s="165">
        <v>3456</v>
      </c>
      <c r="AU21" s="166">
        <v>597141</v>
      </c>
      <c r="AV21" s="166">
        <v>823624</v>
      </c>
      <c r="AW21" s="165">
        <v>177525</v>
      </c>
      <c r="AX21" s="166">
        <v>177525</v>
      </c>
      <c r="AY21" s="166">
        <v>669164</v>
      </c>
      <c r="AZ21" s="166">
        <v>1443830</v>
      </c>
      <c r="BA21" s="166">
        <v>1670313</v>
      </c>
      <c r="BB21" s="165">
        <v>-261933</v>
      </c>
      <c r="BC21" s="165">
        <v>-10</v>
      </c>
      <c r="BD21" s="165">
        <v>-20938</v>
      </c>
      <c r="BE21" s="166">
        <v>-282881</v>
      </c>
      <c r="BF21" s="165">
        <v>-365616</v>
      </c>
      <c r="BG21" s="166">
        <v>795333</v>
      </c>
      <c r="BH21" s="167">
        <v>1021816</v>
      </c>
    </row>
    <row r="22" spans="1:60" ht="18" customHeight="1" x14ac:dyDescent="0.2">
      <c r="A22" s="147">
        <v>34</v>
      </c>
      <c r="B22" s="148" t="s">
        <v>62</v>
      </c>
      <c r="C22" s="165">
        <v>3</v>
      </c>
      <c r="D22" s="165">
        <v>0</v>
      </c>
      <c r="E22" s="165">
        <v>21</v>
      </c>
      <c r="F22" s="165">
        <v>1</v>
      </c>
      <c r="G22" s="165">
        <v>2</v>
      </c>
      <c r="H22" s="165">
        <v>52</v>
      </c>
      <c r="I22" s="165">
        <v>4</v>
      </c>
      <c r="J22" s="165">
        <v>2</v>
      </c>
      <c r="K22" s="165">
        <v>1</v>
      </c>
      <c r="L22" s="165">
        <v>0</v>
      </c>
      <c r="M22" s="165">
        <v>2</v>
      </c>
      <c r="N22" s="165">
        <v>45</v>
      </c>
      <c r="O22" s="165">
        <v>192</v>
      </c>
      <c r="P22" s="165">
        <v>202</v>
      </c>
      <c r="Q22" s="165">
        <v>6</v>
      </c>
      <c r="R22" s="165">
        <v>7</v>
      </c>
      <c r="S22" s="165">
        <v>29</v>
      </c>
      <c r="T22" s="165">
        <v>3279</v>
      </c>
      <c r="U22" s="165">
        <v>2018</v>
      </c>
      <c r="V22" s="165">
        <v>22</v>
      </c>
      <c r="W22" s="165">
        <v>5007</v>
      </c>
      <c r="X22" s="165">
        <v>18</v>
      </c>
      <c r="Y22" s="165">
        <v>4</v>
      </c>
      <c r="Z22" s="165">
        <v>5</v>
      </c>
      <c r="AA22" s="165">
        <v>2974</v>
      </c>
      <c r="AB22" s="165">
        <v>382</v>
      </c>
      <c r="AC22" s="165">
        <v>495</v>
      </c>
      <c r="AD22" s="165">
        <v>423</v>
      </c>
      <c r="AE22" s="165">
        <v>849</v>
      </c>
      <c r="AF22" s="165">
        <v>1447</v>
      </c>
      <c r="AG22" s="165">
        <v>383</v>
      </c>
      <c r="AH22" s="165">
        <v>133</v>
      </c>
      <c r="AI22" s="165">
        <v>16</v>
      </c>
      <c r="AJ22" s="165">
        <v>7860</v>
      </c>
      <c r="AK22" s="165">
        <v>593</v>
      </c>
      <c r="AL22" s="165">
        <v>0</v>
      </c>
      <c r="AM22" s="165">
        <v>0</v>
      </c>
      <c r="AN22" s="166">
        <v>26477</v>
      </c>
      <c r="AO22" s="165">
        <v>2543</v>
      </c>
      <c r="AP22" s="165">
        <v>245878</v>
      </c>
      <c r="AQ22" s="165">
        <v>0</v>
      </c>
      <c r="AR22" s="165">
        <v>27719</v>
      </c>
      <c r="AS22" s="165">
        <v>167556</v>
      </c>
      <c r="AT22" s="165">
        <v>3470</v>
      </c>
      <c r="AU22" s="166">
        <v>447166</v>
      </c>
      <c r="AV22" s="166">
        <v>473643</v>
      </c>
      <c r="AW22" s="165">
        <v>33117</v>
      </c>
      <c r="AX22" s="166">
        <v>33117</v>
      </c>
      <c r="AY22" s="166">
        <v>99807</v>
      </c>
      <c r="AZ22" s="166">
        <v>580090</v>
      </c>
      <c r="BA22" s="166">
        <v>606567</v>
      </c>
      <c r="BB22" s="165">
        <v>-274809</v>
      </c>
      <c r="BC22" s="165">
        <v>0</v>
      </c>
      <c r="BD22" s="165">
        <v>-22733</v>
      </c>
      <c r="BE22" s="166">
        <v>-297542</v>
      </c>
      <c r="BF22" s="165">
        <v>-140639</v>
      </c>
      <c r="BG22" s="166">
        <v>141909</v>
      </c>
      <c r="BH22" s="167">
        <v>168386</v>
      </c>
    </row>
    <row r="23" spans="1:60" ht="18" customHeight="1" x14ac:dyDescent="0.2">
      <c r="A23" s="147">
        <v>35</v>
      </c>
      <c r="B23" s="148" t="s">
        <v>27</v>
      </c>
      <c r="C23" s="165">
        <v>99</v>
      </c>
      <c r="D23" s="165">
        <v>0</v>
      </c>
      <c r="E23" s="165">
        <v>0</v>
      </c>
      <c r="F23" s="165">
        <v>0</v>
      </c>
      <c r="G23" s="165">
        <v>0</v>
      </c>
      <c r="H23" s="165">
        <v>0</v>
      </c>
      <c r="I23" s="165">
        <v>0</v>
      </c>
      <c r="J23" s="165">
        <v>0</v>
      </c>
      <c r="K23" s="165">
        <v>0</v>
      </c>
      <c r="L23" s="165">
        <v>0</v>
      </c>
      <c r="M23" s="165">
        <v>0</v>
      </c>
      <c r="N23" s="165">
        <v>0</v>
      </c>
      <c r="O23" s="165">
        <v>0</v>
      </c>
      <c r="P23" s="165">
        <v>1142</v>
      </c>
      <c r="Q23" s="165">
        <v>0</v>
      </c>
      <c r="R23" s="165">
        <v>0</v>
      </c>
      <c r="S23" s="165">
        <v>0</v>
      </c>
      <c r="T23" s="165">
        <v>0</v>
      </c>
      <c r="U23" s="165">
        <v>241283</v>
      </c>
      <c r="V23" s="165">
        <v>0</v>
      </c>
      <c r="W23" s="165">
        <v>0</v>
      </c>
      <c r="X23" s="165">
        <v>0</v>
      </c>
      <c r="Y23" s="165">
        <v>0</v>
      </c>
      <c r="Z23" s="165">
        <v>0</v>
      </c>
      <c r="AA23" s="165">
        <v>0</v>
      </c>
      <c r="AB23" s="165">
        <v>0</v>
      </c>
      <c r="AC23" s="165">
        <v>0</v>
      </c>
      <c r="AD23" s="165">
        <v>97106</v>
      </c>
      <c r="AE23" s="165">
        <v>0</v>
      </c>
      <c r="AF23" s="165">
        <v>10054</v>
      </c>
      <c r="AG23" s="165">
        <v>55</v>
      </c>
      <c r="AH23" s="165">
        <v>0</v>
      </c>
      <c r="AI23" s="165">
        <v>0</v>
      </c>
      <c r="AJ23" s="165">
        <v>107676</v>
      </c>
      <c r="AK23" s="165">
        <v>101</v>
      </c>
      <c r="AL23" s="165">
        <v>0</v>
      </c>
      <c r="AM23" s="165">
        <v>0</v>
      </c>
      <c r="AN23" s="166">
        <v>457516</v>
      </c>
      <c r="AO23" s="165">
        <v>0</v>
      </c>
      <c r="AP23" s="165">
        <v>158128</v>
      </c>
      <c r="AQ23" s="165">
        <v>0</v>
      </c>
      <c r="AR23" s="165">
        <v>37334</v>
      </c>
      <c r="AS23" s="165">
        <v>195650</v>
      </c>
      <c r="AT23" s="165">
        <v>-4826</v>
      </c>
      <c r="AU23" s="166">
        <v>386286</v>
      </c>
      <c r="AV23" s="166">
        <v>843802</v>
      </c>
      <c r="AW23" s="165">
        <v>186209</v>
      </c>
      <c r="AX23" s="166">
        <v>186209</v>
      </c>
      <c r="AY23" s="166">
        <v>341301</v>
      </c>
      <c r="AZ23" s="166">
        <v>913796</v>
      </c>
      <c r="BA23" s="166">
        <v>1371312</v>
      </c>
      <c r="BB23" s="165">
        <v>-190114</v>
      </c>
      <c r="BC23" s="165">
        <v>0</v>
      </c>
      <c r="BD23" s="165">
        <v>-14441</v>
      </c>
      <c r="BE23" s="166">
        <v>-204555</v>
      </c>
      <c r="BF23" s="165">
        <v>-423410</v>
      </c>
      <c r="BG23" s="166">
        <v>285831</v>
      </c>
      <c r="BH23" s="167">
        <v>743347</v>
      </c>
    </row>
    <row r="24" spans="1:60" ht="18" customHeight="1" x14ac:dyDescent="0.2">
      <c r="A24" s="156">
        <v>39</v>
      </c>
      <c r="B24" s="152" t="s">
        <v>0</v>
      </c>
      <c r="C24" s="172">
        <v>83</v>
      </c>
      <c r="D24" s="172">
        <v>38</v>
      </c>
      <c r="E24" s="172">
        <v>14391</v>
      </c>
      <c r="F24" s="172">
        <v>3339</v>
      </c>
      <c r="G24" s="172">
        <v>11543</v>
      </c>
      <c r="H24" s="172">
        <v>7669</v>
      </c>
      <c r="I24" s="172">
        <v>3449</v>
      </c>
      <c r="J24" s="172">
        <v>1311</v>
      </c>
      <c r="K24" s="172">
        <v>1695</v>
      </c>
      <c r="L24" s="172">
        <v>9614</v>
      </c>
      <c r="M24" s="172">
        <v>14076</v>
      </c>
      <c r="N24" s="172">
        <v>2123</v>
      </c>
      <c r="O24" s="172">
        <v>1065</v>
      </c>
      <c r="P24" s="172">
        <v>3359</v>
      </c>
      <c r="Q24" s="172">
        <v>987</v>
      </c>
      <c r="R24" s="172">
        <v>2727</v>
      </c>
      <c r="S24" s="172">
        <v>5426</v>
      </c>
      <c r="T24" s="172">
        <v>1134</v>
      </c>
      <c r="U24" s="172">
        <v>1523</v>
      </c>
      <c r="V24" s="172">
        <v>33748</v>
      </c>
      <c r="W24" s="172">
        <v>12004</v>
      </c>
      <c r="X24" s="172">
        <v>12051</v>
      </c>
      <c r="Y24" s="172">
        <v>1494</v>
      </c>
      <c r="Z24" s="172">
        <v>1199</v>
      </c>
      <c r="AA24" s="172">
        <v>55909</v>
      </c>
      <c r="AB24" s="172">
        <v>41058</v>
      </c>
      <c r="AC24" s="172">
        <v>546</v>
      </c>
      <c r="AD24" s="172">
        <v>11086</v>
      </c>
      <c r="AE24" s="172">
        <v>68571</v>
      </c>
      <c r="AF24" s="172">
        <v>26018</v>
      </c>
      <c r="AG24" s="172">
        <v>54828</v>
      </c>
      <c r="AH24" s="172">
        <v>20368</v>
      </c>
      <c r="AI24" s="172">
        <v>13588</v>
      </c>
      <c r="AJ24" s="172">
        <v>81025</v>
      </c>
      <c r="AK24" s="172">
        <v>25513</v>
      </c>
      <c r="AL24" s="172">
        <v>16906</v>
      </c>
      <c r="AM24" s="172">
        <v>571</v>
      </c>
      <c r="AN24" s="173">
        <v>562035</v>
      </c>
      <c r="AO24" s="172">
        <v>16857</v>
      </c>
      <c r="AP24" s="172">
        <v>255470</v>
      </c>
      <c r="AQ24" s="172">
        <v>1</v>
      </c>
      <c r="AR24" s="172">
        <v>5217</v>
      </c>
      <c r="AS24" s="172">
        <v>67051</v>
      </c>
      <c r="AT24" s="172">
        <v>1282</v>
      </c>
      <c r="AU24" s="173">
        <v>345878</v>
      </c>
      <c r="AV24" s="173">
        <v>907913</v>
      </c>
      <c r="AW24" s="172">
        <v>29149</v>
      </c>
      <c r="AX24" s="173">
        <v>29149</v>
      </c>
      <c r="AY24" s="173">
        <v>476888</v>
      </c>
      <c r="AZ24" s="173">
        <v>851915</v>
      </c>
      <c r="BA24" s="173">
        <v>1413950</v>
      </c>
      <c r="BB24" s="172">
        <v>-216047</v>
      </c>
      <c r="BC24" s="172">
        <v>-7708</v>
      </c>
      <c r="BD24" s="172">
        <v>-15598</v>
      </c>
      <c r="BE24" s="173">
        <v>-239353</v>
      </c>
      <c r="BF24" s="172">
        <v>-482456</v>
      </c>
      <c r="BG24" s="173">
        <v>130106</v>
      </c>
      <c r="BH24" s="174">
        <v>692141</v>
      </c>
    </row>
    <row r="25" spans="1:60" ht="18" customHeight="1" x14ac:dyDescent="0.2">
      <c r="A25" s="147">
        <v>41</v>
      </c>
      <c r="B25" s="148" t="s">
        <v>28</v>
      </c>
      <c r="C25" s="165">
        <v>196</v>
      </c>
      <c r="D25" s="165">
        <v>28</v>
      </c>
      <c r="E25" s="165">
        <v>988</v>
      </c>
      <c r="F25" s="165">
        <v>504</v>
      </c>
      <c r="G25" s="165">
        <v>2185</v>
      </c>
      <c r="H25" s="165">
        <v>6801</v>
      </c>
      <c r="I25" s="165">
        <v>414</v>
      </c>
      <c r="J25" s="165">
        <v>7719</v>
      </c>
      <c r="K25" s="165">
        <v>568</v>
      </c>
      <c r="L25" s="165">
        <v>8610</v>
      </c>
      <c r="M25" s="165">
        <v>2341</v>
      </c>
      <c r="N25" s="165">
        <v>5096</v>
      </c>
      <c r="O25" s="165">
        <v>2815</v>
      </c>
      <c r="P25" s="165">
        <v>3152</v>
      </c>
      <c r="Q25" s="165">
        <v>376</v>
      </c>
      <c r="R25" s="165">
        <v>4761</v>
      </c>
      <c r="S25" s="165">
        <v>1667</v>
      </c>
      <c r="T25" s="165">
        <v>497</v>
      </c>
      <c r="U25" s="165">
        <v>2646</v>
      </c>
      <c r="V25" s="165">
        <v>1405</v>
      </c>
      <c r="W25" s="165">
        <v>2649</v>
      </c>
      <c r="X25" s="165">
        <v>24840</v>
      </c>
      <c r="Y25" s="165">
        <v>13208</v>
      </c>
      <c r="Z25" s="165">
        <v>924</v>
      </c>
      <c r="AA25" s="165">
        <v>30257</v>
      </c>
      <c r="AB25" s="165">
        <v>6328</v>
      </c>
      <c r="AC25" s="165">
        <v>44950</v>
      </c>
      <c r="AD25" s="165">
        <v>29727</v>
      </c>
      <c r="AE25" s="165">
        <v>11372</v>
      </c>
      <c r="AF25" s="165">
        <v>31914</v>
      </c>
      <c r="AG25" s="165">
        <v>20866</v>
      </c>
      <c r="AH25" s="165">
        <v>13095</v>
      </c>
      <c r="AI25" s="165">
        <v>338</v>
      </c>
      <c r="AJ25" s="165">
        <v>9085</v>
      </c>
      <c r="AK25" s="165">
        <v>9506</v>
      </c>
      <c r="AL25" s="165">
        <v>0</v>
      </c>
      <c r="AM25" s="165">
        <v>0</v>
      </c>
      <c r="AN25" s="166">
        <v>301828</v>
      </c>
      <c r="AO25" s="165">
        <v>0</v>
      </c>
      <c r="AP25" s="165">
        <v>0</v>
      </c>
      <c r="AQ25" s="165">
        <v>0</v>
      </c>
      <c r="AR25" s="165">
        <v>977491</v>
      </c>
      <c r="AS25" s="165">
        <v>1948627</v>
      </c>
      <c r="AT25" s="165">
        <v>0</v>
      </c>
      <c r="AU25" s="166">
        <v>2926118</v>
      </c>
      <c r="AV25" s="166">
        <v>3227946</v>
      </c>
      <c r="AW25" s="165">
        <v>0</v>
      </c>
      <c r="AX25" s="166">
        <v>0</v>
      </c>
      <c r="AY25" s="166">
        <v>12897</v>
      </c>
      <c r="AZ25" s="166">
        <v>2939015</v>
      </c>
      <c r="BA25" s="166">
        <v>3240843</v>
      </c>
      <c r="BB25" s="165">
        <v>0</v>
      </c>
      <c r="BC25" s="165">
        <v>0</v>
      </c>
      <c r="BD25" s="165">
        <v>0</v>
      </c>
      <c r="BE25" s="166">
        <v>0</v>
      </c>
      <c r="BF25" s="165">
        <v>-12838</v>
      </c>
      <c r="BG25" s="166">
        <v>2926177</v>
      </c>
      <c r="BH25" s="167">
        <v>3228005</v>
      </c>
    </row>
    <row r="26" spans="1:60" ht="18" customHeight="1" x14ac:dyDescent="0.2">
      <c r="A26" s="147">
        <v>46</v>
      </c>
      <c r="B26" s="148" t="s">
        <v>29</v>
      </c>
      <c r="C26" s="165">
        <v>1316</v>
      </c>
      <c r="D26" s="165">
        <v>160</v>
      </c>
      <c r="E26" s="165">
        <v>21870</v>
      </c>
      <c r="F26" s="165">
        <v>8167</v>
      </c>
      <c r="G26" s="165">
        <v>13189</v>
      </c>
      <c r="H26" s="165">
        <v>54865</v>
      </c>
      <c r="I26" s="165">
        <v>8358</v>
      </c>
      <c r="J26" s="165">
        <v>23799</v>
      </c>
      <c r="K26" s="165">
        <v>8385</v>
      </c>
      <c r="L26" s="165">
        <v>105902</v>
      </c>
      <c r="M26" s="165">
        <v>17946</v>
      </c>
      <c r="N26" s="165">
        <v>24707</v>
      </c>
      <c r="O26" s="165">
        <v>20188</v>
      </c>
      <c r="P26" s="165">
        <v>14326</v>
      </c>
      <c r="Q26" s="165">
        <v>1530</v>
      </c>
      <c r="R26" s="165">
        <v>24991</v>
      </c>
      <c r="S26" s="165">
        <v>10121</v>
      </c>
      <c r="T26" s="165">
        <v>837</v>
      </c>
      <c r="U26" s="165">
        <v>17965</v>
      </c>
      <c r="V26" s="165">
        <v>12922</v>
      </c>
      <c r="W26" s="165">
        <v>10310</v>
      </c>
      <c r="X26" s="165">
        <v>75194</v>
      </c>
      <c r="Y26" s="165">
        <v>18769</v>
      </c>
      <c r="Z26" s="165">
        <v>19702</v>
      </c>
      <c r="AA26" s="165">
        <v>208719</v>
      </c>
      <c r="AB26" s="165">
        <v>11541</v>
      </c>
      <c r="AC26" s="165">
        <v>31227</v>
      </c>
      <c r="AD26" s="165">
        <v>62068</v>
      </c>
      <c r="AE26" s="165">
        <v>20433</v>
      </c>
      <c r="AF26" s="165">
        <v>35939</v>
      </c>
      <c r="AG26" s="165">
        <v>65317</v>
      </c>
      <c r="AH26" s="165">
        <v>63416</v>
      </c>
      <c r="AI26" s="165">
        <v>1218</v>
      </c>
      <c r="AJ26" s="165">
        <v>34779</v>
      </c>
      <c r="AK26" s="165">
        <v>152354</v>
      </c>
      <c r="AL26" s="165">
        <v>0</v>
      </c>
      <c r="AM26" s="165">
        <v>1537</v>
      </c>
      <c r="AN26" s="166">
        <v>1204067</v>
      </c>
      <c r="AO26" s="165">
        <v>477</v>
      </c>
      <c r="AP26" s="165">
        <v>607080</v>
      </c>
      <c r="AQ26" s="165">
        <v>0</v>
      </c>
      <c r="AR26" s="165">
        <v>0</v>
      </c>
      <c r="AS26" s="165">
        <v>0</v>
      </c>
      <c r="AT26" s="165">
        <v>0</v>
      </c>
      <c r="AU26" s="166">
        <v>607557</v>
      </c>
      <c r="AV26" s="166">
        <v>1811624</v>
      </c>
      <c r="AW26" s="165">
        <v>7963</v>
      </c>
      <c r="AX26" s="166">
        <v>7963</v>
      </c>
      <c r="AY26" s="166">
        <v>287907</v>
      </c>
      <c r="AZ26" s="166">
        <v>903427</v>
      </c>
      <c r="BA26" s="166">
        <v>2107494</v>
      </c>
      <c r="BB26" s="165">
        <v>-125</v>
      </c>
      <c r="BC26" s="165">
        <v>0</v>
      </c>
      <c r="BD26" s="165">
        <v>0</v>
      </c>
      <c r="BE26" s="166">
        <v>-125</v>
      </c>
      <c r="BF26" s="165">
        <v>-773431</v>
      </c>
      <c r="BG26" s="166">
        <v>129871</v>
      </c>
      <c r="BH26" s="167">
        <v>1333938</v>
      </c>
    </row>
    <row r="27" spans="1:60" ht="18" customHeight="1" x14ac:dyDescent="0.2">
      <c r="A27" s="147">
        <v>47</v>
      </c>
      <c r="B27" s="148" t="s">
        <v>52</v>
      </c>
      <c r="C27" s="165">
        <v>85</v>
      </c>
      <c r="D27" s="165">
        <v>14</v>
      </c>
      <c r="E27" s="165">
        <v>3385</v>
      </c>
      <c r="F27" s="165">
        <v>376</v>
      </c>
      <c r="G27" s="165">
        <v>1348</v>
      </c>
      <c r="H27" s="165">
        <v>5109</v>
      </c>
      <c r="I27" s="165">
        <v>1219</v>
      </c>
      <c r="J27" s="165">
        <v>1388</v>
      </c>
      <c r="K27" s="165">
        <v>184</v>
      </c>
      <c r="L27" s="165">
        <v>2169</v>
      </c>
      <c r="M27" s="165">
        <v>427</v>
      </c>
      <c r="N27" s="165">
        <v>914</v>
      </c>
      <c r="O27" s="165">
        <v>911</v>
      </c>
      <c r="P27" s="165">
        <v>867</v>
      </c>
      <c r="Q27" s="165">
        <v>158</v>
      </c>
      <c r="R27" s="165">
        <v>1839</v>
      </c>
      <c r="S27" s="165">
        <v>670</v>
      </c>
      <c r="T27" s="165">
        <v>78</v>
      </c>
      <c r="U27" s="165">
        <v>1319</v>
      </c>
      <c r="V27" s="165">
        <v>543</v>
      </c>
      <c r="W27" s="165">
        <v>2753</v>
      </c>
      <c r="X27" s="165">
        <v>1356</v>
      </c>
      <c r="Y27" s="165">
        <v>33178</v>
      </c>
      <c r="Z27" s="165">
        <v>2929</v>
      </c>
      <c r="AA27" s="165">
        <v>20125</v>
      </c>
      <c r="AB27" s="165">
        <v>3387</v>
      </c>
      <c r="AC27" s="165">
        <v>3198</v>
      </c>
      <c r="AD27" s="165">
        <v>14160</v>
      </c>
      <c r="AE27" s="165">
        <v>6353</v>
      </c>
      <c r="AF27" s="165">
        <v>12384</v>
      </c>
      <c r="AG27" s="165">
        <v>28402</v>
      </c>
      <c r="AH27" s="165">
        <v>25180</v>
      </c>
      <c r="AI27" s="165">
        <v>630</v>
      </c>
      <c r="AJ27" s="165">
        <v>4748</v>
      </c>
      <c r="AK27" s="165">
        <v>37816</v>
      </c>
      <c r="AL27" s="165">
        <v>0</v>
      </c>
      <c r="AM27" s="165">
        <v>498</v>
      </c>
      <c r="AN27" s="166">
        <v>220100</v>
      </c>
      <c r="AO27" s="165">
        <v>204</v>
      </c>
      <c r="AP27" s="165">
        <v>171924</v>
      </c>
      <c r="AQ27" s="165">
        <v>-24324</v>
      </c>
      <c r="AR27" s="165">
        <v>0</v>
      </c>
      <c r="AS27" s="165">
        <v>0</v>
      </c>
      <c r="AT27" s="165">
        <v>0</v>
      </c>
      <c r="AU27" s="166">
        <v>147804</v>
      </c>
      <c r="AV27" s="166">
        <v>367904</v>
      </c>
      <c r="AW27" s="165">
        <v>2853</v>
      </c>
      <c r="AX27" s="166">
        <v>2853</v>
      </c>
      <c r="AY27" s="166">
        <v>4247</v>
      </c>
      <c r="AZ27" s="166">
        <v>154904</v>
      </c>
      <c r="BA27" s="166">
        <v>375004</v>
      </c>
      <c r="BB27" s="165">
        <v>-112</v>
      </c>
      <c r="BC27" s="165">
        <v>0</v>
      </c>
      <c r="BD27" s="165">
        <v>0</v>
      </c>
      <c r="BE27" s="166">
        <v>-112</v>
      </c>
      <c r="BF27" s="165">
        <v>-3889</v>
      </c>
      <c r="BG27" s="166">
        <v>150903</v>
      </c>
      <c r="BH27" s="167">
        <v>371003</v>
      </c>
    </row>
    <row r="28" spans="1:60" ht="18" customHeight="1" x14ac:dyDescent="0.2">
      <c r="A28" s="147">
        <v>48</v>
      </c>
      <c r="B28" s="148" t="s">
        <v>53</v>
      </c>
      <c r="C28" s="165">
        <v>49</v>
      </c>
      <c r="D28" s="165">
        <v>9</v>
      </c>
      <c r="E28" s="165">
        <v>908</v>
      </c>
      <c r="F28" s="165">
        <v>29</v>
      </c>
      <c r="G28" s="165">
        <v>253</v>
      </c>
      <c r="H28" s="165">
        <v>3325</v>
      </c>
      <c r="I28" s="165">
        <v>0</v>
      </c>
      <c r="J28" s="165">
        <v>68</v>
      </c>
      <c r="K28" s="165">
        <v>94</v>
      </c>
      <c r="L28" s="165">
        <v>21</v>
      </c>
      <c r="M28" s="165">
        <v>104</v>
      </c>
      <c r="N28" s="165">
        <v>68</v>
      </c>
      <c r="O28" s="165">
        <v>446</v>
      </c>
      <c r="P28" s="165">
        <v>27</v>
      </c>
      <c r="Q28" s="165">
        <v>82</v>
      </c>
      <c r="R28" s="165">
        <v>408</v>
      </c>
      <c r="S28" s="165">
        <v>229</v>
      </c>
      <c r="T28" s="165">
        <v>42</v>
      </c>
      <c r="U28" s="165">
        <v>3316</v>
      </c>
      <c r="V28" s="165">
        <v>206</v>
      </c>
      <c r="W28" s="165">
        <v>3000</v>
      </c>
      <c r="X28" s="165">
        <v>5006</v>
      </c>
      <c r="Y28" s="165">
        <v>441</v>
      </c>
      <c r="Z28" s="165">
        <v>0</v>
      </c>
      <c r="AA28" s="165">
        <v>8532</v>
      </c>
      <c r="AB28" s="165">
        <v>5200</v>
      </c>
      <c r="AC28" s="165">
        <v>105</v>
      </c>
      <c r="AD28" s="165">
        <v>14750</v>
      </c>
      <c r="AE28" s="165">
        <v>7829</v>
      </c>
      <c r="AF28" s="165">
        <v>41843</v>
      </c>
      <c r="AG28" s="165">
        <v>10219</v>
      </c>
      <c r="AH28" s="165">
        <v>12133</v>
      </c>
      <c r="AI28" s="165">
        <v>5</v>
      </c>
      <c r="AJ28" s="165">
        <v>1241</v>
      </c>
      <c r="AK28" s="165">
        <v>43038</v>
      </c>
      <c r="AL28" s="165">
        <v>0</v>
      </c>
      <c r="AM28" s="165">
        <v>3581</v>
      </c>
      <c r="AN28" s="166">
        <v>166607</v>
      </c>
      <c r="AO28" s="165">
        <v>0</v>
      </c>
      <c r="AP28" s="165">
        <v>13588</v>
      </c>
      <c r="AQ28" s="165">
        <v>59574</v>
      </c>
      <c r="AR28" s="165">
        <v>0</v>
      </c>
      <c r="AS28" s="165">
        <v>0</v>
      </c>
      <c r="AT28" s="165">
        <v>0</v>
      </c>
      <c r="AU28" s="166">
        <v>73162</v>
      </c>
      <c r="AV28" s="166">
        <v>239769</v>
      </c>
      <c r="AW28" s="165">
        <v>736</v>
      </c>
      <c r="AX28" s="166">
        <v>736</v>
      </c>
      <c r="AY28" s="166">
        <v>75792</v>
      </c>
      <c r="AZ28" s="166">
        <v>149690</v>
      </c>
      <c r="BA28" s="166">
        <v>316297</v>
      </c>
      <c r="BB28" s="165">
        <v>-23</v>
      </c>
      <c r="BC28" s="165">
        <v>0</v>
      </c>
      <c r="BD28" s="165">
        <v>0</v>
      </c>
      <c r="BE28" s="166">
        <v>-23</v>
      </c>
      <c r="BF28" s="165">
        <v>-46009</v>
      </c>
      <c r="BG28" s="166">
        <v>103658</v>
      </c>
      <c r="BH28" s="167">
        <v>270265</v>
      </c>
    </row>
    <row r="29" spans="1:60" ht="18" customHeight="1" x14ac:dyDescent="0.2">
      <c r="A29" s="147">
        <v>51</v>
      </c>
      <c r="B29" s="148" t="s">
        <v>1</v>
      </c>
      <c r="C29" s="165">
        <v>5030</v>
      </c>
      <c r="D29" s="165">
        <v>184</v>
      </c>
      <c r="E29" s="165">
        <v>101248</v>
      </c>
      <c r="F29" s="165">
        <v>18468</v>
      </c>
      <c r="G29" s="165">
        <v>51419</v>
      </c>
      <c r="H29" s="165">
        <v>67680</v>
      </c>
      <c r="I29" s="165">
        <v>12648</v>
      </c>
      <c r="J29" s="165">
        <v>37858</v>
      </c>
      <c r="K29" s="165">
        <v>7004</v>
      </c>
      <c r="L29" s="165">
        <v>42223</v>
      </c>
      <c r="M29" s="165">
        <v>17359</v>
      </c>
      <c r="N29" s="165">
        <v>46681</v>
      </c>
      <c r="O29" s="165">
        <v>35446</v>
      </c>
      <c r="P29" s="165">
        <v>48989</v>
      </c>
      <c r="Q29" s="165">
        <v>6881</v>
      </c>
      <c r="R29" s="165">
        <v>19922</v>
      </c>
      <c r="S29" s="165">
        <v>47687</v>
      </c>
      <c r="T29" s="165">
        <v>5746</v>
      </c>
      <c r="U29" s="165">
        <v>24329</v>
      </c>
      <c r="V29" s="165">
        <v>49426</v>
      </c>
      <c r="W29" s="165">
        <v>210271</v>
      </c>
      <c r="X29" s="165">
        <v>26013</v>
      </c>
      <c r="Y29" s="165">
        <v>7574</v>
      </c>
      <c r="Z29" s="165">
        <v>4418</v>
      </c>
      <c r="AA29" s="165">
        <v>108530</v>
      </c>
      <c r="AB29" s="165">
        <v>13293</v>
      </c>
      <c r="AC29" s="165">
        <v>6733</v>
      </c>
      <c r="AD29" s="165">
        <v>81422</v>
      </c>
      <c r="AE29" s="165">
        <v>46293</v>
      </c>
      <c r="AF29" s="165">
        <v>28244</v>
      </c>
      <c r="AG29" s="165">
        <v>58050</v>
      </c>
      <c r="AH29" s="165">
        <v>263856</v>
      </c>
      <c r="AI29" s="165">
        <v>9264</v>
      </c>
      <c r="AJ29" s="165">
        <v>116443</v>
      </c>
      <c r="AK29" s="165">
        <v>410042</v>
      </c>
      <c r="AL29" s="165">
        <v>25129</v>
      </c>
      <c r="AM29" s="165">
        <v>3410</v>
      </c>
      <c r="AN29" s="166">
        <v>2065213</v>
      </c>
      <c r="AO29" s="165">
        <v>117818</v>
      </c>
      <c r="AP29" s="165">
        <v>4179063</v>
      </c>
      <c r="AQ29" s="165">
        <v>890</v>
      </c>
      <c r="AR29" s="165">
        <v>25197</v>
      </c>
      <c r="AS29" s="165">
        <v>500817</v>
      </c>
      <c r="AT29" s="165">
        <v>11303</v>
      </c>
      <c r="AU29" s="166">
        <v>4835088</v>
      </c>
      <c r="AV29" s="166">
        <v>6900301</v>
      </c>
      <c r="AW29" s="165">
        <v>626690</v>
      </c>
      <c r="AX29" s="166">
        <v>626690</v>
      </c>
      <c r="AY29" s="166">
        <v>3601092</v>
      </c>
      <c r="AZ29" s="166">
        <v>9062870</v>
      </c>
      <c r="BA29" s="166">
        <v>11128083</v>
      </c>
      <c r="BB29" s="165">
        <v>-11800</v>
      </c>
      <c r="BC29" s="165">
        <v>0</v>
      </c>
      <c r="BD29" s="165">
        <v>0</v>
      </c>
      <c r="BE29" s="166">
        <v>-11800</v>
      </c>
      <c r="BF29" s="165">
        <v>-1866753</v>
      </c>
      <c r="BG29" s="166">
        <v>7184317</v>
      </c>
      <c r="BH29" s="167">
        <v>9249530</v>
      </c>
    </row>
    <row r="30" spans="1:60" ht="18" customHeight="1" x14ac:dyDescent="0.2">
      <c r="A30" s="155">
        <v>53</v>
      </c>
      <c r="B30" s="168" t="s">
        <v>2</v>
      </c>
      <c r="C30" s="169">
        <v>661</v>
      </c>
      <c r="D30" s="169">
        <v>327</v>
      </c>
      <c r="E30" s="169">
        <v>11204</v>
      </c>
      <c r="F30" s="169">
        <v>4057</v>
      </c>
      <c r="G30" s="169">
        <v>7895</v>
      </c>
      <c r="H30" s="169">
        <v>11796</v>
      </c>
      <c r="I30" s="169">
        <v>3753</v>
      </c>
      <c r="J30" s="169">
        <v>6269</v>
      </c>
      <c r="K30" s="169">
        <v>910</v>
      </c>
      <c r="L30" s="169">
        <v>7411</v>
      </c>
      <c r="M30" s="169">
        <v>5268</v>
      </c>
      <c r="N30" s="169">
        <v>12719</v>
      </c>
      <c r="O30" s="169">
        <v>8060</v>
      </c>
      <c r="P30" s="169">
        <v>10041</v>
      </c>
      <c r="Q30" s="169">
        <v>2677</v>
      </c>
      <c r="R30" s="169">
        <v>6114</v>
      </c>
      <c r="S30" s="169">
        <v>4853</v>
      </c>
      <c r="T30" s="169">
        <v>1783</v>
      </c>
      <c r="U30" s="169">
        <v>12010</v>
      </c>
      <c r="V30" s="169">
        <v>13470</v>
      </c>
      <c r="W30" s="169">
        <v>34633</v>
      </c>
      <c r="X30" s="169">
        <v>18012</v>
      </c>
      <c r="Y30" s="169">
        <v>9529</v>
      </c>
      <c r="Z30" s="169">
        <v>9542</v>
      </c>
      <c r="AA30" s="169">
        <v>166843</v>
      </c>
      <c r="AB30" s="169">
        <v>114715</v>
      </c>
      <c r="AC30" s="169">
        <v>367139</v>
      </c>
      <c r="AD30" s="169">
        <v>70486</v>
      </c>
      <c r="AE30" s="169">
        <v>16891</v>
      </c>
      <c r="AF30" s="169">
        <v>52801</v>
      </c>
      <c r="AG30" s="169">
        <v>24471</v>
      </c>
      <c r="AH30" s="169">
        <v>36929</v>
      </c>
      <c r="AI30" s="169">
        <v>7142</v>
      </c>
      <c r="AJ30" s="169">
        <v>58957</v>
      </c>
      <c r="AK30" s="169">
        <v>24948</v>
      </c>
      <c r="AL30" s="169">
        <v>0</v>
      </c>
      <c r="AM30" s="169">
        <v>871</v>
      </c>
      <c r="AN30" s="170">
        <v>1145187</v>
      </c>
      <c r="AO30" s="169">
        <v>11</v>
      </c>
      <c r="AP30" s="169">
        <v>1303491</v>
      </c>
      <c r="AQ30" s="169">
        <v>0</v>
      </c>
      <c r="AR30" s="169">
        <v>0</v>
      </c>
      <c r="AS30" s="169">
        <v>0</v>
      </c>
      <c r="AT30" s="169">
        <v>0</v>
      </c>
      <c r="AU30" s="170">
        <v>1303502</v>
      </c>
      <c r="AV30" s="170">
        <v>2448689</v>
      </c>
      <c r="AW30" s="169">
        <v>193129</v>
      </c>
      <c r="AX30" s="170">
        <v>193129</v>
      </c>
      <c r="AY30" s="170">
        <v>32327</v>
      </c>
      <c r="AZ30" s="170">
        <v>1528958</v>
      </c>
      <c r="BA30" s="170">
        <v>2674145</v>
      </c>
      <c r="BB30" s="169">
        <v>-100814</v>
      </c>
      <c r="BC30" s="169">
        <v>0</v>
      </c>
      <c r="BD30" s="169">
        <v>0</v>
      </c>
      <c r="BE30" s="170">
        <v>-100814</v>
      </c>
      <c r="BF30" s="169">
        <v>-39182</v>
      </c>
      <c r="BG30" s="170">
        <v>1388962</v>
      </c>
      <c r="BH30" s="171">
        <v>2534149</v>
      </c>
    </row>
    <row r="31" spans="1:60" ht="18" customHeight="1" x14ac:dyDescent="0.2">
      <c r="A31" s="147">
        <v>55</v>
      </c>
      <c r="B31" s="148" t="s">
        <v>30</v>
      </c>
      <c r="C31" s="165">
        <v>1384</v>
      </c>
      <c r="D31" s="165">
        <v>47</v>
      </c>
      <c r="E31" s="165">
        <v>4997</v>
      </c>
      <c r="F31" s="165">
        <v>1048</v>
      </c>
      <c r="G31" s="165">
        <v>2828</v>
      </c>
      <c r="H31" s="165">
        <v>4631</v>
      </c>
      <c r="I31" s="165">
        <v>496</v>
      </c>
      <c r="J31" s="165">
        <v>7464</v>
      </c>
      <c r="K31" s="165">
        <v>329</v>
      </c>
      <c r="L31" s="165">
        <v>2750</v>
      </c>
      <c r="M31" s="165">
        <v>1102</v>
      </c>
      <c r="N31" s="165">
        <v>5267</v>
      </c>
      <c r="O31" s="165">
        <v>3498</v>
      </c>
      <c r="P31" s="165">
        <v>4024</v>
      </c>
      <c r="Q31" s="165">
        <v>510</v>
      </c>
      <c r="R31" s="165">
        <v>1686</v>
      </c>
      <c r="S31" s="165">
        <v>2729</v>
      </c>
      <c r="T31" s="165">
        <v>1465</v>
      </c>
      <c r="U31" s="165">
        <v>1497</v>
      </c>
      <c r="V31" s="165">
        <v>2852</v>
      </c>
      <c r="W31" s="165">
        <v>16695</v>
      </c>
      <c r="X31" s="165">
        <v>8412</v>
      </c>
      <c r="Y31" s="165">
        <v>548</v>
      </c>
      <c r="Z31" s="165">
        <v>677</v>
      </c>
      <c r="AA31" s="165">
        <v>413907</v>
      </c>
      <c r="AB31" s="165">
        <v>42646</v>
      </c>
      <c r="AC31" s="165">
        <v>232476</v>
      </c>
      <c r="AD31" s="165">
        <v>83445</v>
      </c>
      <c r="AE31" s="165">
        <v>97396</v>
      </c>
      <c r="AF31" s="165">
        <v>4329</v>
      </c>
      <c r="AG31" s="165">
        <v>28212</v>
      </c>
      <c r="AH31" s="165">
        <v>101818</v>
      </c>
      <c r="AI31" s="165">
        <v>4906</v>
      </c>
      <c r="AJ31" s="165">
        <v>69821</v>
      </c>
      <c r="AK31" s="165">
        <v>59584</v>
      </c>
      <c r="AL31" s="165">
        <v>0</v>
      </c>
      <c r="AM31" s="165">
        <v>12018</v>
      </c>
      <c r="AN31" s="166">
        <v>1227494</v>
      </c>
      <c r="AO31" s="165">
        <v>0</v>
      </c>
      <c r="AP31" s="165">
        <v>4068577</v>
      </c>
      <c r="AQ31" s="165">
        <v>1717</v>
      </c>
      <c r="AR31" s="165">
        <v>0</v>
      </c>
      <c r="AS31" s="165">
        <v>292234</v>
      </c>
      <c r="AT31" s="165">
        <v>0</v>
      </c>
      <c r="AU31" s="166">
        <v>4362528</v>
      </c>
      <c r="AV31" s="166">
        <v>5590022</v>
      </c>
      <c r="AW31" s="165">
        <v>6244</v>
      </c>
      <c r="AX31" s="166">
        <v>6244</v>
      </c>
      <c r="AY31" s="166">
        <v>158609</v>
      </c>
      <c r="AZ31" s="166">
        <v>4527381</v>
      </c>
      <c r="BA31" s="166">
        <v>5754875</v>
      </c>
      <c r="BB31" s="165">
        <v>-139</v>
      </c>
      <c r="BC31" s="165">
        <v>0</v>
      </c>
      <c r="BD31" s="165">
        <v>0</v>
      </c>
      <c r="BE31" s="166">
        <v>-139</v>
      </c>
      <c r="BF31" s="165">
        <v>-59323</v>
      </c>
      <c r="BG31" s="166">
        <v>4467919</v>
      </c>
      <c r="BH31" s="167">
        <v>5695413</v>
      </c>
    </row>
    <row r="32" spans="1:60" ht="18" customHeight="1" x14ac:dyDescent="0.2">
      <c r="A32" s="147">
        <v>57</v>
      </c>
      <c r="B32" s="148" t="s">
        <v>54</v>
      </c>
      <c r="C32" s="165">
        <v>2844</v>
      </c>
      <c r="D32" s="165">
        <v>1482</v>
      </c>
      <c r="E32" s="165">
        <v>42420</v>
      </c>
      <c r="F32" s="165">
        <v>6337</v>
      </c>
      <c r="G32" s="165">
        <v>25035</v>
      </c>
      <c r="H32" s="165">
        <v>43702</v>
      </c>
      <c r="I32" s="165">
        <v>23917</v>
      </c>
      <c r="J32" s="165">
        <v>22482</v>
      </c>
      <c r="K32" s="165">
        <v>10128</v>
      </c>
      <c r="L32" s="165">
        <v>32053</v>
      </c>
      <c r="M32" s="165">
        <v>16123</v>
      </c>
      <c r="N32" s="165">
        <v>29998</v>
      </c>
      <c r="O32" s="165">
        <v>19886</v>
      </c>
      <c r="P32" s="165">
        <v>24233</v>
      </c>
      <c r="Q32" s="165">
        <v>4397</v>
      </c>
      <c r="R32" s="165">
        <v>13072</v>
      </c>
      <c r="S32" s="165">
        <v>17105</v>
      </c>
      <c r="T32" s="165">
        <v>3884</v>
      </c>
      <c r="U32" s="165">
        <v>14625</v>
      </c>
      <c r="V32" s="165">
        <v>47736</v>
      </c>
      <c r="W32" s="165">
        <v>126656</v>
      </c>
      <c r="X32" s="165">
        <v>56535</v>
      </c>
      <c r="Y32" s="165">
        <v>7587</v>
      </c>
      <c r="Z32" s="165">
        <v>16550</v>
      </c>
      <c r="AA32" s="165">
        <v>353324</v>
      </c>
      <c r="AB32" s="165">
        <v>87080</v>
      </c>
      <c r="AC32" s="165">
        <v>13535</v>
      </c>
      <c r="AD32" s="165">
        <v>479617</v>
      </c>
      <c r="AE32" s="165">
        <v>89897</v>
      </c>
      <c r="AF32" s="165">
        <v>87806</v>
      </c>
      <c r="AG32" s="165">
        <v>72503</v>
      </c>
      <c r="AH32" s="165">
        <v>71816</v>
      </c>
      <c r="AI32" s="165">
        <v>8871</v>
      </c>
      <c r="AJ32" s="165">
        <v>92026</v>
      </c>
      <c r="AK32" s="165">
        <v>138900</v>
      </c>
      <c r="AL32" s="165">
        <v>5647</v>
      </c>
      <c r="AM32" s="165">
        <v>31666</v>
      </c>
      <c r="AN32" s="166">
        <v>2141475</v>
      </c>
      <c r="AO32" s="165">
        <v>29809</v>
      </c>
      <c r="AP32" s="165">
        <v>1343643</v>
      </c>
      <c r="AQ32" s="165">
        <v>2127</v>
      </c>
      <c r="AR32" s="165">
        <v>2733</v>
      </c>
      <c r="AS32" s="165">
        <v>46716</v>
      </c>
      <c r="AT32" s="165">
        <v>2913</v>
      </c>
      <c r="AU32" s="166">
        <v>1427941</v>
      </c>
      <c r="AV32" s="166">
        <v>3569416</v>
      </c>
      <c r="AW32" s="165">
        <v>625532</v>
      </c>
      <c r="AX32" s="166">
        <v>625532</v>
      </c>
      <c r="AY32" s="166">
        <v>1082065</v>
      </c>
      <c r="AZ32" s="166">
        <v>3135538</v>
      </c>
      <c r="BA32" s="166">
        <v>5277013</v>
      </c>
      <c r="BB32" s="165">
        <v>-217127</v>
      </c>
      <c r="BC32" s="165">
        <v>0</v>
      </c>
      <c r="BD32" s="165">
        <v>0</v>
      </c>
      <c r="BE32" s="166">
        <v>-217127</v>
      </c>
      <c r="BF32" s="165">
        <v>-854009</v>
      </c>
      <c r="BG32" s="166">
        <v>2064402</v>
      </c>
      <c r="BH32" s="167">
        <v>4205877</v>
      </c>
    </row>
    <row r="33" spans="1:60" ht="18" customHeight="1" x14ac:dyDescent="0.2">
      <c r="A33" s="147">
        <v>59</v>
      </c>
      <c r="B33" s="148" t="s">
        <v>55</v>
      </c>
      <c r="C33" s="165">
        <v>522</v>
      </c>
      <c r="D33" s="165">
        <v>21</v>
      </c>
      <c r="E33" s="165">
        <v>8162</v>
      </c>
      <c r="F33" s="165">
        <v>1505</v>
      </c>
      <c r="G33" s="165">
        <v>5736</v>
      </c>
      <c r="H33" s="165">
        <v>21681</v>
      </c>
      <c r="I33" s="165">
        <v>887</v>
      </c>
      <c r="J33" s="165">
        <v>10822</v>
      </c>
      <c r="K33" s="165">
        <v>605</v>
      </c>
      <c r="L33" s="165">
        <v>5074</v>
      </c>
      <c r="M33" s="165">
        <v>2948</v>
      </c>
      <c r="N33" s="165">
        <v>7134</v>
      </c>
      <c r="O33" s="165">
        <v>9224</v>
      </c>
      <c r="P33" s="165">
        <v>18069</v>
      </c>
      <c r="Q33" s="165">
        <v>2028</v>
      </c>
      <c r="R33" s="165">
        <v>8752</v>
      </c>
      <c r="S33" s="165">
        <v>8176</v>
      </c>
      <c r="T33" s="165">
        <v>5308</v>
      </c>
      <c r="U33" s="165">
        <v>7713</v>
      </c>
      <c r="V33" s="165">
        <v>5876</v>
      </c>
      <c r="W33" s="165">
        <v>30501</v>
      </c>
      <c r="X33" s="165">
        <v>13119</v>
      </c>
      <c r="Y33" s="165">
        <v>17019</v>
      </c>
      <c r="Z33" s="165">
        <v>2629</v>
      </c>
      <c r="AA33" s="165">
        <v>333707</v>
      </c>
      <c r="AB33" s="165">
        <v>145108</v>
      </c>
      <c r="AC33" s="165">
        <v>22702</v>
      </c>
      <c r="AD33" s="165">
        <v>45206</v>
      </c>
      <c r="AE33" s="165">
        <v>534514</v>
      </c>
      <c r="AF33" s="165">
        <v>85128</v>
      </c>
      <c r="AG33" s="165">
        <v>86889</v>
      </c>
      <c r="AH33" s="165">
        <v>62243</v>
      </c>
      <c r="AI33" s="165">
        <v>16345</v>
      </c>
      <c r="AJ33" s="165">
        <v>509088</v>
      </c>
      <c r="AK33" s="165">
        <v>75032</v>
      </c>
      <c r="AL33" s="165">
        <v>0</v>
      </c>
      <c r="AM33" s="165">
        <v>21858</v>
      </c>
      <c r="AN33" s="166">
        <v>2131331</v>
      </c>
      <c r="AO33" s="165">
        <v>11390</v>
      </c>
      <c r="AP33" s="165">
        <v>794852</v>
      </c>
      <c r="AQ33" s="165">
        <v>1772</v>
      </c>
      <c r="AR33" s="165">
        <v>65992</v>
      </c>
      <c r="AS33" s="165">
        <v>672064</v>
      </c>
      <c r="AT33" s="165">
        <v>-1988</v>
      </c>
      <c r="AU33" s="166">
        <v>1544082</v>
      </c>
      <c r="AV33" s="166">
        <v>3675413</v>
      </c>
      <c r="AW33" s="165">
        <v>91807</v>
      </c>
      <c r="AX33" s="166">
        <v>91807</v>
      </c>
      <c r="AY33" s="166">
        <v>1588556</v>
      </c>
      <c r="AZ33" s="166">
        <v>3224445</v>
      </c>
      <c r="BA33" s="166">
        <v>5355776</v>
      </c>
      <c r="BB33" s="165">
        <v>-169283</v>
      </c>
      <c r="BC33" s="165">
        <v>0</v>
      </c>
      <c r="BD33" s="165">
        <v>-570</v>
      </c>
      <c r="BE33" s="166">
        <v>-169853</v>
      </c>
      <c r="BF33" s="165">
        <v>-1606413</v>
      </c>
      <c r="BG33" s="166">
        <v>1448179</v>
      </c>
      <c r="BH33" s="167">
        <v>3579510</v>
      </c>
    </row>
    <row r="34" spans="1:60" ht="18" customHeight="1" x14ac:dyDescent="0.2">
      <c r="A34" s="156">
        <v>61</v>
      </c>
      <c r="B34" s="152" t="s">
        <v>3</v>
      </c>
      <c r="C34" s="172">
        <v>0</v>
      </c>
      <c r="D34" s="172">
        <v>0</v>
      </c>
      <c r="E34" s="172">
        <v>0</v>
      </c>
      <c r="F34" s="172">
        <v>0</v>
      </c>
      <c r="G34" s="172">
        <v>0</v>
      </c>
      <c r="H34" s="172">
        <v>0</v>
      </c>
      <c r="I34" s="172">
        <v>0</v>
      </c>
      <c r="J34" s="172">
        <v>0</v>
      </c>
      <c r="K34" s="172">
        <v>0</v>
      </c>
      <c r="L34" s="172">
        <v>0</v>
      </c>
      <c r="M34" s="172">
        <v>0</v>
      </c>
      <c r="N34" s="172">
        <v>0</v>
      </c>
      <c r="O34" s="172">
        <v>0</v>
      </c>
      <c r="P34" s="172">
        <v>0</v>
      </c>
      <c r="Q34" s="172">
        <v>0</v>
      </c>
      <c r="R34" s="172">
        <v>0</v>
      </c>
      <c r="S34" s="172">
        <v>0</v>
      </c>
      <c r="T34" s="172">
        <v>0</v>
      </c>
      <c r="U34" s="172">
        <v>0</v>
      </c>
      <c r="V34" s="172">
        <v>0</v>
      </c>
      <c r="W34" s="172">
        <v>0</v>
      </c>
      <c r="X34" s="172">
        <v>0</v>
      </c>
      <c r="Y34" s="172">
        <v>0</v>
      </c>
      <c r="Z34" s="172">
        <v>0</v>
      </c>
      <c r="AA34" s="172">
        <v>0</v>
      </c>
      <c r="AB34" s="172">
        <v>0</v>
      </c>
      <c r="AC34" s="172">
        <v>0</v>
      </c>
      <c r="AD34" s="172">
        <v>0</v>
      </c>
      <c r="AE34" s="172">
        <v>0</v>
      </c>
      <c r="AF34" s="172">
        <v>0</v>
      </c>
      <c r="AG34" s="172">
        <v>0</v>
      </c>
      <c r="AH34" s="172">
        <v>0</v>
      </c>
      <c r="AI34" s="172">
        <v>0</v>
      </c>
      <c r="AJ34" s="172">
        <v>0</v>
      </c>
      <c r="AK34" s="172">
        <v>0</v>
      </c>
      <c r="AL34" s="172">
        <v>0</v>
      </c>
      <c r="AM34" s="172">
        <v>99291</v>
      </c>
      <c r="AN34" s="173">
        <v>99291</v>
      </c>
      <c r="AO34" s="172">
        <v>0</v>
      </c>
      <c r="AP34" s="172">
        <v>103438</v>
      </c>
      <c r="AQ34" s="172">
        <v>1902305</v>
      </c>
      <c r="AR34" s="172">
        <v>0</v>
      </c>
      <c r="AS34" s="172">
        <v>0</v>
      </c>
      <c r="AT34" s="172">
        <v>0</v>
      </c>
      <c r="AU34" s="173">
        <v>2005743</v>
      </c>
      <c r="AV34" s="173">
        <v>2105034</v>
      </c>
      <c r="AW34" s="172">
        <v>0</v>
      </c>
      <c r="AX34" s="173">
        <v>0</v>
      </c>
      <c r="AY34" s="173">
        <v>0</v>
      </c>
      <c r="AZ34" s="173">
        <v>2005743</v>
      </c>
      <c r="BA34" s="173">
        <v>2105034</v>
      </c>
      <c r="BB34" s="172">
        <v>0</v>
      </c>
      <c r="BC34" s="172">
        <v>0</v>
      </c>
      <c r="BD34" s="172">
        <v>0</v>
      </c>
      <c r="BE34" s="173">
        <v>0</v>
      </c>
      <c r="BF34" s="172">
        <v>0</v>
      </c>
      <c r="BG34" s="173">
        <v>2005743</v>
      </c>
      <c r="BH34" s="174">
        <v>2105034</v>
      </c>
    </row>
    <row r="35" spans="1:60" ht="18" customHeight="1" x14ac:dyDescent="0.2">
      <c r="A35" s="155">
        <v>63</v>
      </c>
      <c r="B35" s="168" t="s">
        <v>31</v>
      </c>
      <c r="C35" s="169">
        <v>28</v>
      </c>
      <c r="D35" s="169">
        <v>0</v>
      </c>
      <c r="E35" s="169">
        <v>519</v>
      </c>
      <c r="F35" s="169">
        <v>5</v>
      </c>
      <c r="G35" s="169">
        <v>99</v>
      </c>
      <c r="H35" s="169">
        <v>744</v>
      </c>
      <c r="I35" s="169">
        <v>9</v>
      </c>
      <c r="J35" s="169">
        <v>280</v>
      </c>
      <c r="K35" s="169">
        <v>32</v>
      </c>
      <c r="L35" s="169">
        <v>134</v>
      </c>
      <c r="M35" s="169">
        <v>34</v>
      </c>
      <c r="N35" s="169">
        <v>423</v>
      </c>
      <c r="O35" s="169">
        <v>1083</v>
      </c>
      <c r="P35" s="169">
        <v>838</v>
      </c>
      <c r="Q35" s="169">
        <v>85</v>
      </c>
      <c r="R35" s="169">
        <v>1224</v>
      </c>
      <c r="S35" s="169">
        <v>978</v>
      </c>
      <c r="T35" s="169">
        <v>198</v>
      </c>
      <c r="U35" s="169">
        <v>420</v>
      </c>
      <c r="V35" s="169">
        <v>26</v>
      </c>
      <c r="W35" s="169">
        <v>468</v>
      </c>
      <c r="X35" s="169">
        <v>585</v>
      </c>
      <c r="Y35" s="169">
        <v>37</v>
      </c>
      <c r="Z35" s="169">
        <v>41</v>
      </c>
      <c r="AA35" s="169">
        <v>1844</v>
      </c>
      <c r="AB35" s="169">
        <v>607</v>
      </c>
      <c r="AC35" s="169">
        <v>8</v>
      </c>
      <c r="AD35" s="169">
        <v>5954</v>
      </c>
      <c r="AE35" s="169">
        <v>14432</v>
      </c>
      <c r="AF35" s="169">
        <v>284</v>
      </c>
      <c r="AG35" s="169">
        <v>3</v>
      </c>
      <c r="AH35" s="169">
        <v>494</v>
      </c>
      <c r="AI35" s="169">
        <v>0</v>
      </c>
      <c r="AJ35" s="169">
        <v>3581</v>
      </c>
      <c r="AK35" s="169">
        <v>1838</v>
      </c>
      <c r="AL35" s="169">
        <v>0</v>
      </c>
      <c r="AM35" s="169">
        <v>53</v>
      </c>
      <c r="AN35" s="170">
        <v>37388</v>
      </c>
      <c r="AO35" s="169">
        <v>0</v>
      </c>
      <c r="AP35" s="169">
        <v>790487</v>
      </c>
      <c r="AQ35" s="169">
        <v>920598</v>
      </c>
      <c r="AR35" s="169">
        <v>82715</v>
      </c>
      <c r="AS35" s="169">
        <v>947719</v>
      </c>
      <c r="AT35" s="169">
        <v>0</v>
      </c>
      <c r="AU35" s="170">
        <v>2741519</v>
      </c>
      <c r="AV35" s="170">
        <v>2778907</v>
      </c>
      <c r="AW35" s="169">
        <v>86447</v>
      </c>
      <c r="AX35" s="170">
        <v>86447</v>
      </c>
      <c r="AY35" s="170">
        <v>244073</v>
      </c>
      <c r="AZ35" s="170">
        <v>3072039</v>
      </c>
      <c r="BA35" s="170">
        <v>3109427</v>
      </c>
      <c r="BB35" s="169">
        <v>-123012</v>
      </c>
      <c r="BC35" s="169">
        <v>0</v>
      </c>
      <c r="BD35" s="169">
        <v>0</v>
      </c>
      <c r="BE35" s="170">
        <v>-123012</v>
      </c>
      <c r="BF35" s="169">
        <v>-146094</v>
      </c>
      <c r="BG35" s="170">
        <v>2802933</v>
      </c>
      <c r="BH35" s="171">
        <v>2840321</v>
      </c>
    </row>
    <row r="36" spans="1:60" ht="18" customHeight="1" x14ac:dyDescent="0.2">
      <c r="A36" s="147">
        <v>64</v>
      </c>
      <c r="B36" s="148" t="s">
        <v>56</v>
      </c>
      <c r="C36" s="165">
        <v>329</v>
      </c>
      <c r="D36" s="165">
        <v>0</v>
      </c>
      <c r="E36" s="165">
        <v>0</v>
      </c>
      <c r="F36" s="165">
        <v>0</v>
      </c>
      <c r="G36" s="165">
        <v>0</v>
      </c>
      <c r="H36" s="165">
        <v>24</v>
      </c>
      <c r="I36" s="165">
        <v>0</v>
      </c>
      <c r="J36" s="165">
        <v>2</v>
      </c>
      <c r="K36" s="165">
        <v>0</v>
      </c>
      <c r="L36" s="165">
        <v>4</v>
      </c>
      <c r="M36" s="165">
        <v>0</v>
      </c>
      <c r="N36" s="165">
        <v>0</v>
      </c>
      <c r="O36" s="165">
        <v>0</v>
      </c>
      <c r="P36" s="165">
        <v>0</v>
      </c>
      <c r="Q36" s="165">
        <v>0</v>
      </c>
      <c r="R36" s="165">
        <v>0</v>
      </c>
      <c r="S36" s="165">
        <v>0</v>
      </c>
      <c r="T36" s="165">
        <v>0</v>
      </c>
      <c r="U36" s="165">
        <v>0</v>
      </c>
      <c r="V36" s="165">
        <v>9</v>
      </c>
      <c r="W36" s="165">
        <v>1</v>
      </c>
      <c r="X36" s="165">
        <v>3</v>
      </c>
      <c r="Y36" s="165">
        <v>97</v>
      </c>
      <c r="Z36" s="165">
        <v>0</v>
      </c>
      <c r="AA36" s="165">
        <v>216</v>
      </c>
      <c r="AB36" s="165">
        <v>416</v>
      </c>
      <c r="AC36" s="165">
        <v>44</v>
      </c>
      <c r="AD36" s="165">
        <v>4039</v>
      </c>
      <c r="AE36" s="165">
        <v>1863</v>
      </c>
      <c r="AF36" s="165">
        <v>69</v>
      </c>
      <c r="AG36" s="165">
        <v>59</v>
      </c>
      <c r="AH36" s="165">
        <v>85636</v>
      </c>
      <c r="AI36" s="165">
        <v>3</v>
      </c>
      <c r="AJ36" s="165">
        <v>256</v>
      </c>
      <c r="AK36" s="165">
        <v>316</v>
      </c>
      <c r="AL36" s="165">
        <v>0</v>
      </c>
      <c r="AM36" s="165">
        <v>783</v>
      </c>
      <c r="AN36" s="166">
        <v>94169</v>
      </c>
      <c r="AO36" s="165">
        <v>52033</v>
      </c>
      <c r="AP36" s="165">
        <v>1232018</v>
      </c>
      <c r="AQ36" s="165">
        <v>3522278</v>
      </c>
      <c r="AR36" s="165">
        <v>0</v>
      </c>
      <c r="AS36" s="165">
        <v>0</v>
      </c>
      <c r="AT36" s="165">
        <v>0</v>
      </c>
      <c r="AU36" s="166">
        <v>4806329</v>
      </c>
      <c r="AV36" s="166">
        <v>4900498</v>
      </c>
      <c r="AW36" s="165">
        <v>33</v>
      </c>
      <c r="AX36" s="166">
        <v>33</v>
      </c>
      <c r="AY36" s="166">
        <v>134859</v>
      </c>
      <c r="AZ36" s="166">
        <v>4941221</v>
      </c>
      <c r="BA36" s="166">
        <v>5035390</v>
      </c>
      <c r="BB36" s="165">
        <v>-275</v>
      </c>
      <c r="BC36" s="165">
        <v>0</v>
      </c>
      <c r="BD36" s="165">
        <v>0</v>
      </c>
      <c r="BE36" s="166">
        <v>-275</v>
      </c>
      <c r="BF36" s="165">
        <v>-105600</v>
      </c>
      <c r="BG36" s="166">
        <v>4835346</v>
      </c>
      <c r="BH36" s="167">
        <v>4929515</v>
      </c>
    </row>
    <row r="37" spans="1:60" ht="18" customHeight="1" x14ac:dyDescent="0.2">
      <c r="A37" s="147">
        <v>65</v>
      </c>
      <c r="B37" s="148" t="s">
        <v>63</v>
      </c>
      <c r="C37" s="165">
        <v>53</v>
      </c>
      <c r="D37" s="165">
        <v>7</v>
      </c>
      <c r="E37" s="165">
        <v>558</v>
      </c>
      <c r="F37" s="165">
        <v>62</v>
      </c>
      <c r="G37" s="165">
        <v>497</v>
      </c>
      <c r="H37" s="165">
        <v>1504</v>
      </c>
      <c r="I37" s="165">
        <v>96</v>
      </c>
      <c r="J37" s="165">
        <v>478</v>
      </c>
      <c r="K37" s="165">
        <v>33</v>
      </c>
      <c r="L37" s="165">
        <v>503</v>
      </c>
      <c r="M37" s="165">
        <v>127</v>
      </c>
      <c r="N37" s="165">
        <v>556</v>
      </c>
      <c r="O37" s="165">
        <v>1938</v>
      </c>
      <c r="P37" s="165">
        <v>1298</v>
      </c>
      <c r="Q37" s="165">
        <v>188</v>
      </c>
      <c r="R37" s="165">
        <v>331</v>
      </c>
      <c r="S37" s="165">
        <v>233</v>
      </c>
      <c r="T37" s="165">
        <v>36</v>
      </c>
      <c r="U37" s="165">
        <v>257</v>
      </c>
      <c r="V37" s="165">
        <v>329</v>
      </c>
      <c r="W37" s="165">
        <v>1893</v>
      </c>
      <c r="X37" s="165">
        <v>1118</v>
      </c>
      <c r="Y37" s="165">
        <v>1454</v>
      </c>
      <c r="Z37" s="165">
        <v>283</v>
      </c>
      <c r="AA37" s="165">
        <v>2261</v>
      </c>
      <c r="AB37" s="165">
        <v>3115</v>
      </c>
      <c r="AC37" s="165">
        <v>1121</v>
      </c>
      <c r="AD37" s="165">
        <v>2492</v>
      </c>
      <c r="AE37" s="165">
        <v>2354</v>
      </c>
      <c r="AF37" s="165">
        <v>3</v>
      </c>
      <c r="AG37" s="165">
        <v>2928</v>
      </c>
      <c r="AH37" s="165">
        <v>2558</v>
      </c>
      <c r="AI37" s="165">
        <v>0</v>
      </c>
      <c r="AJ37" s="165">
        <v>6652</v>
      </c>
      <c r="AK37" s="165">
        <v>4782</v>
      </c>
      <c r="AL37" s="165">
        <v>0</v>
      </c>
      <c r="AM37" s="165">
        <v>784</v>
      </c>
      <c r="AN37" s="166">
        <v>42882</v>
      </c>
      <c r="AO37" s="165">
        <v>0</v>
      </c>
      <c r="AP37" s="165">
        <v>207188</v>
      </c>
      <c r="AQ37" s="165">
        <v>0</v>
      </c>
      <c r="AR37" s="165">
        <v>0</v>
      </c>
      <c r="AS37" s="165">
        <v>0</v>
      </c>
      <c r="AT37" s="165">
        <v>0</v>
      </c>
      <c r="AU37" s="166">
        <v>207188</v>
      </c>
      <c r="AV37" s="166">
        <v>250070</v>
      </c>
      <c r="AW37" s="165">
        <v>4724</v>
      </c>
      <c r="AX37" s="166">
        <v>4724</v>
      </c>
      <c r="AY37" s="166">
        <v>9580</v>
      </c>
      <c r="AZ37" s="166">
        <v>221492</v>
      </c>
      <c r="BA37" s="166">
        <v>264374</v>
      </c>
      <c r="BB37" s="165">
        <v>-9336</v>
      </c>
      <c r="BC37" s="165">
        <v>0</v>
      </c>
      <c r="BD37" s="165">
        <v>0</v>
      </c>
      <c r="BE37" s="166">
        <v>-9336</v>
      </c>
      <c r="BF37" s="165">
        <v>-12465</v>
      </c>
      <c r="BG37" s="166">
        <v>199691</v>
      </c>
      <c r="BH37" s="167">
        <v>242573</v>
      </c>
    </row>
    <row r="38" spans="1:60" ht="18" customHeight="1" x14ac:dyDescent="0.2">
      <c r="A38" s="147">
        <v>66</v>
      </c>
      <c r="B38" s="148" t="s">
        <v>32</v>
      </c>
      <c r="C38" s="165">
        <v>2516</v>
      </c>
      <c r="D38" s="165">
        <v>210</v>
      </c>
      <c r="E38" s="165">
        <v>62508</v>
      </c>
      <c r="F38" s="165">
        <v>6455</v>
      </c>
      <c r="G38" s="165">
        <v>22138</v>
      </c>
      <c r="H38" s="165">
        <v>99492</v>
      </c>
      <c r="I38" s="165">
        <v>5754</v>
      </c>
      <c r="J38" s="165">
        <v>72070</v>
      </c>
      <c r="K38" s="165">
        <v>4343</v>
      </c>
      <c r="L38" s="165">
        <v>20171</v>
      </c>
      <c r="M38" s="165">
        <v>13348</v>
      </c>
      <c r="N38" s="165">
        <v>35478</v>
      </c>
      <c r="O38" s="165">
        <v>50982</v>
      </c>
      <c r="P38" s="165">
        <v>51801</v>
      </c>
      <c r="Q38" s="165">
        <v>8091</v>
      </c>
      <c r="R38" s="165">
        <v>39761</v>
      </c>
      <c r="S38" s="165">
        <v>30185</v>
      </c>
      <c r="T38" s="165">
        <v>11170</v>
      </c>
      <c r="U38" s="165">
        <v>61411</v>
      </c>
      <c r="V38" s="165">
        <v>29082</v>
      </c>
      <c r="W38" s="165">
        <v>275939</v>
      </c>
      <c r="X38" s="165">
        <v>58724</v>
      </c>
      <c r="Y38" s="165">
        <v>51070</v>
      </c>
      <c r="Z38" s="165">
        <v>15236</v>
      </c>
      <c r="AA38" s="165">
        <v>745372</v>
      </c>
      <c r="AB38" s="165">
        <v>274750</v>
      </c>
      <c r="AC38" s="165">
        <v>183028</v>
      </c>
      <c r="AD38" s="165">
        <v>393192</v>
      </c>
      <c r="AE38" s="165">
        <v>560895</v>
      </c>
      <c r="AF38" s="165">
        <v>232453</v>
      </c>
      <c r="AG38" s="165">
        <v>178731</v>
      </c>
      <c r="AH38" s="165">
        <v>216698</v>
      </c>
      <c r="AI38" s="165">
        <v>15801</v>
      </c>
      <c r="AJ38" s="165">
        <v>912082</v>
      </c>
      <c r="AK38" s="165">
        <v>139536</v>
      </c>
      <c r="AL38" s="165">
        <v>0</v>
      </c>
      <c r="AM38" s="165">
        <v>12425</v>
      </c>
      <c r="AN38" s="166">
        <v>4892898</v>
      </c>
      <c r="AO38" s="165">
        <v>5013</v>
      </c>
      <c r="AP38" s="165">
        <v>205058</v>
      </c>
      <c r="AQ38" s="165">
        <v>0</v>
      </c>
      <c r="AR38" s="165">
        <v>6240</v>
      </c>
      <c r="AS38" s="165">
        <v>82224</v>
      </c>
      <c r="AT38" s="165">
        <v>0</v>
      </c>
      <c r="AU38" s="166">
        <v>298535</v>
      </c>
      <c r="AV38" s="166">
        <v>5191433</v>
      </c>
      <c r="AW38" s="165">
        <v>415669</v>
      </c>
      <c r="AX38" s="166">
        <v>415669</v>
      </c>
      <c r="AY38" s="166">
        <v>2991710</v>
      </c>
      <c r="AZ38" s="166">
        <v>3705914</v>
      </c>
      <c r="BA38" s="166">
        <v>8598812</v>
      </c>
      <c r="BB38" s="165">
        <v>-275202</v>
      </c>
      <c r="BC38" s="165">
        <v>0</v>
      </c>
      <c r="BD38" s="165">
        <v>0</v>
      </c>
      <c r="BE38" s="166">
        <v>-275202</v>
      </c>
      <c r="BF38" s="165">
        <v>-1646286</v>
      </c>
      <c r="BG38" s="166">
        <v>1784426</v>
      </c>
      <c r="BH38" s="167">
        <v>6677324</v>
      </c>
    </row>
    <row r="39" spans="1:60" ht="18" customHeight="1" x14ac:dyDescent="0.2">
      <c r="A39" s="156">
        <v>67</v>
      </c>
      <c r="B39" s="152" t="s">
        <v>33</v>
      </c>
      <c r="C39" s="172">
        <v>60</v>
      </c>
      <c r="D39" s="172">
        <v>0</v>
      </c>
      <c r="E39" s="172">
        <v>264</v>
      </c>
      <c r="F39" s="172">
        <v>35</v>
      </c>
      <c r="G39" s="172">
        <v>89</v>
      </c>
      <c r="H39" s="172">
        <v>186</v>
      </c>
      <c r="I39" s="172">
        <v>19</v>
      </c>
      <c r="J39" s="172">
        <v>179</v>
      </c>
      <c r="K39" s="172">
        <v>4</v>
      </c>
      <c r="L39" s="172">
        <v>119</v>
      </c>
      <c r="M39" s="172">
        <v>59</v>
      </c>
      <c r="N39" s="172">
        <v>121</v>
      </c>
      <c r="O39" s="172">
        <v>167</v>
      </c>
      <c r="P39" s="172">
        <v>260</v>
      </c>
      <c r="Q39" s="172">
        <v>24</v>
      </c>
      <c r="R39" s="172">
        <v>140</v>
      </c>
      <c r="S39" s="172">
        <v>105</v>
      </c>
      <c r="T39" s="172">
        <v>29</v>
      </c>
      <c r="U39" s="172">
        <v>339</v>
      </c>
      <c r="V39" s="172">
        <v>123</v>
      </c>
      <c r="W39" s="172">
        <v>688</v>
      </c>
      <c r="X39" s="172">
        <v>86</v>
      </c>
      <c r="Y39" s="172">
        <v>97</v>
      </c>
      <c r="Z39" s="172">
        <v>16</v>
      </c>
      <c r="AA39" s="172">
        <v>8463</v>
      </c>
      <c r="AB39" s="172">
        <v>438</v>
      </c>
      <c r="AC39" s="172">
        <v>2347</v>
      </c>
      <c r="AD39" s="172">
        <v>3375</v>
      </c>
      <c r="AE39" s="172">
        <v>40863</v>
      </c>
      <c r="AF39" s="172">
        <v>1362</v>
      </c>
      <c r="AG39" s="172">
        <v>9249</v>
      </c>
      <c r="AH39" s="172">
        <v>71130</v>
      </c>
      <c r="AI39" s="172">
        <v>697</v>
      </c>
      <c r="AJ39" s="172">
        <v>10426</v>
      </c>
      <c r="AK39" s="172">
        <v>66197</v>
      </c>
      <c r="AL39" s="172">
        <v>0</v>
      </c>
      <c r="AM39" s="172">
        <v>572</v>
      </c>
      <c r="AN39" s="173">
        <v>218328</v>
      </c>
      <c r="AO39" s="172">
        <v>728292</v>
      </c>
      <c r="AP39" s="172">
        <v>3115411</v>
      </c>
      <c r="AQ39" s="172">
        <v>0</v>
      </c>
      <c r="AR39" s="172">
        <v>0</v>
      </c>
      <c r="AS39" s="172">
        <v>0</v>
      </c>
      <c r="AT39" s="172">
        <v>0</v>
      </c>
      <c r="AU39" s="173">
        <v>3843703</v>
      </c>
      <c r="AV39" s="173">
        <v>4062031</v>
      </c>
      <c r="AW39" s="172">
        <v>174346</v>
      </c>
      <c r="AX39" s="173">
        <v>174346</v>
      </c>
      <c r="AY39" s="173">
        <v>504051</v>
      </c>
      <c r="AZ39" s="173">
        <v>4522100</v>
      </c>
      <c r="BA39" s="173">
        <v>4740428</v>
      </c>
      <c r="BB39" s="172">
        <v>-109171</v>
      </c>
      <c r="BC39" s="172">
        <v>0</v>
      </c>
      <c r="BD39" s="172">
        <v>-51</v>
      </c>
      <c r="BE39" s="173">
        <v>-109222</v>
      </c>
      <c r="BF39" s="172">
        <v>-467518</v>
      </c>
      <c r="BG39" s="173">
        <v>3945360</v>
      </c>
      <c r="BH39" s="174">
        <v>4163688</v>
      </c>
    </row>
    <row r="40" spans="1:60" ht="18" customHeight="1" x14ac:dyDescent="0.2">
      <c r="A40" s="147">
        <v>68</v>
      </c>
      <c r="B40" s="148" t="s">
        <v>94</v>
      </c>
      <c r="C40" s="165">
        <v>154</v>
      </c>
      <c r="D40" s="165">
        <v>3</v>
      </c>
      <c r="E40" s="165">
        <v>1596</v>
      </c>
      <c r="F40" s="165">
        <v>237</v>
      </c>
      <c r="G40" s="165">
        <v>825</v>
      </c>
      <c r="H40" s="165">
        <v>1270</v>
      </c>
      <c r="I40" s="165">
        <v>29</v>
      </c>
      <c r="J40" s="165">
        <v>263</v>
      </c>
      <c r="K40" s="165">
        <v>142</v>
      </c>
      <c r="L40" s="165">
        <v>349</v>
      </c>
      <c r="M40" s="165">
        <v>271</v>
      </c>
      <c r="N40" s="165">
        <v>472</v>
      </c>
      <c r="O40" s="165">
        <v>1388</v>
      </c>
      <c r="P40" s="165">
        <v>1599</v>
      </c>
      <c r="Q40" s="165">
        <v>248</v>
      </c>
      <c r="R40" s="165">
        <v>635</v>
      </c>
      <c r="S40" s="165">
        <v>678</v>
      </c>
      <c r="T40" s="165">
        <v>251</v>
      </c>
      <c r="U40" s="165">
        <v>1389</v>
      </c>
      <c r="V40" s="165">
        <v>1112</v>
      </c>
      <c r="W40" s="165">
        <v>1984</v>
      </c>
      <c r="X40" s="165">
        <v>62</v>
      </c>
      <c r="Y40" s="165">
        <v>389</v>
      </c>
      <c r="Z40" s="165">
        <v>928</v>
      </c>
      <c r="AA40" s="165">
        <v>18244</v>
      </c>
      <c r="AB40" s="165">
        <v>9428</v>
      </c>
      <c r="AC40" s="165">
        <v>2404</v>
      </c>
      <c r="AD40" s="165">
        <v>8308</v>
      </c>
      <c r="AE40" s="165">
        <v>6278</v>
      </c>
      <c r="AF40" s="165">
        <v>8581</v>
      </c>
      <c r="AG40" s="165">
        <v>10918</v>
      </c>
      <c r="AH40" s="165">
        <v>12088</v>
      </c>
      <c r="AI40" s="165">
        <v>1191</v>
      </c>
      <c r="AJ40" s="165">
        <v>10140</v>
      </c>
      <c r="AK40" s="165">
        <v>7379</v>
      </c>
      <c r="AL40" s="165">
        <v>0</v>
      </c>
      <c r="AM40" s="165">
        <v>69</v>
      </c>
      <c r="AN40" s="166">
        <v>111302</v>
      </c>
      <c r="AO40" s="165">
        <v>0</v>
      </c>
      <c r="AP40" s="165">
        <v>0</v>
      </c>
      <c r="AQ40" s="165">
        <v>0</v>
      </c>
      <c r="AR40" s="165">
        <v>0</v>
      </c>
      <c r="AS40" s="165">
        <v>0</v>
      </c>
      <c r="AT40" s="165">
        <v>0</v>
      </c>
      <c r="AU40" s="166">
        <v>0</v>
      </c>
      <c r="AV40" s="166">
        <v>111302</v>
      </c>
      <c r="AW40" s="165">
        <v>0</v>
      </c>
      <c r="AX40" s="166">
        <v>0</v>
      </c>
      <c r="AY40" s="166">
        <v>0</v>
      </c>
      <c r="AZ40" s="166">
        <v>0</v>
      </c>
      <c r="BA40" s="166">
        <v>111302</v>
      </c>
      <c r="BB40" s="165">
        <v>0</v>
      </c>
      <c r="BC40" s="165">
        <v>0</v>
      </c>
      <c r="BD40" s="165">
        <v>0</v>
      </c>
      <c r="BE40" s="166">
        <v>0</v>
      </c>
      <c r="BF40" s="165">
        <v>0</v>
      </c>
      <c r="BG40" s="166">
        <v>0</v>
      </c>
      <c r="BH40" s="167">
        <v>111302</v>
      </c>
    </row>
    <row r="41" spans="1:60" ht="18" customHeight="1" x14ac:dyDescent="0.2">
      <c r="A41" s="147">
        <v>69</v>
      </c>
      <c r="B41" s="148" t="s">
        <v>95</v>
      </c>
      <c r="C41" s="165">
        <v>279</v>
      </c>
      <c r="D41" s="165">
        <v>89</v>
      </c>
      <c r="E41" s="165">
        <v>4714</v>
      </c>
      <c r="F41" s="165">
        <v>721</v>
      </c>
      <c r="G41" s="165">
        <v>2082</v>
      </c>
      <c r="H41" s="165">
        <v>2487</v>
      </c>
      <c r="I41" s="165">
        <v>469</v>
      </c>
      <c r="J41" s="165">
        <v>3007</v>
      </c>
      <c r="K41" s="165">
        <v>846</v>
      </c>
      <c r="L41" s="165">
        <v>6936</v>
      </c>
      <c r="M41" s="165">
        <v>3352</v>
      </c>
      <c r="N41" s="165">
        <v>5046</v>
      </c>
      <c r="O41" s="165">
        <v>10120</v>
      </c>
      <c r="P41" s="165">
        <v>9975</v>
      </c>
      <c r="Q41" s="165">
        <v>639</v>
      </c>
      <c r="R41" s="165">
        <v>698</v>
      </c>
      <c r="S41" s="165">
        <v>2104</v>
      </c>
      <c r="T41" s="165">
        <v>499</v>
      </c>
      <c r="U41" s="165">
        <v>7714</v>
      </c>
      <c r="V41" s="165">
        <v>1581</v>
      </c>
      <c r="W41" s="165">
        <v>51045</v>
      </c>
      <c r="X41" s="165">
        <v>3199</v>
      </c>
      <c r="Y41" s="165">
        <v>3576</v>
      </c>
      <c r="Z41" s="165">
        <v>5460</v>
      </c>
      <c r="AA41" s="165">
        <v>60409</v>
      </c>
      <c r="AB41" s="165">
        <v>10687</v>
      </c>
      <c r="AC41" s="165">
        <v>13087</v>
      </c>
      <c r="AD41" s="165">
        <v>33997</v>
      </c>
      <c r="AE41" s="165">
        <v>9575</v>
      </c>
      <c r="AF41" s="165">
        <v>2549</v>
      </c>
      <c r="AG41" s="165">
        <v>34042</v>
      </c>
      <c r="AH41" s="165">
        <v>18491</v>
      </c>
      <c r="AI41" s="165">
        <v>861</v>
      </c>
      <c r="AJ41" s="165">
        <v>21773</v>
      </c>
      <c r="AK41" s="165">
        <v>11330</v>
      </c>
      <c r="AL41" s="165">
        <v>56</v>
      </c>
      <c r="AM41" s="165">
        <v>0</v>
      </c>
      <c r="AN41" s="166">
        <v>343495</v>
      </c>
      <c r="AO41" s="165">
        <v>0</v>
      </c>
      <c r="AP41" s="165">
        <v>741</v>
      </c>
      <c r="AQ41" s="165">
        <v>0</v>
      </c>
      <c r="AR41" s="165">
        <v>0</v>
      </c>
      <c r="AS41" s="165">
        <v>0</v>
      </c>
      <c r="AT41" s="165">
        <v>0</v>
      </c>
      <c r="AU41" s="166">
        <v>741</v>
      </c>
      <c r="AV41" s="166">
        <v>344236</v>
      </c>
      <c r="AW41" s="165">
        <v>694</v>
      </c>
      <c r="AX41" s="166">
        <v>694</v>
      </c>
      <c r="AY41" s="166">
        <v>0</v>
      </c>
      <c r="AZ41" s="166">
        <v>1435</v>
      </c>
      <c r="BA41" s="166">
        <v>344930</v>
      </c>
      <c r="BB41" s="165">
        <v>-3887</v>
      </c>
      <c r="BC41" s="165">
        <v>0</v>
      </c>
      <c r="BD41" s="165">
        <v>0</v>
      </c>
      <c r="BE41" s="166">
        <v>-3887</v>
      </c>
      <c r="BF41" s="165">
        <v>0</v>
      </c>
      <c r="BG41" s="166">
        <v>-2452</v>
      </c>
      <c r="BH41" s="167">
        <v>341043</v>
      </c>
    </row>
    <row r="42" spans="1:60" ht="18" customHeight="1" x14ac:dyDescent="0.2">
      <c r="A42" s="175">
        <v>70</v>
      </c>
      <c r="B42" s="176" t="s">
        <v>73</v>
      </c>
      <c r="C42" s="177">
        <v>31471</v>
      </c>
      <c r="D42" s="177">
        <v>3269</v>
      </c>
      <c r="E42" s="177">
        <v>808106</v>
      </c>
      <c r="F42" s="177">
        <v>153585</v>
      </c>
      <c r="G42" s="177">
        <v>369604</v>
      </c>
      <c r="H42" s="177">
        <v>1190112</v>
      </c>
      <c r="I42" s="177">
        <v>908838</v>
      </c>
      <c r="J42" s="177">
        <v>473203</v>
      </c>
      <c r="K42" s="177">
        <v>75868</v>
      </c>
      <c r="L42" s="177">
        <v>1124362</v>
      </c>
      <c r="M42" s="177">
        <v>376925</v>
      </c>
      <c r="N42" s="177">
        <v>588134</v>
      </c>
      <c r="O42" s="177">
        <v>484398</v>
      </c>
      <c r="P42" s="177">
        <v>707952</v>
      </c>
      <c r="Q42" s="177">
        <v>79007</v>
      </c>
      <c r="R42" s="177">
        <v>277212</v>
      </c>
      <c r="S42" s="177">
        <v>552266</v>
      </c>
      <c r="T42" s="177">
        <v>83733</v>
      </c>
      <c r="U42" s="177">
        <v>507311</v>
      </c>
      <c r="V42" s="177">
        <v>365261</v>
      </c>
      <c r="W42" s="177">
        <v>1748368</v>
      </c>
      <c r="X42" s="177">
        <v>824167</v>
      </c>
      <c r="Y42" s="177">
        <v>198767</v>
      </c>
      <c r="Z42" s="177">
        <v>93646</v>
      </c>
      <c r="AA42" s="177">
        <v>2753783</v>
      </c>
      <c r="AB42" s="177">
        <v>793561</v>
      </c>
      <c r="AC42" s="177">
        <v>935193</v>
      </c>
      <c r="AD42" s="177">
        <v>1867519</v>
      </c>
      <c r="AE42" s="177">
        <v>1625042</v>
      </c>
      <c r="AF42" s="177">
        <v>739905</v>
      </c>
      <c r="AG42" s="177">
        <v>778854</v>
      </c>
      <c r="AH42" s="177">
        <v>2067803</v>
      </c>
      <c r="AI42" s="177">
        <v>94699</v>
      </c>
      <c r="AJ42" s="177">
        <v>2400148</v>
      </c>
      <c r="AK42" s="177">
        <v>1987624</v>
      </c>
      <c r="AL42" s="177">
        <v>111302</v>
      </c>
      <c r="AM42" s="177">
        <v>208823</v>
      </c>
      <c r="AN42" s="178">
        <v>28389821</v>
      </c>
      <c r="AO42" s="177">
        <v>1063763</v>
      </c>
      <c r="AP42" s="177">
        <v>22554066</v>
      </c>
      <c r="AQ42" s="177">
        <v>6387503</v>
      </c>
      <c r="AR42" s="177">
        <v>1270798</v>
      </c>
      <c r="AS42" s="177">
        <v>6308326</v>
      </c>
      <c r="AT42" s="177">
        <v>14755</v>
      </c>
      <c r="AU42" s="178">
        <v>37599211</v>
      </c>
      <c r="AV42" s="178">
        <v>65989032</v>
      </c>
      <c r="AW42" s="177">
        <v>4030381</v>
      </c>
      <c r="AX42" s="178">
        <v>4030381</v>
      </c>
      <c r="AY42" s="178">
        <v>21060526</v>
      </c>
      <c r="AZ42" s="178">
        <v>62690118</v>
      </c>
      <c r="BA42" s="178">
        <v>91079939</v>
      </c>
      <c r="BB42" s="177">
        <v>-5564648</v>
      </c>
      <c r="BC42" s="177">
        <v>-70465</v>
      </c>
      <c r="BD42" s="177">
        <v>-493667</v>
      </c>
      <c r="BE42" s="178">
        <v>-6128780</v>
      </c>
      <c r="BF42" s="177">
        <v>-17803199</v>
      </c>
      <c r="BG42" s="178">
        <v>38758139</v>
      </c>
      <c r="BH42" s="179">
        <v>67147960</v>
      </c>
    </row>
    <row r="43" spans="1:60" ht="18" customHeight="1" x14ac:dyDescent="0.2">
      <c r="A43" s="147">
        <v>71</v>
      </c>
      <c r="B43" s="148" t="s">
        <v>96</v>
      </c>
      <c r="C43" s="165">
        <v>903</v>
      </c>
      <c r="D43" s="165">
        <v>317</v>
      </c>
      <c r="E43" s="165">
        <v>12637</v>
      </c>
      <c r="F43" s="165">
        <v>2993</v>
      </c>
      <c r="G43" s="165">
        <v>9092</v>
      </c>
      <c r="H43" s="165">
        <v>31278</v>
      </c>
      <c r="I43" s="165">
        <v>4370</v>
      </c>
      <c r="J43" s="165">
        <v>13301</v>
      </c>
      <c r="K43" s="165">
        <v>3569</v>
      </c>
      <c r="L43" s="165">
        <v>10168</v>
      </c>
      <c r="M43" s="165">
        <v>6065</v>
      </c>
      <c r="N43" s="165">
        <v>17247</v>
      </c>
      <c r="O43" s="165">
        <v>11964</v>
      </c>
      <c r="P43" s="165">
        <v>16400</v>
      </c>
      <c r="Q43" s="165">
        <v>4010</v>
      </c>
      <c r="R43" s="165">
        <v>2543</v>
      </c>
      <c r="S43" s="165">
        <v>19409</v>
      </c>
      <c r="T43" s="165">
        <v>3231</v>
      </c>
      <c r="U43" s="165">
        <v>6412</v>
      </c>
      <c r="V43" s="165">
        <v>13271</v>
      </c>
      <c r="W43" s="165">
        <v>64753</v>
      </c>
      <c r="X43" s="165">
        <v>11403</v>
      </c>
      <c r="Y43" s="165">
        <v>4889</v>
      </c>
      <c r="Z43" s="165">
        <v>6739</v>
      </c>
      <c r="AA43" s="165">
        <v>233992</v>
      </c>
      <c r="AB43" s="165">
        <v>74648</v>
      </c>
      <c r="AC43" s="165">
        <v>29365</v>
      </c>
      <c r="AD43" s="165">
        <v>73420</v>
      </c>
      <c r="AE43" s="165">
        <v>71394</v>
      </c>
      <c r="AF43" s="165">
        <v>21812</v>
      </c>
      <c r="AG43" s="165">
        <v>26564</v>
      </c>
      <c r="AH43" s="165">
        <v>54117</v>
      </c>
      <c r="AI43" s="165">
        <v>9083</v>
      </c>
      <c r="AJ43" s="165">
        <v>102534</v>
      </c>
      <c r="AK43" s="165">
        <v>88450</v>
      </c>
      <c r="AL43" s="165">
        <v>0</v>
      </c>
      <c r="AM43" s="165">
        <v>1420</v>
      </c>
      <c r="AN43" s="166">
        <v>1063763</v>
      </c>
    </row>
    <row r="44" spans="1:60" ht="18" customHeight="1" x14ac:dyDescent="0.2">
      <c r="A44" s="147">
        <v>91</v>
      </c>
      <c r="B44" s="148" t="s">
        <v>97</v>
      </c>
      <c r="C44" s="165">
        <v>21980</v>
      </c>
      <c r="D44" s="165">
        <v>1802</v>
      </c>
      <c r="E44" s="165">
        <v>231176</v>
      </c>
      <c r="F44" s="165">
        <v>61654</v>
      </c>
      <c r="G44" s="165">
        <v>101157</v>
      </c>
      <c r="H44" s="165">
        <v>196525</v>
      </c>
      <c r="I44" s="165">
        <v>14577</v>
      </c>
      <c r="J44" s="165">
        <v>162760</v>
      </c>
      <c r="K44" s="165">
        <v>54248</v>
      </c>
      <c r="L44" s="165">
        <v>145847</v>
      </c>
      <c r="M44" s="165">
        <v>45382</v>
      </c>
      <c r="N44" s="165">
        <v>308063</v>
      </c>
      <c r="O44" s="165">
        <v>181596</v>
      </c>
      <c r="P44" s="165">
        <v>285792</v>
      </c>
      <c r="Q44" s="165">
        <v>50670</v>
      </c>
      <c r="R44" s="165">
        <v>40099</v>
      </c>
      <c r="S44" s="165">
        <v>229953</v>
      </c>
      <c r="T44" s="165">
        <v>54839</v>
      </c>
      <c r="U44" s="165">
        <v>129824</v>
      </c>
      <c r="V44" s="165">
        <v>172401</v>
      </c>
      <c r="W44" s="165">
        <v>1082782</v>
      </c>
      <c r="X44" s="165">
        <v>96252</v>
      </c>
      <c r="Y44" s="165">
        <v>52859</v>
      </c>
      <c r="Z44" s="165">
        <v>129394</v>
      </c>
      <c r="AA44" s="165">
        <v>3406967</v>
      </c>
      <c r="AB44" s="165">
        <v>805367</v>
      </c>
      <c r="AC44" s="165">
        <v>403005</v>
      </c>
      <c r="AD44" s="165">
        <v>1240068</v>
      </c>
      <c r="AE44" s="165">
        <v>772873</v>
      </c>
      <c r="AF44" s="165">
        <v>869053</v>
      </c>
      <c r="AG44" s="165">
        <v>1508472</v>
      </c>
      <c r="AH44" s="165">
        <v>2289008</v>
      </c>
      <c r="AI44" s="165">
        <v>117748</v>
      </c>
      <c r="AJ44" s="165">
        <v>2223793</v>
      </c>
      <c r="AK44" s="165">
        <v>1050345</v>
      </c>
      <c r="AL44" s="165">
        <v>0</v>
      </c>
      <c r="AM44" s="165">
        <v>4243</v>
      </c>
      <c r="AN44" s="166">
        <v>18542574</v>
      </c>
    </row>
    <row r="45" spans="1:60" ht="18" customHeight="1" x14ac:dyDescent="0.2">
      <c r="A45" s="147">
        <v>92</v>
      </c>
      <c r="B45" s="148" t="s">
        <v>98</v>
      </c>
      <c r="C45" s="165">
        <v>17711</v>
      </c>
      <c r="D45" s="165">
        <v>423</v>
      </c>
      <c r="E45" s="165">
        <v>135515</v>
      </c>
      <c r="F45" s="165">
        <v>-11307</v>
      </c>
      <c r="G45" s="165">
        <v>47096</v>
      </c>
      <c r="H45" s="165">
        <v>186369</v>
      </c>
      <c r="I45" s="165">
        <v>61937</v>
      </c>
      <c r="J45" s="165">
        <v>-978</v>
      </c>
      <c r="K45" s="165">
        <v>28054</v>
      </c>
      <c r="L45" s="165">
        <v>250311</v>
      </c>
      <c r="M45" s="165">
        <v>25279</v>
      </c>
      <c r="N45" s="165">
        <v>32857</v>
      </c>
      <c r="O45" s="165">
        <v>59656</v>
      </c>
      <c r="P45" s="165">
        <v>118279</v>
      </c>
      <c r="Q45" s="165">
        <v>9649</v>
      </c>
      <c r="R45" s="165">
        <v>-3850</v>
      </c>
      <c r="S45" s="165">
        <v>-13783</v>
      </c>
      <c r="T45" s="165">
        <v>-11733</v>
      </c>
      <c r="U45" s="165">
        <v>33431</v>
      </c>
      <c r="V45" s="165">
        <v>43730</v>
      </c>
      <c r="W45" s="165">
        <v>100466</v>
      </c>
      <c r="X45" s="165">
        <v>107234</v>
      </c>
      <c r="Y45" s="165">
        <v>45202</v>
      </c>
      <c r="Z45" s="165">
        <v>14389</v>
      </c>
      <c r="AA45" s="165">
        <v>1579943</v>
      </c>
      <c r="AB45" s="165">
        <v>658145</v>
      </c>
      <c r="AC45" s="165">
        <v>2071630</v>
      </c>
      <c r="AD45" s="165">
        <v>268612</v>
      </c>
      <c r="AE45" s="165">
        <v>546652</v>
      </c>
      <c r="AF45" s="165">
        <v>0</v>
      </c>
      <c r="AG45" s="165">
        <v>55628</v>
      </c>
      <c r="AH45" s="165">
        <v>185777</v>
      </c>
      <c r="AI45" s="165">
        <v>-975</v>
      </c>
      <c r="AJ45" s="165">
        <v>619067</v>
      </c>
      <c r="AK45" s="165">
        <v>388055</v>
      </c>
      <c r="AL45" s="165">
        <v>0</v>
      </c>
      <c r="AM45" s="165">
        <v>104973</v>
      </c>
      <c r="AN45" s="166">
        <v>7753444</v>
      </c>
    </row>
    <row r="46" spans="1:60" ht="18" customHeight="1" x14ac:dyDescent="0.2">
      <c r="A46" s="147">
        <v>93</v>
      </c>
      <c r="B46" s="148" t="s">
        <v>99</v>
      </c>
      <c r="C46" s="165">
        <v>10872</v>
      </c>
      <c r="D46" s="165">
        <v>549</v>
      </c>
      <c r="E46" s="165">
        <v>92605</v>
      </c>
      <c r="F46" s="165">
        <v>34532</v>
      </c>
      <c r="G46" s="165">
        <v>35355</v>
      </c>
      <c r="H46" s="165">
        <v>398978</v>
      </c>
      <c r="I46" s="165">
        <v>35506</v>
      </c>
      <c r="J46" s="165">
        <v>69023</v>
      </c>
      <c r="K46" s="165">
        <v>27708</v>
      </c>
      <c r="L46" s="165">
        <v>68216</v>
      </c>
      <c r="M46" s="165">
        <v>16538</v>
      </c>
      <c r="N46" s="165">
        <v>99062</v>
      </c>
      <c r="O46" s="165">
        <v>79896</v>
      </c>
      <c r="P46" s="165">
        <v>125913</v>
      </c>
      <c r="Q46" s="165">
        <v>39617</v>
      </c>
      <c r="R46" s="165">
        <v>98774</v>
      </c>
      <c r="S46" s="165">
        <v>225237</v>
      </c>
      <c r="T46" s="165">
        <v>35353</v>
      </c>
      <c r="U46" s="165">
        <v>64059</v>
      </c>
      <c r="V46" s="165">
        <v>74701</v>
      </c>
      <c r="W46" s="165">
        <v>113587</v>
      </c>
      <c r="X46" s="165">
        <v>253674</v>
      </c>
      <c r="Y46" s="165">
        <v>74635</v>
      </c>
      <c r="Z46" s="165">
        <v>20433</v>
      </c>
      <c r="AA46" s="165">
        <v>828956</v>
      </c>
      <c r="AB46" s="165">
        <v>187779</v>
      </c>
      <c r="AC46" s="165">
        <v>1905366</v>
      </c>
      <c r="AD46" s="165">
        <v>579498</v>
      </c>
      <c r="AE46" s="165">
        <v>427714</v>
      </c>
      <c r="AF46" s="165">
        <v>470557</v>
      </c>
      <c r="AG46" s="165">
        <v>438401</v>
      </c>
      <c r="AH46" s="165">
        <v>333222</v>
      </c>
      <c r="AI46" s="165">
        <v>16241</v>
      </c>
      <c r="AJ46" s="165">
        <v>965836</v>
      </c>
      <c r="AK46" s="165">
        <v>398183</v>
      </c>
      <c r="AL46" s="165">
        <v>0</v>
      </c>
      <c r="AM46" s="165">
        <v>17184</v>
      </c>
      <c r="AN46" s="166">
        <v>8663760</v>
      </c>
    </row>
    <row r="47" spans="1:60" ht="18" customHeight="1" x14ac:dyDescent="0.2">
      <c r="A47" s="147">
        <v>94</v>
      </c>
      <c r="B47" s="148" t="s">
        <v>100</v>
      </c>
      <c r="C47" s="165">
        <v>4138</v>
      </c>
      <c r="D47" s="165">
        <v>397</v>
      </c>
      <c r="E47" s="165">
        <v>144734</v>
      </c>
      <c r="F47" s="165">
        <v>14023</v>
      </c>
      <c r="G47" s="165">
        <v>17878</v>
      </c>
      <c r="H47" s="165">
        <v>56642</v>
      </c>
      <c r="I47" s="165">
        <v>391303</v>
      </c>
      <c r="J47" s="165">
        <v>31805</v>
      </c>
      <c r="K47" s="165">
        <v>8703</v>
      </c>
      <c r="L47" s="165">
        <v>31973</v>
      </c>
      <c r="M47" s="165">
        <v>3946</v>
      </c>
      <c r="N47" s="165">
        <v>36849</v>
      </c>
      <c r="O47" s="165">
        <v>6669</v>
      </c>
      <c r="P47" s="165">
        <v>14034</v>
      </c>
      <c r="Q47" s="165">
        <v>2940</v>
      </c>
      <c r="R47" s="165">
        <v>1824</v>
      </c>
      <c r="S47" s="165">
        <v>8742</v>
      </c>
      <c r="T47" s="165">
        <v>2965</v>
      </c>
      <c r="U47" s="165">
        <v>2312</v>
      </c>
      <c r="V47" s="165">
        <v>22788</v>
      </c>
      <c r="W47" s="165">
        <v>136777</v>
      </c>
      <c r="X47" s="165">
        <v>42249</v>
      </c>
      <c r="Y47" s="165">
        <v>18876</v>
      </c>
      <c r="Z47" s="165">
        <v>5666</v>
      </c>
      <c r="AA47" s="165">
        <v>452640</v>
      </c>
      <c r="AB47" s="165">
        <v>61785</v>
      </c>
      <c r="AC47" s="165">
        <v>353425</v>
      </c>
      <c r="AD47" s="165">
        <v>194252</v>
      </c>
      <c r="AE47" s="165">
        <v>135913</v>
      </c>
      <c r="AF47" s="165">
        <v>3707</v>
      </c>
      <c r="AG47" s="165">
        <v>44819</v>
      </c>
      <c r="AH47" s="165">
        <v>85431</v>
      </c>
      <c r="AI47" s="165">
        <v>10268</v>
      </c>
      <c r="AJ47" s="165">
        <v>366376</v>
      </c>
      <c r="AK47" s="165">
        <v>251070</v>
      </c>
      <c r="AL47" s="165">
        <v>0</v>
      </c>
      <c r="AM47" s="165">
        <v>6911</v>
      </c>
      <c r="AN47" s="166">
        <v>2974830</v>
      </c>
    </row>
    <row r="48" spans="1:60" ht="18" customHeight="1" x14ac:dyDescent="0.2">
      <c r="A48" s="147">
        <v>95</v>
      </c>
      <c r="B48" s="148" t="s">
        <v>101</v>
      </c>
      <c r="C48" s="165">
        <v>-2048</v>
      </c>
      <c r="D48" s="165">
        <v>0</v>
      </c>
      <c r="E48" s="165">
        <v>-5966</v>
      </c>
      <c r="F48" s="165">
        <v>-3</v>
      </c>
      <c r="G48" s="165">
        <v>-4</v>
      </c>
      <c r="H48" s="165">
        <v>-4</v>
      </c>
      <c r="I48" s="165">
        <v>-8383</v>
      </c>
      <c r="J48" s="165">
        <v>-5</v>
      </c>
      <c r="K48" s="165">
        <v>0</v>
      </c>
      <c r="L48" s="165">
        <v>-9</v>
      </c>
      <c r="M48" s="165">
        <v>-1</v>
      </c>
      <c r="N48" s="165">
        <v>-13</v>
      </c>
      <c r="O48" s="165">
        <v>-6</v>
      </c>
      <c r="P48" s="165">
        <v>-9</v>
      </c>
      <c r="Q48" s="165">
        <v>-2</v>
      </c>
      <c r="R48" s="165">
        <v>-1</v>
      </c>
      <c r="S48" s="165">
        <v>-8</v>
      </c>
      <c r="T48" s="165">
        <v>-2</v>
      </c>
      <c r="U48" s="165">
        <v>-2</v>
      </c>
      <c r="V48" s="165">
        <v>-11</v>
      </c>
      <c r="W48" s="165">
        <v>-18728</v>
      </c>
      <c r="X48" s="165">
        <v>-1041</v>
      </c>
      <c r="Y48" s="165">
        <v>-24225</v>
      </c>
      <c r="Z48" s="165">
        <v>-2</v>
      </c>
      <c r="AA48" s="165">
        <v>-6751</v>
      </c>
      <c r="AB48" s="165">
        <v>-47136</v>
      </c>
      <c r="AC48" s="165">
        <v>-2571</v>
      </c>
      <c r="AD48" s="165">
        <v>-17492</v>
      </c>
      <c r="AE48" s="165">
        <v>-78</v>
      </c>
      <c r="AF48" s="165">
        <v>0</v>
      </c>
      <c r="AG48" s="165">
        <v>-12417</v>
      </c>
      <c r="AH48" s="165">
        <v>-85843</v>
      </c>
      <c r="AI48" s="165">
        <v>-4491</v>
      </c>
      <c r="AJ48" s="165">
        <v>-430</v>
      </c>
      <c r="AK48" s="165">
        <v>-39</v>
      </c>
      <c r="AL48" s="165">
        <v>0</v>
      </c>
      <c r="AM48" s="165">
        <v>-2511</v>
      </c>
      <c r="AN48" s="166">
        <v>-240232</v>
      </c>
    </row>
    <row r="49" spans="1:40" ht="18" customHeight="1" x14ac:dyDescent="0.2">
      <c r="A49" s="175">
        <v>96</v>
      </c>
      <c r="B49" s="176" t="s">
        <v>102</v>
      </c>
      <c r="C49" s="177">
        <v>53556</v>
      </c>
      <c r="D49" s="177">
        <v>3488</v>
      </c>
      <c r="E49" s="177">
        <v>610701</v>
      </c>
      <c r="F49" s="177">
        <v>101892</v>
      </c>
      <c r="G49" s="177">
        <v>210574</v>
      </c>
      <c r="H49" s="177">
        <v>869788</v>
      </c>
      <c r="I49" s="177">
        <v>499310</v>
      </c>
      <c r="J49" s="177">
        <v>275906</v>
      </c>
      <c r="K49" s="177">
        <v>122282</v>
      </c>
      <c r="L49" s="177">
        <v>506506</v>
      </c>
      <c r="M49" s="177">
        <v>97209</v>
      </c>
      <c r="N49" s="177">
        <v>494065</v>
      </c>
      <c r="O49" s="177">
        <v>339775</v>
      </c>
      <c r="P49" s="177">
        <v>560409</v>
      </c>
      <c r="Q49" s="177">
        <v>106884</v>
      </c>
      <c r="R49" s="177">
        <v>139389</v>
      </c>
      <c r="S49" s="177">
        <v>469550</v>
      </c>
      <c r="T49" s="177">
        <v>84653</v>
      </c>
      <c r="U49" s="177">
        <v>236036</v>
      </c>
      <c r="V49" s="177">
        <v>326880</v>
      </c>
      <c r="W49" s="177">
        <v>1479637</v>
      </c>
      <c r="X49" s="177">
        <v>509771</v>
      </c>
      <c r="Y49" s="177">
        <v>172236</v>
      </c>
      <c r="Z49" s="177">
        <v>176619</v>
      </c>
      <c r="AA49" s="177">
        <v>6495747</v>
      </c>
      <c r="AB49" s="177">
        <v>1740588</v>
      </c>
      <c r="AC49" s="177">
        <v>4760220</v>
      </c>
      <c r="AD49" s="177">
        <v>2338358</v>
      </c>
      <c r="AE49" s="177">
        <v>1954468</v>
      </c>
      <c r="AF49" s="177">
        <v>1365129</v>
      </c>
      <c r="AG49" s="177">
        <v>2061467</v>
      </c>
      <c r="AH49" s="177">
        <v>2861712</v>
      </c>
      <c r="AI49" s="177">
        <v>147874</v>
      </c>
      <c r="AJ49" s="177">
        <v>4277176</v>
      </c>
      <c r="AK49" s="177">
        <v>2176064</v>
      </c>
      <c r="AL49" s="177">
        <v>0</v>
      </c>
      <c r="AM49" s="177">
        <v>132220</v>
      </c>
      <c r="AN49" s="178">
        <v>38758139</v>
      </c>
    </row>
    <row r="50" spans="1:40" ht="18" customHeight="1" x14ac:dyDescent="0.2">
      <c r="A50" s="156">
        <v>97</v>
      </c>
      <c r="B50" s="152" t="s">
        <v>103</v>
      </c>
      <c r="C50" s="172">
        <v>85027</v>
      </c>
      <c r="D50" s="172">
        <v>6757</v>
      </c>
      <c r="E50" s="172">
        <v>1418807</v>
      </c>
      <c r="F50" s="172">
        <v>255477</v>
      </c>
      <c r="G50" s="172">
        <v>580178</v>
      </c>
      <c r="H50" s="172">
        <v>2059900</v>
      </c>
      <c r="I50" s="172">
        <v>1408148</v>
      </c>
      <c r="J50" s="172">
        <v>749109</v>
      </c>
      <c r="K50" s="172">
        <v>198150</v>
      </c>
      <c r="L50" s="172">
        <v>1630868</v>
      </c>
      <c r="M50" s="172">
        <v>474134</v>
      </c>
      <c r="N50" s="172">
        <v>1082199</v>
      </c>
      <c r="O50" s="172">
        <v>824173</v>
      </c>
      <c r="P50" s="172">
        <v>1268361</v>
      </c>
      <c r="Q50" s="172">
        <v>185891</v>
      </c>
      <c r="R50" s="172">
        <v>416601</v>
      </c>
      <c r="S50" s="172">
        <v>1021816</v>
      </c>
      <c r="T50" s="172">
        <v>168386</v>
      </c>
      <c r="U50" s="172">
        <v>743347</v>
      </c>
      <c r="V50" s="172">
        <v>692141</v>
      </c>
      <c r="W50" s="172">
        <v>3228005</v>
      </c>
      <c r="X50" s="172">
        <v>1333938</v>
      </c>
      <c r="Y50" s="172">
        <v>371003</v>
      </c>
      <c r="Z50" s="172">
        <v>270265</v>
      </c>
      <c r="AA50" s="172">
        <v>9249530</v>
      </c>
      <c r="AB50" s="172">
        <v>2534149</v>
      </c>
      <c r="AC50" s="172">
        <v>5695413</v>
      </c>
      <c r="AD50" s="172">
        <v>4205877</v>
      </c>
      <c r="AE50" s="172">
        <v>3579510</v>
      </c>
      <c r="AF50" s="172">
        <v>2105034</v>
      </c>
      <c r="AG50" s="172">
        <v>2840321</v>
      </c>
      <c r="AH50" s="172">
        <v>4929515</v>
      </c>
      <c r="AI50" s="172">
        <v>242573</v>
      </c>
      <c r="AJ50" s="172">
        <v>6677324</v>
      </c>
      <c r="AK50" s="172">
        <v>4163688</v>
      </c>
      <c r="AL50" s="172">
        <v>111302</v>
      </c>
      <c r="AM50" s="172">
        <v>341043</v>
      </c>
      <c r="AN50" s="173">
        <v>67147960</v>
      </c>
    </row>
  </sheetData>
  <phoneticPr fontId="6"/>
  <pageMargins left="0.70866141732283472" right="0.70866141732283472" top="1.1417322834645669" bottom="0.74803149606299213" header="0.70866141732283472" footer="0.70866141732283472"/>
  <pageSetup paperSize="9" scale="54"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はじめに</vt:lpstr>
      <vt:lpstr>【入力シート】</vt:lpstr>
      <vt:lpstr>【経済波及効果推計シート】</vt:lpstr>
      <vt:lpstr>新規需要額（計算シート）</vt:lpstr>
      <vt:lpstr>各係数</vt:lpstr>
      <vt:lpstr>取引基本表</vt:lpstr>
      <vt:lpstr>はじめに!Print_Area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2017-03-29T07:33:31Z</dcterms:created>
  <dcterms:modified xsi:type="dcterms:W3CDTF">2021-03-24T05:21:43Z</dcterms:modified>
</cp:coreProperties>
</file>