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425" tabRatio="900"/>
  </bookViews>
  <sheets>
    <sheet name="はじめに" sheetId="17" r:id="rId1"/>
    <sheet name="【入力シート】" sheetId="14" r:id="rId2"/>
    <sheet name="【経済波及効果推計シート】" sheetId="2" r:id="rId3"/>
    <sheet name="各係数" sheetId="4" r:id="rId4"/>
    <sheet name="【参考】計算フロー図 " sheetId="13" r:id="rId5"/>
    <sheet name="生産者価格への変換（計算シート）" sheetId="16" r:id="rId6"/>
    <sheet name="リスト用" sheetId="15" state="hidden" r:id="rId7"/>
  </sheets>
  <externalReferences>
    <externalReference r:id="rId8"/>
    <externalReference r:id="rId9"/>
  </externalReferences>
  <definedNames>
    <definedName name="chu">[1]Sheet2!$A$2:$B$101</definedName>
    <definedName name="dai">[1]Sheet2!$D$2:$E$42</definedName>
    <definedName name="_xlnm.Print_Area" localSheetId="0">はじめに!$A$1:$AN$61</definedName>
    <definedName name="推計項目" localSheetId="4">'[2]【20160526】（コンバート値）生産額推計一覧表'!#REF!</definedName>
    <definedName name="推計項目">'[2]【20160526】（コンバート値）生産額推計一覧表'!#REF!</definedName>
    <definedName name="推計方法" localSheetId="4">'[2]【20160526】（コンバート値）生産額推計一覧表'!#REF!</definedName>
    <definedName name="推計方法">'[2]【20160526】（コンバート値）生産額推計一覧表'!#REF!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16" l="1"/>
  <c r="H5" i="16"/>
  <c r="G6" i="16"/>
  <c r="H6" i="16"/>
  <c r="G7" i="16"/>
  <c r="H7" i="16"/>
  <c r="G8" i="16"/>
  <c r="H8" i="16"/>
  <c r="G9" i="16"/>
  <c r="H9" i="16"/>
  <c r="G10" i="16"/>
  <c r="H10" i="16"/>
  <c r="G11" i="16"/>
  <c r="H11" i="16"/>
  <c r="G12" i="16"/>
  <c r="H12" i="16"/>
  <c r="G13" i="16"/>
  <c r="H13" i="16"/>
  <c r="G14" i="16"/>
  <c r="H14" i="16"/>
  <c r="G15" i="16"/>
  <c r="H15" i="16"/>
  <c r="G16" i="16"/>
  <c r="H16" i="16"/>
  <c r="G17" i="16"/>
  <c r="H17" i="16"/>
  <c r="G18" i="16"/>
  <c r="H18" i="16"/>
  <c r="G19" i="16"/>
  <c r="H19" i="16"/>
  <c r="G20" i="16"/>
  <c r="H20" i="16"/>
  <c r="G21" i="16"/>
  <c r="H21" i="16"/>
  <c r="G22" i="16"/>
  <c r="H22" i="16"/>
  <c r="G23" i="16"/>
  <c r="H23" i="16"/>
  <c r="G24" i="16"/>
  <c r="H24" i="16"/>
  <c r="G25" i="16"/>
  <c r="H25" i="16"/>
  <c r="G26" i="16"/>
  <c r="H26" i="16"/>
  <c r="G27" i="16"/>
  <c r="H27" i="16"/>
  <c r="G28" i="16"/>
  <c r="H28" i="16"/>
  <c r="G29" i="16"/>
  <c r="H29" i="16"/>
  <c r="G30" i="16"/>
  <c r="H30" i="16"/>
  <c r="G31" i="16"/>
  <c r="H31" i="16"/>
  <c r="G32" i="16"/>
  <c r="H32" i="16"/>
  <c r="G33" i="16"/>
  <c r="H33" i="16"/>
  <c r="G34" i="16"/>
  <c r="H34" i="16"/>
  <c r="G35" i="16"/>
  <c r="H35" i="16"/>
  <c r="G36" i="16"/>
  <c r="H36" i="16"/>
  <c r="G37" i="16"/>
  <c r="H37" i="16"/>
  <c r="G38" i="16"/>
  <c r="H38" i="16"/>
  <c r="G39" i="16"/>
  <c r="H39" i="16"/>
  <c r="G40" i="16"/>
  <c r="H40" i="16"/>
  <c r="H4" i="16"/>
  <c r="G4" i="16"/>
  <c r="E4" i="14" l="1"/>
  <c r="P1" i="2" s="1"/>
  <c r="K40" i="16" l="1"/>
  <c r="J40" i="16"/>
  <c r="K39" i="16"/>
  <c r="J39" i="16"/>
  <c r="K38" i="16"/>
  <c r="J38" i="16"/>
  <c r="K37" i="16"/>
  <c r="J37" i="16"/>
  <c r="K36" i="16"/>
  <c r="J36" i="16"/>
  <c r="K35" i="16"/>
  <c r="J35" i="16"/>
  <c r="K34" i="16"/>
  <c r="J34" i="16"/>
  <c r="K33" i="16"/>
  <c r="J33" i="16"/>
  <c r="K32" i="16"/>
  <c r="J32" i="16"/>
  <c r="K30" i="16"/>
  <c r="J30" i="16"/>
  <c r="K29" i="16"/>
  <c r="J29" i="16"/>
  <c r="K27" i="16"/>
  <c r="J27" i="16"/>
  <c r="K26" i="16"/>
  <c r="J26" i="16"/>
  <c r="K25" i="16"/>
  <c r="J25" i="16"/>
  <c r="K24" i="16"/>
  <c r="J24" i="16"/>
  <c r="K23" i="16"/>
  <c r="J23" i="16"/>
  <c r="K22" i="16"/>
  <c r="J22" i="16"/>
  <c r="K21" i="16"/>
  <c r="J21" i="16"/>
  <c r="K20" i="16"/>
  <c r="J20" i="16"/>
  <c r="K19" i="16"/>
  <c r="J19" i="16"/>
  <c r="K18" i="16"/>
  <c r="J18" i="16"/>
  <c r="K17" i="16"/>
  <c r="J17" i="16"/>
  <c r="K16" i="16"/>
  <c r="J16" i="16"/>
  <c r="K15" i="16"/>
  <c r="J15" i="16"/>
  <c r="K14" i="16"/>
  <c r="J14" i="16"/>
  <c r="K13" i="16"/>
  <c r="J13" i="16"/>
  <c r="K12" i="16"/>
  <c r="J12" i="16"/>
  <c r="K11" i="16"/>
  <c r="J11" i="16"/>
  <c r="K10" i="16"/>
  <c r="J10" i="16"/>
  <c r="K9" i="16"/>
  <c r="J9" i="16"/>
  <c r="K8" i="16"/>
  <c r="J8" i="16"/>
  <c r="K7" i="16"/>
  <c r="J7" i="16"/>
  <c r="K6" i="16"/>
  <c r="J6" i="16"/>
  <c r="K5" i="16"/>
  <c r="J5" i="16"/>
  <c r="K4" i="16"/>
  <c r="J4" i="16"/>
  <c r="L31" i="16" l="1"/>
  <c r="D34" i="2" s="1"/>
  <c r="L28" i="16"/>
  <c r="D31" i="2" s="1"/>
  <c r="L6" i="16"/>
  <c r="D9" i="2" s="1"/>
  <c r="L8" i="16"/>
  <c r="D11" i="2" s="1"/>
  <c r="L10" i="16"/>
  <c r="D13" i="2" s="1"/>
  <c r="L12" i="16"/>
  <c r="D15" i="2" s="1"/>
  <c r="L16" i="16"/>
  <c r="D19" i="2" s="1"/>
  <c r="L18" i="16"/>
  <c r="D21" i="2" s="1"/>
  <c r="L20" i="16"/>
  <c r="D23" i="2" s="1"/>
  <c r="L22" i="16"/>
  <c r="D25" i="2" s="1"/>
  <c r="L32" i="16"/>
  <c r="D35" i="2" s="1"/>
  <c r="L24" i="16"/>
  <c r="D27" i="2" s="1"/>
  <c r="L5" i="16"/>
  <c r="D8" i="2" s="1"/>
  <c r="L7" i="16"/>
  <c r="D10" i="2" s="1"/>
  <c r="L9" i="16"/>
  <c r="D12" i="2" s="1"/>
  <c r="L11" i="16"/>
  <c r="D14" i="2" s="1"/>
  <c r="L13" i="16"/>
  <c r="D16" i="2" s="1"/>
  <c r="L15" i="16"/>
  <c r="D18" i="2" s="1"/>
  <c r="L17" i="16"/>
  <c r="D20" i="2" s="1"/>
  <c r="L19" i="16"/>
  <c r="D22" i="2" s="1"/>
  <c r="L21" i="16"/>
  <c r="D24" i="2" s="1"/>
  <c r="L23" i="16"/>
  <c r="D26" i="2" s="1"/>
  <c r="L25" i="16"/>
  <c r="D28" i="2" s="1"/>
  <c r="L27" i="16"/>
  <c r="D30" i="2" s="1"/>
  <c r="L29" i="16"/>
  <c r="D32" i="2" s="1"/>
  <c r="L33" i="16"/>
  <c r="D36" i="2" s="1"/>
  <c r="L35" i="16"/>
  <c r="D38" i="2" s="1"/>
  <c r="L37" i="16"/>
  <c r="D40" i="2" s="1"/>
  <c r="L39" i="16"/>
  <c r="D42" i="2" s="1"/>
  <c r="L38" i="16"/>
  <c r="D41" i="2" s="1"/>
  <c r="L14" i="16"/>
  <c r="D17" i="2" s="1"/>
  <c r="L30" i="16"/>
  <c r="D33" i="2" s="1"/>
  <c r="L36" i="16"/>
  <c r="D39" i="2" s="1"/>
  <c r="L40" i="16"/>
  <c r="D43" i="2" s="1"/>
  <c r="F43" i="2" s="1"/>
  <c r="L4" i="16"/>
  <c r="L26" i="16"/>
  <c r="D29" i="2" s="1"/>
  <c r="L34" i="16"/>
  <c r="D37" i="2" s="1"/>
  <c r="D7" i="2" l="1"/>
  <c r="F7" i="2" s="1"/>
  <c r="F42" i="2"/>
  <c r="F41" i="2"/>
  <c r="F40" i="2"/>
  <c r="F39" i="2"/>
  <c r="F38" i="2"/>
  <c r="F9" i="2" l="1"/>
  <c r="F28" i="2" l="1"/>
  <c r="F12" i="2" l="1"/>
  <c r="F37" i="2"/>
  <c r="F36" i="2" l="1"/>
  <c r="F35" i="2"/>
  <c r="F34" i="2"/>
  <c r="F33" i="2"/>
  <c r="F32" i="2"/>
  <c r="F31" i="2"/>
  <c r="F30" i="2"/>
  <c r="F29" i="2"/>
  <c r="F27" i="2"/>
  <c r="F26" i="2"/>
  <c r="F25" i="2"/>
  <c r="F24" i="2"/>
  <c r="F23" i="2"/>
  <c r="F22" i="2"/>
  <c r="F21" i="2"/>
  <c r="F20" i="2"/>
  <c r="F19" i="2"/>
  <c r="F18" i="2"/>
  <c r="F17" i="2"/>
  <c r="F16" i="2"/>
  <c r="F15" i="2"/>
  <c r="F14" i="2"/>
  <c r="F13" i="2"/>
  <c r="F11" i="2"/>
  <c r="F10" i="2"/>
  <c r="F8" i="2"/>
  <c r="D4" i="2"/>
  <c r="G50" i="2" s="1"/>
  <c r="H7" i="2" l="1" a="1"/>
  <c r="H30" i="2" s="1"/>
  <c r="F4" i="2"/>
  <c r="G51" i="2" s="1"/>
  <c r="H13" i="2" l="1"/>
  <c r="L13" i="2" s="1"/>
  <c r="H36" i="2"/>
  <c r="L36" i="2" s="1"/>
  <c r="H32" i="2"/>
  <c r="J32" i="2" s="1"/>
  <c r="H24" i="2"/>
  <c r="J24" i="2" s="1"/>
  <c r="H16" i="2"/>
  <c r="N16" i="2" s="1"/>
  <c r="H8" i="2"/>
  <c r="N8" i="2" s="1"/>
  <c r="H39" i="2"/>
  <c r="J39" i="2" s="1"/>
  <c r="H43" i="2"/>
  <c r="N43" i="2" s="1"/>
  <c r="H27" i="2"/>
  <c r="N27" i="2" s="1"/>
  <c r="H23" i="2"/>
  <c r="N23" i="2" s="1"/>
  <c r="H31" i="2"/>
  <c r="N31" i="2" s="1"/>
  <c r="H15" i="2"/>
  <c r="N15" i="2" s="1"/>
  <c r="H11" i="2"/>
  <c r="N11" i="2" s="1"/>
  <c r="H19" i="2"/>
  <c r="L19" i="2" s="1"/>
  <c r="H38" i="2"/>
  <c r="L38" i="2" s="1"/>
  <c r="H34" i="2"/>
  <c r="J34" i="2" s="1"/>
  <c r="H7" i="2"/>
  <c r="H26" i="2"/>
  <c r="J26" i="2" s="1"/>
  <c r="H22" i="2"/>
  <c r="J22" i="2" s="1"/>
  <c r="H42" i="2"/>
  <c r="L42" i="2" s="1"/>
  <c r="H41" i="2"/>
  <c r="N41" i="2" s="1"/>
  <c r="H37" i="2"/>
  <c r="J37" i="2" s="1"/>
  <c r="H33" i="2"/>
  <c r="L33" i="2" s="1"/>
  <c r="H18" i="2"/>
  <c r="L18" i="2" s="1"/>
  <c r="H29" i="2"/>
  <c r="J29" i="2" s="1"/>
  <c r="H25" i="2"/>
  <c r="N25" i="2" s="1"/>
  <c r="H21" i="2"/>
  <c r="L21" i="2" s="1"/>
  <c r="H17" i="2"/>
  <c r="L17" i="2" s="1"/>
  <c r="H9" i="2"/>
  <c r="N9" i="2" s="1"/>
  <c r="H40" i="2"/>
  <c r="L40" i="2" s="1"/>
  <c r="H28" i="2"/>
  <c r="L28" i="2" s="1"/>
  <c r="H20" i="2"/>
  <c r="J20" i="2" s="1"/>
  <c r="H12" i="2"/>
  <c r="L12" i="2" s="1"/>
  <c r="H35" i="2"/>
  <c r="N35" i="2" s="1"/>
  <c r="H14" i="2"/>
  <c r="N14" i="2" s="1"/>
  <c r="H10" i="2"/>
  <c r="N30" i="2"/>
  <c r="J7" i="2" l="1"/>
  <c r="N7" i="2"/>
  <c r="N39" i="2"/>
  <c r="L39" i="2"/>
  <c r="L43" i="2"/>
  <c r="J40" i="2"/>
  <c r="L41" i="2"/>
  <c r="H4" i="2"/>
  <c r="F57" i="2" s="1"/>
  <c r="N38" i="2"/>
  <c r="J38" i="2"/>
  <c r="J43" i="2"/>
  <c r="N10" i="2"/>
  <c r="J42" i="2"/>
  <c r="N42" i="2"/>
  <c r="N40" i="2"/>
  <c r="L7" i="2"/>
  <c r="J41" i="2"/>
  <c r="N24" i="2"/>
  <c r="J30" i="2"/>
  <c r="L15" i="2"/>
  <c r="L30" i="2"/>
  <c r="N13" i="2"/>
  <c r="J13" i="2"/>
  <c r="N22" i="2"/>
  <c r="N18" i="2"/>
  <c r="J25" i="2"/>
  <c r="L25" i="2"/>
  <c r="L31" i="2"/>
  <c r="N37" i="2"/>
  <c r="L16" i="2"/>
  <c r="J16" i="2"/>
  <c r="L37" i="2"/>
  <c r="L22" i="2"/>
  <c r="L27" i="2"/>
  <c r="J31" i="2"/>
  <c r="L24" i="2"/>
  <c r="J18" i="2"/>
  <c r="J9" i="2"/>
  <c r="J27" i="2"/>
  <c r="L35" i="2"/>
  <c r="J35" i="2"/>
  <c r="J17" i="2"/>
  <c r="N17" i="2"/>
  <c r="N33" i="2"/>
  <c r="L9" i="2"/>
  <c r="J8" i="2"/>
  <c r="N29" i="2"/>
  <c r="J15" i="2"/>
  <c r="N36" i="2"/>
  <c r="L29" i="2"/>
  <c r="J11" i="2"/>
  <c r="J36" i="2"/>
  <c r="N21" i="2"/>
  <c r="N32" i="2"/>
  <c r="L11" i="2"/>
  <c r="L14" i="2"/>
  <c r="J21" i="2"/>
  <c r="L8" i="2"/>
  <c r="L26" i="2"/>
  <c r="N12" i="2"/>
  <c r="N26" i="2"/>
  <c r="J12" i="2"/>
  <c r="J23" i="2"/>
  <c r="J33" i="2"/>
  <c r="L23" i="2"/>
  <c r="L32" i="2"/>
  <c r="L20" i="2"/>
  <c r="N19" i="2"/>
  <c r="L10" i="2"/>
  <c r="J19" i="2"/>
  <c r="J10" i="2"/>
  <c r="L34" i="2"/>
  <c r="N34" i="2"/>
  <c r="N28" i="2"/>
  <c r="J28" i="2"/>
  <c r="J14" i="2"/>
  <c r="N20" i="2"/>
  <c r="L4" i="2" l="1"/>
  <c r="L57" i="2" s="1"/>
  <c r="N4" i="2"/>
  <c r="P7" i="2" s="1"/>
  <c r="T7" i="2" s="1"/>
  <c r="J4" i="2"/>
  <c r="H57" i="2" s="1"/>
  <c r="J57" i="2" l="1"/>
  <c r="P43" i="2"/>
  <c r="P42" i="2"/>
  <c r="P41" i="2"/>
  <c r="P40" i="2"/>
  <c r="P39" i="2"/>
  <c r="P38" i="2"/>
  <c r="P9" i="2"/>
  <c r="V9" i="2" s="1"/>
  <c r="P21" i="2"/>
  <c r="P18" i="2"/>
  <c r="P37" i="2"/>
  <c r="P34" i="2"/>
  <c r="P31" i="2"/>
  <c r="P36" i="2"/>
  <c r="P32" i="2"/>
  <c r="P35" i="2"/>
  <c r="P33" i="2"/>
  <c r="P15" i="2"/>
  <c r="P24" i="2"/>
  <c r="P26" i="2"/>
  <c r="P30" i="2"/>
  <c r="P23" i="2"/>
  <c r="P16" i="2"/>
  <c r="P14" i="2"/>
  <c r="P28" i="2"/>
  <c r="P22" i="2"/>
  <c r="P20" i="2"/>
  <c r="P19" i="2"/>
  <c r="P27" i="2"/>
  <c r="P29" i="2"/>
  <c r="P12" i="2"/>
  <c r="P11" i="2"/>
  <c r="P8" i="2"/>
  <c r="P13" i="2"/>
  <c r="P17" i="2"/>
  <c r="P25" i="2"/>
  <c r="P10" i="2"/>
  <c r="T41" i="2" l="1"/>
  <c r="V41" i="2"/>
  <c r="R41" i="2"/>
  <c r="R42" i="2"/>
  <c r="T42" i="2"/>
  <c r="V42" i="2"/>
  <c r="R43" i="2"/>
  <c r="V43" i="2"/>
  <c r="T43" i="2"/>
  <c r="V38" i="2"/>
  <c r="R38" i="2"/>
  <c r="T38" i="2"/>
  <c r="V39" i="2"/>
  <c r="R39" i="2"/>
  <c r="T39" i="2"/>
  <c r="V40" i="2"/>
  <c r="R40" i="2"/>
  <c r="T40" i="2"/>
  <c r="T9" i="2"/>
  <c r="R9" i="2"/>
  <c r="R31" i="2"/>
  <c r="V31" i="2"/>
  <c r="T31" i="2"/>
  <c r="T28" i="2"/>
  <c r="R28" i="2"/>
  <c r="V28" i="2"/>
  <c r="V37" i="2"/>
  <c r="T37" i="2"/>
  <c r="R37" i="2"/>
  <c r="R8" i="2"/>
  <c r="V8" i="2"/>
  <c r="T8" i="2"/>
  <c r="V22" i="2"/>
  <c r="T22" i="2"/>
  <c r="R22" i="2"/>
  <c r="R15" i="2"/>
  <c r="T15" i="2"/>
  <c r="V15" i="2"/>
  <c r="R18" i="2"/>
  <c r="V18" i="2"/>
  <c r="T18" i="2"/>
  <c r="V34" i="2"/>
  <c r="T34" i="2"/>
  <c r="R34" i="2"/>
  <c r="V11" i="2"/>
  <c r="T11" i="2"/>
  <c r="R11" i="2"/>
  <c r="V33" i="2"/>
  <c r="T33" i="2"/>
  <c r="R33" i="2"/>
  <c r="T21" i="2"/>
  <c r="V21" i="2"/>
  <c r="R21" i="2"/>
  <c r="R24" i="2"/>
  <c r="V24" i="2"/>
  <c r="T24" i="2"/>
  <c r="T12" i="2"/>
  <c r="R12" i="2"/>
  <c r="V12" i="2"/>
  <c r="T29" i="2"/>
  <c r="V29" i="2"/>
  <c r="R29" i="2"/>
  <c r="V7" i="2"/>
  <c r="R7" i="2"/>
  <c r="V35" i="2"/>
  <c r="T35" i="2"/>
  <c r="R35" i="2"/>
  <c r="V30" i="2"/>
  <c r="T30" i="2"/>
  <c r="R30" i="2"/>
  <c r="V10" i="2"/>
  <c r="T10" i="2"/>
  <c r="R10" i="2"/>
  <c r="V25" i="2"/>
  <c r="T25" i="2"/>
  <c r="R25" i="2"/>
  <c r="T13" i="2"/>
  <c r="V13" i="2"/>
  <c r="R13" i="2"/>
  <c r="V27" i="2"/>
  <c r="T27" i="2"/>
  <c r="R27" i="2"/>
  <c r="R16" i="2"/>
  <c r="V16" i="2"/>
  <c r="T16" i="2"/>
  <c r="R32" i="2"/>
  <c r="V32" i="2"/>
  <c r="T32" i="2"/>
  <c r="T20" i="2"/>
  <c r="R20" i="2"/>
  <c r="V20" i="2"/>
  <c r="V26" i="2"/>
  <c r="T26" i="2"/>
  <c r="R26" i="2"/>
  <c r="V14" i="2"/>
  <c r="T14" i="2"/>
  <c r="R14" i="2"/>
  <c r="V17" i="2"/>
  <c r="T17" i="2"/>
  <c r="R17" i="2"/>
  <c r="V19" i="2"/>
  <c r="T19" i="2"/>
  <c r="R19" i="2"/>
  <c r="R23" i="2"/>
  <c r="V23" i="2"/>
  <c r="T23" i="2"/>
  <c r="T36" i="2"/>
  <c r="R36" i="2"/>
  <c r="V36" i="2"/>
  <c r="P4" i="2"/>
  <c r="F58" i="2" s="1"/>
  <c r="F56" i="2" l="1"/>
  <c r="R4" i="2"/>
  <c r="H58" i="2" s="1"/>
  <c r="V4" i="2"/>
  <c r="J58" i="2" s="1"/>
  <c r="T4" i="2"/>
  <c r="L58" i="2" s="1"/>
  <c r="J56" i="2" l="1"/>
  <c r="H56" i="2"/>
  <c r="L56" i="2"/>
</calcChain>
</file>

<file path=xl/sharedStrings.xml><?xml version="1.0" encoding="utf-8"?>
<sst xmlns="http://schemas.openxmlformats.org/spreadsheetml/2006/main" count="397" uniqueCount="179">
  <si>
    <t>その他の製造工業製品</t>
  </si>
  <si>
    <t>商業</t>
  </si>
  <si>
    <t>金融・保険</t>
  </si>
  <si>
    <t>公務</t>
  </si>
  <si>
    <t>事務用品</t>
  </si>
  <si>
    <t>分類不明</t>
  </si>
  <si>
    <t>部門名</t>
    <rPh sb="0" eb="2">
      <t>ブモン</t>
    </rPh>
    <rPh sb="2" eb="3">
      <t>メイ</t>
    </rPh>
    <phoneticPr fontId="4"/>
  </si>
  <si>
    <t>億円</t>
    <rPh sb="0" eb="2">
      <t>オクエン</t>
    </rPh>
    <phoneticPr fontId="4"/>
  </si>
  <si>
    <t>粗付加価値誘発額</t>
    <rPh sb="0" eb="1">
      <t>ソ</t>
    </rPh>
    <rPh sb="1" eb="3">
      <t>フカ</t>
    </rPh>
    <rPh sb="3" eb="5">
      <t>カチ</t>
    </rPh>
    <rPh sb="5" eb="7">
      <t>ユウハツ</t>
    </rPh>
    <rPh sb="7" eb="8">
      <t>ガク</t>
    </rPh>
    <phoneticPr fontId="4"/>
  </si>
  <si>
    <t>粗付加価値誘発額</t>
    <rPh sb="0" eb="1">
      <t>ソ</t>
    </rPh>
    <rPh sb="1" eb="3">
      <t>フカ</t>
    </rPh>
    <rPh sb="3" eb="5">
      <t>カチ</t>
    </rPh>
    <rPh sb="5" eb="7">
      <t>ユウハツ</t>
    </rPh>
    <rPh sb="7" eb="8">
      <t>ガク</t>
    </rPh>
    <phoneticPr fontId="4"/>
  </si>
  <si>
    <t>労働誘発量</t>
    <rPh sb="0" eb="2">
      <t>ロウドウ</t>
    </rPh>
    <rPh sb="2" eb="4">
      <t>ユウハツ</t>
    </rPh>
    <rPh sb="4" eb="5">
      <t>リョウ</t>
    </rPh>
    <phoneticPr fontId="4"/>
  </si>
  <si>
    <t>労働誘発量</t>
    <rPh sb="0" eb="2">
      <t>ロウドウ</t>
    </rPh>
    <rPh sb="2" eb="4">
      <t>ユウハツ</t>
    </rPh>
    <rPh sb="4" eb="5">
      <t>リョウ</t>
    </rPh>
    <phoneticPr fontId="4"/>
  </si>
  <si>
    <t>人</t>
    <rPh sb="0" eb="1">
      <t>ニン</t>
    </rPh>
    <phoneticPr fontId="4"/>
  </si>
  <si>
    <t>雇用者所得</t>
    <rPh sb="0" eb="3">
      <t>コヨウシャ</t>
    </rPh>
    <rPh sb="3" eb="5">
      <t>ショトク</t>
    </rPh>
    <phoneticPr fontId="4"/>
  </si>
  <si>
    <t>粗付加価値率
（投入係数）</t>
    <rPh sb="0" eb="1">
      <t>ソ</t>
    </rPh>
    <rPh sb="1" eb="3">
      <t>フカ</t>
    </rPh>
    <rPh sb="3" eb="5">
      <t>カチ</t>
    </rPh>
    <rPh sb="5" eb="6">
      <t>リツ</t>
    </rPh>
    <rPh sb="8" eb="10">
      <t>トウニュウ</t>
    </rPh>
    <rPh sb="10" eb="12">
      <t>ケイスウ</t>
    </rPh>
    <phoneticPr fontId="4"/>
  </si>
  <si>
    <t>雇用者所得
（投入係数）</t>
    <rPh sb="0" eb="3">
      <t>コヨウシャ</t>
    </rPh>
    <rPh sb="3" eb="5">
      <t>ショトク</t>
    </rPh>
    <rPh sb="7" eb="9">
      <t>トウニュウ</t>
    </rPh>
    <rPh sb="9" eb="11">
      <t>ケイスウ</t>
    </rPh>
    <phoneticPr fontId="4"/>
  </si>
  <si>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4"/>
  </si>
  <si>
    <t>鉱業</t>
  </si>
  <si>
    <t>繊維製品</t>
  </si>
  <si>
    <t>パルプ・紙・木製品</t>
  </si>
  <si>
    <t>化学製品</t>
  </si>
  <si>
    <t>石油・石炭製品</t>
  </si>
  <si>
    <t>窯業・土石製品</t>
  </si>
  <si>
    <t>鉄鋼</t>
  </si>
  <si>
    <t>非鉄金属</t>
  </si>
  <si>
    <t>金属製品</t>
  </si>
  <si>
    <t>電気機械</t>
  </si>
  <si>
    <t>輸送機械</t>
  </si>
  <si>
    <t>建設</t>
  </si>
  <si>
    <t>電力・ガス・熱供給</t>
  </si>
  <si>
    <t>不動産</t>
  </si>
  <si>
    <t>教育・研究</t>
  </si>
  <si>
    <t>対事業所サービス</t>
  </si>
  <si>
    <t>対個人サービス</t>
  </si>
  <si>
    <t>自給率</t>
    <rPh sb="0" eb="3">
      <t>ジキュウリツ</t>
    </rPh>
    <phoneticPr fontId="4"/>
  </si>
  <si>
    <t>生産誘発額</t>
    <rPh sb="0" eb="2">
      <t>セイサン</t>
    </rPh>
    <rPh sb="2" eb="4">
      <t>ユウハツ</t>
    </rPh>
    <rPh sb="4" eb="5">
      <t>ガク</t>
    </rPh>
    <phoneticPr fontId="4"/>
  </si>
  <si>
    <t>二次波及効果
（生産誘発額）</t>
    <rPh sb="0" eb="2">
      <t>ニジ</t>
    </rPh>
    <rPh sb="2" eb="4">
      <t>ハキュウ</t>
    </rPh>
    <rPh sb="4" eb="6">
      <t>コウカ</t>
    </rPh>
    <rPh sb="8" eb="10">
      <t>セイサン</t>
    </rPh>
    <rPh sb="10" eb="12">
      <t>ユウハツ</t>
    </rPh>
    <rPh sb="12" eb="13">
      <t>ガク</t>
    </rPh>
    <phoneticPr fontId="4"/>
  </si>
  <si>
    <t>経済波及効果（計）</t>
    <rPh sb="0" eb="2">
      <t>ケイザイ</t>
    </rPh>
    <rPh sb="2" eb="4">
      <t>ハキュウ</t>
    </rPh>
    <rPh sb="4" eb="6">
      <t>コウカ</t>
    </rPh>
    <rPh sb="7" eb="8">
      <t>ケイ</t>
    </rPh>
    <phoneticPr fontId="4"/>
  </si>
  <si>
    <t>粗付加価値額</t>
    <rPh sb="0" eb="1">
      <t>ソ</t>
    </rPh>
    <rPh sb="1" eb="3">
      <t>フカ</t>
    </rPh>
    <rPh sb="3" eb="5">
      <t>カチ</t>
    </rPh>
    <rPh sb="5" eb="6">
      <t>ガク</t>
    </rPh>
    <phoneticPr fontId="4"/>
  </si>
  <si>
    <t>経済波及効果結果まとめ</t>
    <rPh sb="0" eb="2">
      <t>ケイザイ</t>
    </rPh>
    <rPh sb="2" eb="4">
      <t>ハキュウ</t>
    </rPh>
    <rPh sb="4" eb="6">
      <t>コウカ</t>
    </rPh>
    <rPh sb="6" eb="8">
      <t>ケッカ</t>
    </rPh>
    <phoneticPr fontId="4"/>
  </si>
  <si>
    <t>新規需要額計</t>
    <rPh sb="0" eb="2">
      <t>シンキ</t>
    </rPh>
    <rPh sb="2" eb="4">
      <t>ジュヨウ</t>
    </rPh>
    <rPh sb="4" eb="5">
      <t>ガク</t>
    </rPh>
    <rPh sb="5" eb="6">
      <t>ケイ</t>
    </rPh>
    <phoneticPr fontId="4"/>
  </si>
  <si>
    <t>直接効果計</t>
    <rPh sb="0" eb="2">
      <t>チョクセツ</t>
    </rPh>
    <rPh sb="2" eb="4">
      <t>コウカ</t>
    </rPh>
    <rPh sb="4" eb="5">
      <t>ケイ</t>
    </rPh>
    <phoneticPr fontId="4"/>
  </si>
  <si>
    <t>直接効果</t>
    <rPh sb="0" eb="2">
      <t>チョクセツ</t>
    </rPh>
    <rPh sb="2" eb="4">
      <t>コウカ</t>
    </rPh>
    <phoneticPr fontId="4"/>
  </si>
  <si>
    <t>一次波及
効果</t>
    <rPh sb="0" eb="2">
      <t>イチジ</t>
    </rPh>
    <rPh sb="2" eb="4">
      <t>ハキュウ</t>
    </rPh>
    <rPh sb="5" eb="7">
      <t>コウカ</t>
    </rPh>
    <phoneticPr fontId="4"/>
  </si>
  <si>
    <t>二次波及
効果</t>
    <rPh sb="0" eb="2">
      <t>ニジ</t>
    </rPh>
    <rPh sb="2" eb="4">
      <t>ハキュウ</t>
    </rPh>
    <rPh sb="5" eb="7">
      <t>コウカ</t>
    </rPh>
    <phoneticPr fontId="4"/>
  </si>
  <si>
    <t>新規需要額</t>
    <rPh sb="0" eb="2">
      <t>シンキ</t>
    </rPh>
    <rPh sb="2" eb="4">
      <t>ジュヨウ</t>
    </rPh>
    <rPh sb="4" eb="5">
      <t>ガク</t>
    </rPh>
    <phoneticPr fontId="4"/>
  </si>
  <si>
    <t>逆行列係数表</t>
    <phoneticPr fontId="5"/>
  </si>
  <si>
    <t>飲食料品</t>
  </si>
  <si>
    <t>はん用機械</t>
  </si>
  <si>
    <t>生産用機械</t>
  </si>
  <si>
    <t>業務用機械</t>
  </si>
  <si>
    <t>電子部品</t>
  </si>
  <si>
    <t>水道</t>
  </si>
  <si>
    <t>廃棄物処理</t>
  </si>
  <si>
    <t>運輸・郵便</t>
  </si>
  <si>
    <t>情報通信</t>
  </si>
  <si>
    <t>医療・福祉</t>
  </si>
  <si>
    <t>労働係数</t>
    <rPh sb="0" eb="2">
      <t>ロウドウ</t>
    </rPh>
    <rPh sb="2" eb="4">
      <t>ケイスウ</t>
    </rPh>
    <phoneticPr fontId="4"/>
  </si>
  <si>
    <t>新規需要</t>
    <rPh sb="0" eb="2">
      <t>シンキ</t>
    </rPh>
    <rPh sb="2" eb="4">
      <t>ジュヨウ</t>
    </rPh>
    <phoneticPr fontId="4"/>
  </si>
  <si>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4"/>
  </si>
  <si>
    <t>【参考】経済波及効果の計算フロー図</t>
    <rPh sb="1" eb="3">
      <t>サンコウ</t>
    </rPh>
    <rPh sb="4" eb="6">
      <t>ケイザイ</t>
    </rPh>
    <rPh sb="6" eb="8">
      <t>ハキュウ</t>
    </rPh>
    <rPh sb="8" eb="10">
      <t>コウカ</t>
    </rPh>
    <rPh sb="11" eb="13">
      <t>ケイサン</t>
    </rPh>
    <rPh sb="16" eb="17">
      <t>ズ</t>
    </rPh>
    <phoneticPr fontId="4"/>
  </si>
  <si>
    <t>平成27年大阪府産業連関表　経済波及効果推計ツール（37部門）</t>
    <rPh sb="0" eb="2">
      <t>ヘイセイ</t>
    </rPh>
    <rPh sb="4" eb="5">
      <t>ネン</t>
    </rPh>
    <rPh sb="5" eb="8">
      <t>オオサカフ</t>
    </rPh>
    <rPh sb="8" eb="10">
      <t>サンギョウ</t>
    </rPh>
    <rPh sb="10" eb="12">
      <t>レンカン</t>
    </rPh>
    <rPh sb="12" eb="13">
      <t>ヒョウ</t>
    </rPh>
    <rPh sb="14" eb="16">
      <t>ケイザイ</t>
    </rPh>
    <rPh sb="16" eb="18">
      <t>ハキュウ</t>
    </rPh>
    <rPh sb="18" eb="20">
      <t>コウカ</t>
    </rPh>
    <rPh sb="20" eb="22">
      <t>スイケイ</t>
    </rPh>
    <rPh sb="28" eb="30">
      <t>ブモン</t>
    </rPh>
    <phoneticPr fontId="4"/>
  </si>
  <si>
    <t>農林漁業</t>
  </si>
  <si>
    <t>プラスチック・ゴム製品</t>
  </si>
  <si>
    <t>情報通信機器</t>
  </si>
  <si>
    <t>他に分類されない会員制団体</t>
  </si>
  <si>
    <t>平成27年大阪府産業連関表(37部門)</t>
    <rPh sb="5" eb="8">
      <t>オオサカフ</t>
    </rPh>
    <rPh sb="8" eb="10">
      <t>サンギョウ</t>
    </rPh>
    <rPh sb="10" eb="12">
      <t>レンカン</t>
    </rPh>
    <rPh sb="12" eb="13">
      <t>ヒョウ</t>
    </rPh>
    <phoneticPr fontId="4"/>
  </si>
  <si>
    <t>購入者価格</t>
    <rPh sb="0" eb="3">
      <t>コウニュウシャ</t>
    </rPh>
    <rPh sb="3" eb="5">
      <t>カカク</t>
    </rPh>
    <phoneticPr fontId="4"/>
  </si>
  <si>
    <t>生産者価格</t>
    <rPh sb="0" eb="3">
      <t>セイサンシャ</t>
    </rPh>
    <rPh sb="3" eb="5">
      <t>カカク</t>
    </rPh>
    <phoneticPr fontId="4"/>
  </si>
  <si>
    <t>商業マージン</t>
  </si>
  <si>
    <t>貨物運賃</t>
  </si>
  <si>
    <t>商業マージン率</t>
    <rPh sb="0" eb="2">
      <t>ショウギョウ</t>
    </rPh>
    <rPh sb="6" eb="7">
      <t>リツ</t>
    </rPh>
    <phoneticPr fontId="23"/>
  </si>
  <si>
    <t>運賃割合</t>
    <rPh sb="0" eb="2">
      <t>ウンチン</t>
    </rPh>
    <rPh sb="2" eb="4">
      <t>ワリアイ</t>
    </rPh>
    <phoneticPr fontId="23"/>
  </si>
  <si>
    <t>26</t>
  </si>
  <si>
    <t>27</t>
  </si>
  <si>
    <t>28</t>
  </si>
  <si>
    <t>29</t>
  </si>
  <si>
    <t>30</t>
  </si>
  <si>
    <t>31</t>
  </si>
  <si>
    <t>32</t>
  </si>
  <si>
    <t>33</t>
  </si>
  <si>
    <t>34</t>
  </si>
  <si>
    <t>35</t>
  </si>
  <si>
    <t>39</t>
  </si>
  <si>
    <t>41</t>
  </si>
  <si>
    <t>46</t>
  </si>
  <si>
    <t>47</t>
  </si>
  <si>
    <t>48</t>
  </si>
  <si>
    <t>51</t>
  </si>
  <si>
    <t>53</t>
  </si>
  <si>
    <t>55</t>
  </si>
  <si>
    <t>57</t>
  </si>
  <si>
    <t>59</t>
  </si>
  <si>
    <t>61</t>
  </si>
  <si>
    <t>63</t>
  </si>
  <si>
    <t>64</t>
  </si>
  <si>
    <t>65</t>
  </si>
  <si>
    <t>66</t>
  </si>
  <si>
    <t>67</t>
  </si>
  <si>
    <t>68</t>
  </si>
  <si>
    <t>69</t>
  </si>
  <si>
    <t>商業マージン</t>
    <rPh sb="0" eb="2">
      <t>ショウギョウ</t>
    </rPh>
    <phoneticPr fontId="4"/>
  </si>
  <si>
    <t>運賃</t>
    <rPh sb="0" eb="2">
      <t>ウンチン</t>
    </rPh>
    <phoneticPr fontId="4"/>
  </si>
  <si>
    <t>新規需要額ベクトル</t>
    <rPh sb="0" eb="2">
      <t>シンキ</t>
    </rPh>
    <rPh sb="2" eb="4">
      <t>ジュヨウ</t>
    </rPh>
    <rPh sb="4" eb="5">
      <t>ガク</t>
    </rPh>
    <phoneticPr fontId="4"/>
  </si>
  <si>
    <t>－</t>
    <phoneticPr fontId="4"/>
  </si>
  <si>
    <t>【入力シートの数値を反映】</t>
    <rPh sb="1" eb="3">
      <t>ニュウリョク</t>
    </rPh>
    <rPh sb="7" eb="9">
      <t>スウチ</t>
    </rPh>
    <rPh sb="10" eb="12">
      <t>ハンエイ</t>
    </rPh>
    <phoneticPr fontId="4"/>
  </si>
  <si>
    <t>01</t>
    <phoneticPr fontId="4"/>
  </si>
  <si>
    <t>06</t>
    <phoneticPr fontId="4"/>
  </si>
  <si>
    <t>11</t>
    <phoneticPr fontId="4"/>
  </si>
  <si>
    <t>15</t>
    <phoneticPr fontId="4"/>
  </si>
  <si>
    <t>16</t>
    <phoneticPr fontId="4"/>
  </si>
  <si>
    <t>20</t>
    <phoneticPr fontId="4"/>
  </si>
  <si>
    <t>21</t>
    <phoneticPr fontId="4"/>
  </si>
  <si>
    <t>22</t>
    <phoneticPr fontId="4"/>
  </si>
  <si>
    <t>25</t>
    <phoneticPr fontId="4"/>
  </si>
  <si>
    <t>★入力してください</t>
    <rPh sb="1" eb="3">
      <t>ニュウリョク</t>
    </rPh>
    <phoneticPr fontId="4"/>
  </si>
  <si>
    <t>★選択してください</t>
    <rPh sb="1" eb="3">
      <t>センタク</t>
    </rPh>
    <phoneticPr fontId="4"/>
  </si>
  <si>
    <t>★必要に応じて変更してください</t>
    <rPh sb="1" eb="3">
      <t>ヒツヨウ</t>
    </rPh>
    <rPh sb="4" eb="5">
      <t>オウ</t>
    </rPh>
    <rPh sb="7" eb="9">
      <t>ヘンコウ</t>
    </rPh>
    <phoneticPr fontId="4"/>
  </si>
  <si>
    <t>一次波及効果
（生産誘発額）</t>
    <rPh sb="0" eb="2">
      <t>イチジ</t>
    </rPh>
    <rPh sb="2" eb="4">
      <t>ハキュウ</t>
    </rPh>
    <rPh sb="4" eb="6">
      <t>コウカ</t>
    </rPh>
    <rPh sb="8" eb="10">
      <t>セイサン</t>
    </rPh>
    <rPh sb="10" eb="12">
      <t>ユウハツ</t>
    </rPh>
    <rPh sb="12" eb="13">
      <t>ガク</t>
    </rPh>
    <phoneticPr fontId="4"/>
  </si>
  <si>
    <t>誘発された
生産額から生じた雇用者所得</t>
    <rPh sb="0" eb="2">
      <t>ユウハツ</t>
    </rPh>
    <rPh sb="6" eb="9">
      <t>セイサンガク</t>
    </rPh>
    <rPh sb="11" eb="12">
      <t>ショウ</t>
    </rPh>
    <rPh sb="14" eb="17">
      <t>コヨウシャ</t>
    </rPh>
    <rPh sb="17" eb="19">
      <t>ショトク</t>
    </rPh>
    <phoneticPr fontId="4"/>
  </si>
  <si>
    <t>誘発された
生産額から生じた
雇用者所得</t>
    <rPh sb="0" eb="2">
      <t>ユウハツ</t>
    </rPh>
    <rPh sb="6" eb="9">
      <t>セイサンガク</t>
    </rPh>
    <rPh sb="11" eb="12">
      <t>ショウ</t>
    </rPh>
    <rPh sb="15" eb="18">
      <t>コヨウシャ</t>
    </rPh>
    <rPh sb="18" eb="20">
      <t>ショトク</t>
    </rPh>
    <phoneticPr fontId="4"/>
  </si>
  <si>
    <t>■入力シート　</t>
    <rPh sb="1" eb="3">
      <t>ニュウリョク</t>
    </rPh>
    <phoneticPr fontId="4"/>
  </si>
  <si>
    <t>②価格種別</t>
    <rPh sb="1" eb="3">
      <t>カカク</t>
    </rPh>
    <rPh sb="3" eb="5">
      <t>シュベツ</t>
    </rPh>
    <phoneticPr fontId="4"/>
  </si>
  <si>
    <t>③平均消費性向</t>
    <rPh sb="1" eb="3">
      <t>ヘイキン</t>
    </rPh>
    <rPh sb="3" eb="5">
      <t>ショウヒ</t>
    </rPh>
    <rPh sb="5" eb="7">
      <t>セイコウ</t>
    </rPh>
    <phoneticPr fontId="4"/>
  </si>
  <si>
    <t>①新規需要額（億円）</t>
    <rPh sb="1" eb="3">
      <t>シンキ</t>
    </rPh>
    <rPh sb="3" eb="5">
      <t>ジュヨウ</t>
    </rPh>
    <rPh sb="5" eb="6">
      <t>ガク</t>
    </rPh>
    <rPh sb="7" eb="9">
      <t>オクエン</t>
    </rPh>
    <phoneticPr fontId="4"/>
  </si>
  <si>
    <t>・投入係数は安定的</t>
    <rPh sb="1" eb="3">
      <t>トウニュウ</t>
    </rPh>
    <rPh sb="3" eb="5">
      <t>ケイスウ</t>
    </rPh>
    <rPh sb="6" eb="9">
      <t>アンテイテキ</t>
    </rPh>
    <phoneticPr fontId="4"/>
  </si>
  <si>
    <t>・物価変動は未考慮</t>
    <rPh sb="1" eb="3">
      <t>ブッカ</t>
    </rPh>
    <rPh sb="3" eb="5">
      <t>ヘンドウ</t>
    </rPh>
    <rPh sb="6" eb="7">
      <t>ミ</t>
    </rPh>
    <rPh sb="7" eb="9">
      <t>コウリョ</t>
    </rPh>
    <phoneticPr fontId="4"/>
  </si>
  <si>
    <t>・規模の経済性は未考慮</t>
    <phoneticPr fontId="4"/>
  </si>
  <si>
    <t>・時間的問題は不明確</t>
    <phoneticPr fontId="4"/>
  </si>
  <si>
    <t>・生産能力の限界は無視</t>
    <phoneticPr fontId="4"/>
  </si>
  <si>
    <t>・在庫による調整は無視</t>
    <phoneticPr fontId="4"/>
  </si>
  <si>
    <t>・使用する産業連関表の部門数によって推計結果は違う</t>
    <phoneticPr fontId="4"/>
  </si>
  <si>
    <t>「生産が２倍になれば原材料等の投入量も２倍になる」という線形的な比例関係を仮定します。</t>
    <phoneticPr fontId="4"/>
  </si>
  <si>
    <t>平成27年（2015年）大阪府産業連関表　経済波及効果推計ツール（37部門）</t>
    <rPh sb="0" eb="2">
      <t>ヘイセイ</t>
    </rPh>
    <rPh sb="4" eb="5">
      <t>ネン</t>
    </rPh>
    <rPh sb="10" eb="11">
      <t>ネン</t>
    </rPh>
    <rPh sb="12" eb="15">
      <t>オオサカフ</t>
    </rPh>
    <rPh sb="15" eb="17">
      <t>サンギョウ</t>
    </rPh>
    <rPh sb="17" eb="19">
      <t>レンカン</t>
    </rPh>
    <rPh sb="19" eb="20">
      <t>ヒョウ</t>
    </rPh>
    <rPh sb="21" eb="23">
      <t>ケイザイ</t>
    </rPh>
    <rPh sb="23" eb="25">
      <t>ハキュウ</t>
    </rPh>
    <rPh sb="25" eb="27">
      <t>コウカ</t>
    </rPh>
    <rPh sb="27" eb="29">
      <t>スイケイ</t>
    </rPh>
    <rPh sb="35" eb="37">
      <t>ブモン</t>
    </rPh>
    <phoneticPr fontId="4"/>
  </si>
  <si>
    <t>経済波及効果が達成される所要時間は不明確です。</t>
    <rPh sb="7" eb="9">
      <t>タッセイ</t>
    </rPh>
    <rPh sb="17" eb="20">
      <t>フメイカク</t>
    </rPh>
    <phoneticPr fontId="4"/>
  </si>
  <si>
    <t>・雇用者所得の消費への転換比率は「平均消費性向」を用いる</t>
    <rPh sb="19" eb="21">
      <t>ショウヒ</t>
    </rPh>
    <rPh sb="21" eb="23">
      <t>セイコウ</t>
    </rPh>
    <rPh sb="25" eb="26">
      <t>モチ</t>
    </rPh>
    <phoneticPr fontId="4"/>
  </si>
  <si>
    <t>②部門別の価格種別（生産者価格 or 購入者価格）</t>
    <rPh sb="1" eb="3">
      <t>ブモン</t>
    </rPh>
    <rPh sb="3" eb="4">
      <t>ベツ</t>
    </rPh>
    <rPh sb="5" eb="7">
      <t>カカク</t>
    </rPh>
    <rPh sb="7" eb="9">
      <t>シュベツ</t>
    </rPh>
    <rPh sb="10" eb="13">
      <t>セイサンシャ</t>
    </rPh>
    <rPh sb="13" eb="15">
      <t>カカク</t>
    </rPh>
    <rPh sb="19" eb="22">
      <t>コウニュウシャ</t>
    </rPh>
    <rPh sb="22" eb="24">
      <t>カカク</t>
    </rPh>
    <phoneticPr fontId="4"/>
  </si>
  <si>
    <t>①部門別の新規需要額（億円単位）</t>
    <rPh sb="1" eb="3">
      <t>ブモン</t>
    </rPh>
    <rPh sb="3" eb="4">
      <t>ベツ</t>
    </rPh>
    <rPh sb="5" eb="7">
      <t>シンキ</t>
    </rPh>
    <rPh sb="7" eb="9">
      <t>ジュヨウ</t>
    </rPh>
    <rPh sb="9" eb="10">
      <t>ガク</t>
    </rPh>
    <rPh sb="11" eb="13">
      <t>オクエン</t>
    </rPh>
    <rPh sb="13" eb="15">
      <t>タンイ</t>
    </rPh>
    <phoneticPr fontId="4"/>
  </si>
  <si>
    <t>○免責事項</t>
    <rPh sb="1" eb="3">
      <t>メンセキ</t>
    </rPh>
    <rPh sb="3" eb="5">
      <t>ジコウ</t>
    </rPh>
    <phoneticPr fontId="4"/>
  </si>
  <si>
    <t>○利用事例提供のお願い</t>
    <rPh sb="1" eb="3">
      <t>リヨウ</t>
    </rPh>
    <rPh sb="3" eb="5">
      <t>ジレイ</t>
    </rPh>
    <rPh sb="5" eb="7">
      <t>テイキョウ</t>
    </rPh>
    <rPh sb="9" eb="10">
      <t>ネガ</t>
    </rPh>
    <phoneticPr fontId="4"/>
  </si>
  <si>
    <t>e-mail：tokei@sbox.pref.osaka.lg.jp</t>
    <phoneticPr fontId="4"/>
  </si>
  <si>
    <t>FAX：06-6614-6921</t>
    <phoneticPr fontId="4"/>
  </si>
  <si>
    <t>電話：06-6210-9195（直通）</t>
    <phoneticPr fontId="4"/>
  </si>
  <si>
    <t>＜連絡先＞</t>
    <phoneticPr fontId="4"/>
  </si>
  <si>
    <t>大阪府 総務部 統計課 情報企画グループ</t>
    <phoneticPr fontId="4"/>
  </si>
  <si>
    <t>－</t>
  </si>
  <si>
    <t>需要合計</t>
    <rPh sb="0" eb="2">
      <t>ジュヨウ</t>
    </rPh>
    <rPh sb="2" eb="4">
      <t>ゴウケイ</t>
    </rPh>
    <phoneticPr fontId="4"/>
  </si>
  <si>
    <t>平成27年（2015年）産業連関表（総務省）需要合計（購入者価格評価表、マージン表より）</t>
    <rPh sb="0" eb="2">
      <t>ヘイセイ</t>
    </rPh>
    <rPh sb="4" eb="5">
      <t>ネン</t>
    </rPh>
    <rPh sb="10" eb="11">
      <t>ネン</t>
    </rPh>
    <rPh sb="12" eb="14">
      <t>サンギョウ</t>
    </rPh>
    <rPh sb="14" eb="16">
      <t>レンカン</t>
    </rPh>
    <rPh sb="16" eb="17">
      <t>ヒョウ</t>
    </rPh>
    <rPh sb="18" eb="21">
      <t>ソウムショウ</t>
    </rPh>
    <rPh sb="22" eb="24">
      <t>ジュヨウ</t>
    </rPh>
    <rPh sb="24" eb="26">
      <t>ゴウケイ</t>
    </rPh>
    <rPh sb="27" eb="30">
      <t>コウニュウシャ</t>
    </rPh>
    <rPh sb="30" eb="32">
      <t>カカク</t>
    </rPh>
    <rPh sb="32" eb="34">
      <t>ヒョウカ</t>
    </rPh>
    <rPh sb="34" eb="35">
      <t>ヒョウ</t>
    </rPh>
    <rPh sb="40" eb="41">
      <t>ヒョウ</t>
    </rPh>
    <phoneticPr fontId="4"/>
  </si>
  <si>
    <t>平均消費性向</t>
    <phoneticPr fontId="4"/>
  </si>
  <si>
    <t>○このツールでできること</t>
    <phoneticPr fontId="4"/>
  </si>
  <si>
    <t>○このツールの使い方</t>
    <rPh sb="7" eb="8">
      <t>ツカ</t>
    </rPh>
    <rPh sb="9" eb="10">
      <t>カタ</t>
    </rPh>
    <phoneticPr fontId="4"/>
  </si>
  <si>
    <t>③平均消費性向（受け取った所得のうち消費に回る割合）</t>
    <rPh sb="1" eb="3">
      <t>ヘイキン</t>
    </rPh>
    <rPh sb="3" eb="5">
      <t>ショウヒ</t>
    </rPh>
    <rPh sb="5" eb="7">
      <t>セイコウ</t>
    </rPh>
    <rPh sb="8" eb="9">
      <t>ウ</t>
    </rPh>
    <rPh sb="10" eb="11">
      <t>ト</t>
    </rPh>
    <rPh sb="13" eb="15">
      <t>ショトク</t>
    </rPh>
    <rPh sb="18" eb="20">
      <t>ショウヒ</t>
    </rPh>
    <rPh sb="21" eb="22">
      <t>マワ</t>
    </rPh>
    <rPh sb="23" eb="25">
      <t>ワリアイ</t>
    </rPh>
    <phoneticPr fontId="4"/>
  </si>
  <si>
    <t>○基本的仮定、前提条件</t>
    <rPh sb="1" eb="4">
      <t>キホンテキ</t>
    </rPh>
    <rPh sb="4" eb="6">
      <t>カテイ</t>
    </rPh>
    <rPh sb="7" eb="9">
      <t>ゼンテイ</t>
    </rPh>
    <rPh sb="9" eb="11">
      <t>ジョウケン</t>
    </rPh>
    <phoneticPr fontId="4"/>
  </si>
  <si>
    <t>経済波及効果の推計は、以下の基本的仮定、前提条件に基づいています。</t>
    <rPh sb="0" eb="2">
      <t>ケイザイ</t>
    </rPh>
    <rPh sb="2" eb="4">
      <t>ハキュウ</t>
    </rPh>
    <rPh sb="4" eb="6">
      <t>コウカ</t>
    </rPh>
    <rPh sb="7" eb="9">
      <t>スイケイ</t>
    </rPh>
    <rPh sb="11" eb="13">
      <t>イカ</t>
    </rPh>
    <rPh sb="14" eb="17">
      <t>キホンテキ</t>
    </rPh>
    <rPh sb="17" eb="19">
      <t>カテイ</t>
    </rPh>
    <rPh sb="20" eb="22">
      <t>ゼンテイ</t>
    </rPh>
    <rPh sb="22" eb="24">
      <t>ジョウケン</t>
    </rPh>
    <rPh sb="25" eb="26">
      <t>モト</t>
    </rPh>
    <phoneticPr fontId="4"/>
  </si>
  <si>
    <t>そのようなことはないと仮定します。</t>
    <phoneticPr fontId="4"/>
  </si>
  <si>
    <t>現実には、生産余力がない場合には輸移入への依存などにより府内の生産に波及しませんが、生産限界はないと仮定します。</t>
    <rPh sb="0" eb="2">
      <t>ゲンジツ</t>
    </rPh>
    <rPh sb="28" eb="29">
      <t>フ</t>
    </rPh>
    <rPh sb="44" eb="46">
      <t>ゲンカイ</t>
    </rPh>
    <phoneticPr fontId="4"/>
  </si>
  <si>
    <t>・時間外勤務対応などによる影響は無視</t>
    <phoneticPr fontId="4"/>
  </si>
  <si>
    <t>雇用者所得の一定割合が最終需要（消費）に回ることを「所得の消費への転換」と呼び、その一定割合を「消費への転換比率」といいます。</t>
    <rPh sb="20" eb="21">
      <t>マワ</t>
    </rPh>
    <rPh sb="26" eb="28">
      <t>ショトク</t>
    </rPh>
    <rPh sb="29" eb="31">
      <t>ショウヒ</t>
    </rPh>
    <rPh sb="33" eb="35">
      <t>テンカン</t>
    </rPh>
    <rPh sb="37" eb="38">
      <t>ヨ</t>
    </rPh>
    <rPh sb="42" eb="44">
      <t>イッテイ</t>
    </rPh>
    <rPh sb="44" eb="46">
      <t>ワリアイ</t>
    </rPh>
    <rPh sb="48" eb="50">
      <t>ショウヒ</t>
    </rPh>
    <rPh sb="52" eb="54">
      <t>テンカン</t>
    </rPh>
    <rPh sb="54" eb="56">
      <t>ヒリツ</t>
    </rPh>
    <phoneticPr fontId="4"/>
  </si>
  <si>
    <t>・推計できる経済波及効果効果の範囲には限界がある</t>
    <rPh sb="1" eb="3">
      <t>スイケイ</t>
    </rPh>
    <rPh sb="6" eb="8">
      <t>ケイザイ</t>
    </rPh>
    <rPh sb="8" eb="10">
      <t>ハキュウ</t>
    </rPh>
    <rPh sb="10" eb="12">
      <t>コウカ</t>
    </rPh>
    <phoneticPr fontId="4"/>
  </si>
  <si>
    <t>例えば、道路や橋りょうの建設であれば、建設そのものの経済波及効果は推計できますが、完成後に地域の生産力に及ぼす影響や</t>
    <rPh sb="0" eb="1">
      <t>タト</t>
    </rPh>
    <rPh sb="4" eb="6">
      <t>ドウロ</t>
    </rPh>
    <rPh sb="7" eb="8">
      <t>キョウ</t>
    </rPh>
    <rPh sb="12" eb="14">
      <t>ケンセツ</t>
    </rPh>
    <rPh sb="26" eb="28">
      <t>ケイザイ</t>
    </rPh>
    <rPh sb="28" eb="30">
      <t>ハキュウ</t>
    </rPh>
    <rPh sb="33" eb="35">
      <t>スイケイ</t>
    </rPh>
    <rPh sb="41" eb="43">
      <t>カンセイ</t>
    </rPh>
    <rPh sb="43" eb="44">
      <t>ゴ</t>
    </rPh>
    <rPh sb="52" eb="53">
      <t>オヨ</t>
    </rPh>
    <rPh sb="55" eb="57">
      <t>エイキョウ</t>
    </rPh>
    <phoneticPr fontId="4"/>
  </si>
  <si>
    <t>このツールによる推計の結果は、大阪府が保証するものではありません。</t>
    <rPh sb="8" eb="10">
      <t>スイケイ</t>
    </rPh>
    <rPh sb="11" eb="13">
      <t>ケッカ</t>
    </rPh>
    <rPh sb="15" eb="18">
      <t>オオサカフ</t>
    </rPh>
    <rPh sb="19" eb="21">
      <t>ホショウ</t>
    </rPh>
    <phoneticPr fontId="4"/>
  </si>
  <si>
    <t>推計される方の責任において利用してください。</t>
    <rPh sb="0" eb="2">
      <t>スイケイ</t>
    </rPh>
    <rPh sb="5" eb="6">
      <t>カタ</t>
    </rPh>
    <rPh sb="7" eb="9">
      <t>セキニン</t>
    </rPh>
    <rPh sb="13" eb="15">
      <t>リヨウ</t>
    </rPh>
    <phoneticPr fontId="4"/>
  </si>
  <si>
    <t>○留意いただきたいこと</t>
    <rPh sb="1" eb="3">
      <t>リュウイ</t>
    </rPh>
    <phoneticPr fontId="4"/>
  </si>
  <si>
    <t>【入力シート】に以下の３点を入力・選択すると【経済波及効果推計シート】に推計結果と推計過程が表示されます。</t>
    <rPh sb="1" eb="3">
      <t>ニュウリョク</t>
    </rPh>
    <rPh sb="8" eb="10">
      <t>イカ</t>
    </rPh>
    <rPh sb="12" eb="13">
      <t>テン</t>
    </rPh>
    <rPh sb="14" eb="16">
      <t>ニュウリョク</t>
    </rPh>
    <rPh sb="17" eb="19">
      <t>センタク</t>
    </rPh>
    <rPh sb="41" eb="43">
      <t>スイケイ</t>
    </rPh>
    <rPh sb="43" eb="45">
      <t>カテイ</t>
    </rPh>
    <phoneticPr fontId="4"/>
  </si>
  <si>
    <t>平成27年の産業構造により推計しており、「投入係数」は一定と仮定しています。</t>
    <rPh sb="0" eb="2">
      <t>ヘイセイ</t>
    </rPh>
    <rPh sb="4" eb="5">
      <t>ネン</t>
    </rPh>
    <rPh sb="6" eb="8">
      <t>サンギョウ</t>
    </rPh>
    <rPh sb="8" eb="10">
      <t>コウゾウ</t>
    </rPh>
    <rPh sb="13" eb="15">
      <t>スイケイ</t>
    </rPh>
    <rPh sb="21" eb="23">
      <t>トウニュウ</t>
    </rPh>
    <rPh sb="23" eb="25">
      <t>ケイスウ</t>
    </rPh>
    <rPh sb="27" eb="29">
      <t>イッテイ</t>
    </rPh>
    <rPh sb="30" eb="32">
      <t>カテイ</t>
    </rPh>
    <phoneticPr fontId="4"/>
  </si>
  <si>
    <t>大量生産による単価の縮小はないと仮定します。</t>
    <phoneticPr fontId="4"/>
  </si>
  <si>
    <t>このツールでは、「消費への転換比率」に平均消費性向（総務省「家計調査」）」を用いていますが、変更は可能です。</t>
    <rPh sb="9" eb="11">
      <t>ショウヒ</t>
    </rPh>
    <rPh sb="13" eb="15">
      <t>テンカン</t>
    </rPh>
    <rPh sb="15" eb="17">
      <t>ヒリツ</t>
    </rPh>
    <rPh sb="19" eb="21">
      <t>ヘイキン</t>
    </rPh>
    <rPh sb="21" eb="23">
      <t>ショウヒ</t>
    </rPh>
    <rPh sb="23" eb="25">
      <t>セイコウ</t>
    </rPh>
    <rPh sb="26" eb="29">
      <t>ソウムショウ</t>
    </rPh>
    <rPh sb="30" eb="32">
      <t>カケイ</t>
    </rPh>
    <rPh sb="32" eb="34">
      <t>チョウサ</t>
    </rPh>
    <rPh sb="38" eb="39">
      <t>モチ</t>
    </rPh>
    <rPh sb="46" eb="48">
      <t>ヘンコウ</t>
    </rPh>
    <rPh sb="49" eb="51">
      <t>カノウ</t>
    </rPh>
    <phoneticPr fontId="4"/>
  </si>
  <si>
    <t>推計に用いる産業連関表の部門数が多いものほど推計結果は小さくなる傾向があります。</t>
    <rPh sb="0" eb="2">
      <t>スイケイ</t>
    </rPh>
    <phoneticPr fontId="4"/>
  </si>
  <si>
    <t>産業連関表を用いての推計は、生産波及効果に関する経済効果のみ対象としています。</t>
    <rPh sb="6" eb="7">
      <t>モチ</t>
    </rPh>
    <rPh sb="10" eb="12">
      <t>スイケイ</t>
    </rPh>
    <phoneticPr fontId="4"/>
  </si>
  <si>
    <t>〒559-8555   大阪市住之江区南港北 一丁目14-16 　大阪府咲洲庁舎（さきしまコスモタワー）19階</t>
    <rPh sb="23" eb="24">
      <t>イチ</t>
    </rPh>
    <rPh sb="24" eb="26">
      <t>チョウメ</t>
    </rPh>
    <phoneticPr fontId="4"/>
  </si>
  <si>
    <t>大阪府産業連関表及びこのツールを利用された場合は、お手数ですが、下記連絡先にお知らせください。</t>
    <rPh sb="8" eb="9">
      <t>オヨ</t>
    </rPh>
    <rPh sb="26" eb="28">
      <t>テスウ</t>
    </rPh>
    <rPh sb="32" eb="34">
      <t>カキ</t>
    </rPh>
    <rPh sb="34" eb="36">
      <t>レンラク</t>
    </rPh>
    <rPh sb="36" eb="37">
      <t>サキ</t>
    </rPh>
    <rPh sb="39" eb="40">
      <t>シ</t>
    </rPh>
    <phoneticPr fontId="4"/>
  </si>
  <si>
    <t>どの程度増加するか推計できます。</t>
    <phoneticPr fontId="4"/>
  </si>
  <si>
    <r>
      <t>入力内容が【経済波及効果推計シート】に自動で反映されます。以下を参考に入力・選択してください。
　</t>
    </r>
    <r>
      <rPr>
        <b/>
        <sz val="11"/>
        <color rgb="FFFF0000"/>
        <rFont val="游ゴシック"/>
        <family val="3"/>
        <charset val="128"/>
      </rPr>
      <t>①新規需要額</t>
    </r>
    <r>
      <rPr>
        <sz val="11"/>
        <rFont val="游ゴシック"/>
        <family val="3"/>
        <charset val="128"/>
      </rPr>
      <t xml:space="preserve">
　　</t>
    </r>
    <r>
      <rPr>
        <b/>
        <u/>
        <sz val="11"/>
        <rFont val="游ゴシック"/>
        <family val="3"/>
        <charset val="128"/>
      </rPr>
      <t>発生する新規需要額を部門別に入力</t>
    </r>
    <r>
      <rPr>
        <sz val="11"/>
        <rFont val="游ゴシック"/>
        <family val="3"/>
        <charset val="128"/>
      </rPr>
      <t xml:space="preserve">
　　□例えば、リンゴに0.05億円需要が発生する場合は「農林漁業」に0.05
　　　　　　　ジュースに0.1億円需要が発生する場合は「飲食料品」に0.1
　　　を入力してください。
　　　（注）リンゴやジュースをスーパーで購入するとしても「商業」には計上しません。
　　　　　　←新たに需要が発生した財・サービスの種類に応じて部門分類に対応させる
　　□新たに需要が発生した財・サービスがどの部門分類に該当するか分からない場合は、
　　　総務省「平成27年（2015年）産業連関表ー総合解説編ー」p.185～の品目例示などをご覧ください。
　</t>
    </r>
    <r>
      <rPr>
        <b/>
        <sz val="11"/>
        <color rgb="FFFF0000"/>
        <rFont val="游ゴシック"/>
        <family val="3"/>
        <charset val="128"/>
      </rPr>
      <t>②価格種別</t>
    </r>
    <r>
      <rPr>
        <sz val="11"/>
        <rFont val="游ゴシック"/>
        <family val="3"/>
        <charset val="128"/>
      </rPr>
      <t xml:space="preserve">
　　</t>
    </r>
    <r>
      <rPr>
        <b/>
        <u/>
        <sz val="11"/>
        <rFont val="游ゴシック"/>
        <family val="3"/>
        <charset val="128"/>
      </rPr>
      <t>①で入力した金額が購入者価格か生産者価格かを部門別に選択</t>
    </r>
    <r>
      <rPr>
        <sz val="11"/>
        <rFont val="游ゴシック"/>
        <family val="3"/>
        <charset val="128"/>
      </rPr>
      <t xml:space="preserve">
　　□新規需要額が購入者価格（卸売・小売業者や運送業者へ支払う流通経費を含む額）か生産者価格
　　　（流通経費を含まない額＝工場出荷時の額）かを選択してください。
　　 　（注）通常の売買金額は購入者価格なので、特別なケース以外は購入者価格を選択してください。
　　□「－」の部門は選択する必要はありません。
　　（補足）産業連関表では生産者価格を用います。購入者価格を入力した場合、生産者価格への変換と
　　　　　　流通経費分の「商業」及び「運輸・郵便」への計上を、ツールが自動的に行います。
　</t>
    </r>
    <r>
      <rPr>
        <b/>
        <sz val="11"/>
        <color rgb="FFFF0000"/>
        <rFont val="游ゴシック"/>
        <family val="3"/>
        <charset val="128"/>
      </rPr>
      <t>③平均消費性向</t>
    </r>
    <r>
      <rPr>
        <sz val="11"/>
        <rFont val="游ゴシック"/>
        <family val="3"/>
        <charset val="128"/>
      </rPr>
      <t xml:space="preserve">
　　</t>
    </r>
    <r>
      <rPr>
        <b/>
        <u/>
        <sz val="11"/>
        <rFont val="游ゴシック"/>
        <family val="3"/>
        <charset val="128"/>
      </rPr>
      <t>一次波及効果で誘発された生産額から生じた雇用者所得のうち、消費に回る割合を入力</t>
    </r>
    <r>
      <rPr>
        <sz val="11"/>
        <rFont val="游ゴシック"/>
        <family val="3"/>
        <charset val="128"/>
      </rPr>
      <t xml:space="preserve">
　　□初期値として平成27年大阪市の平均消費性向*を入力していますが、自由に変更できます。
　　　  *総務省「家計調査（2015）」１世帯当たり年平均１か月間の収入と支出（二人以上の世帯のうち勤労者世帯）
　　（補足）平均消費性向＝消費支出÷可処分所得</t>
    </r>
    <rPh sb="2" eb="4">
      <t>ナイヨウ</t>
    </rPh>
    <rPh sb="29" eb="31">
      <t>イカ</t>
    </rPh>
    <rPh sb="32" eb="34">
      <t>サンコウ</t>
    </rPh>
    <rPh sb="35" eb="37">
      <t>ニュウリョク</t>
    </rPh>
    <rPh sb="38" eb="40">
      <t>センタク</t>
    </rPh>
    <rPh sb="51" eb="53">
      <t>シンキ</t>
    </rPh>
    <rPh sb="53" eb="55">
      <t>ジュヨウ</t>
    </rPh>
    <rPh sb="55" eb="56">
      <t>ガク</t>
    </rPh>
    <rPh sb="59" eb="61">
      <t>ハッセイ</t>
    </rPh>
    <rPh sb="63" eb="65">
      <t>シンキ</t>
    </rPh>
    <rPh sb="65" eb="67">
      <t>ジュヨウ</t>
    </rPh>
    <rPh sb="67" eb="68">
      <t>ガク</t>
    </rPh>
    <rPh sb="69" eb="71">
      <t>ブモン</t>
    </rPh>
    <rPh sb="71" eb="72">
      <t>ベツ</t>
    </rPh>
    <rPh sb="73" eb="75">
      <t>ニュウリョク</t>
    </rPh>
    <rPh sb="79" eb="80">
      <t>タト</t>
    </rPh>
    <rPh sb="91" eb="92">
      <t>オク</t>
    </rPh>
    <rPh sb="92" eb="93">
      <t>エン</t>
    </rPh>
    <rPh sb="93" eb="95">
      <t>ジュヨウ</t>
    </rPh>
    <rPh sb="96" eb="98">
      <t>ハッセイ</t>
    </rPh>
    <rPh sb="100" eb="102">
      <t>バアイ</t>
    </rPh>
    <rPh sb="104" eb="106">
      <t>ノウリン</t>
    </rPh>
    <rPh sb="106" eb="108">
      <t>ギョギョウ</t>
    </rPh>
    <rPh sb="130" eb="132">
      <t>オクエン</t>
    </rPh>
    <rPh sb="132" eb="134">
      <t>ジュヨウ</t>
    </rPh>
    <rPh sb="135" eb="137">
      <t>ハッセイ</t>
    </rPh>
    <rPh sb="139" eb="141">
      <t>バアイ</t>
    </rPh>
    <rPh sb="143" eb="145">
      <t>インショク</t>
    </rPh>
    <rPh sb="145" eb="146">
      <t>リョウ</t>
    </rPh>
    <rPh sb="146" eb="147">
      <t>ヒン</t>
    </rPh>
    <rPh sb="157" eb="159">
      <t>ニュウリョク</t>
    </rPh>
    <rPh sb="171" eb="172">
      <t>チュウ</t>
    </rPh>
    <rPh sb="187" eb="189">
      <t>コウニュウ</t>
    </rPh>
    <rPh sb="196" eb="198">
      <t>ショウギョウ</t>
    </rPh>
    <rPh sb="201" eb="203">
      <t>ケイジョウ</t>
    </rPh>
    <rPh sb="216" eb="217">
      <t>アラ</t>
    </rPh>
    <rPh sb="219" eb="221">
      <t>ジュヨウ</t>
    </rPh>
    <rPh sb="222" eb="224">
      <t>ハッセイ</t>
    </rPh>
    <rPh sb="226" eb="227">
      <t>ザイ</t>
    </rPh>
    <rPh sb="233" eb="235">
      <t>シュルイ</t>
    </rPh>
    <rPh sb="236" eb="237">
      <t>オウ</t>
    </rPh>
    <rPh sb="239" eb="241">
      <t>ブモン</t>
    </rPh>
    <rPh sb="241" eb="243">
      <t>ブンルイ</t>
    </rPh>
    <rPh sb="244" eb="246">
      <t>タイオウ</t>
    </rPh>
    <rPh sb="253" eb="254">
      <t>アラ</t>
    </rPh>
    <rPh sb="256" eb="258">
      <t>ジュヨウ</t>
    </rPh>
    <rPh sb="259" eb="261">
      <t>ハッセイ</t>
    </rPh>
    <rPh sb="263" eb="264">
      <t>ザイ</t>
    </rPh>
    <rPh sb="272" eb="274">
      <t>ブモン</t>
    </rPh>
    <rPh sb="274" eb="276">
      <t>ブンルイ</t>
    </rPh>
    <rPh sb="277" eb="279">
      <t>ガイトウ</t>
    </rPh>
    <rPh sb="282" eb="283">
      <t>ワ</t>
    </rPh>
    <rPh sb="287" eb="289">
      <t>バアイ</t>
    </rPh>
    <rPh sb="295" eb="298">
      <t>ソウムショウ</t>
    </rPh>
    <rPh sb="299" eb="301">
      <t>ヘイセイ</t>
    </rPh>
    <rPh sb="303" eb="304">
      <t>ネン</t>
    </rPh>
    <rPh sb="309" eb="310">
      <t>ネン</t>
    </rPh>
    <rPh sb="311" eb="313">
      <t>サンギョウ</t>
    </rPh>
    <rPh sb="313" eb="315">
      <t>レンカン</t>
    </rPh>
    <rPh sb="315" eb="316">
      <t>ヒョウ</t>
    </rPh>
    <rPh sb="317" eb="319">
      <t>ソウゴウ</t>
    </rPh>
    <rPh sb="319" eb="321">
      <t>カイセツ</t>
    </rPh>
    <rPh sb="321" eb="322">
      <t>ヘン</t>
    </rPh>
    <rPh sb="331" eb="333">
      <t>ヒンモク</t>
    </rPh>
    <rPh sb="333" eb="335">
      <t>レイジ</t>
    </rPh>
    <rPh sb="339" eb="340">
      <t>ラン</t>
    </rPh>
    <rPh sb="351" eb="353">
      <t>カカク</t>
    </rPh>
    <rPh sb="353" eb="355">
      <t>シュベツ</t>
    </rPh>
    <rPh sb="360" eb="362">
      <t>ニュウリョク</t>
    </rPh>
    <rPh sb="364" eb="366">
      <t>キンガク</t>
    </rPh>
    <rPh sb="367" eb="370">
      <t>コウニュウシャ</t>
    </rPh>
    <rPh sb="370" eb="372">
      <t>カカク</t>
    </rPh>
    <rPh sb="373" eb="376">
      <t>セイサンシャ</t>
    </rPh>
    <rPh sb="376" eb="378">
      <t>カカク</t>
    </rPh>
    <rPh sb="380" eb="382">
      <t>ブモン</t>
    </rPh>
    <rPh sb="382" eb="383">
      <t>ベツ</t>
    </rPh>
    <rPh sb="384" eb="386">
      <t>センタク</t>
    </rPh>
    <rPh sb="390" eb="392">
      <t>シンキ</t>
    </rPh>
    <rPh sb="392" eb="394">
      <t>ジュヨウ</t>
    </rPh>
    <rPh sb="394" eb="395">
      <t>ガク</t>
    </rPh>
    <rPh sb="396" eb="399">
      <t>コウニュウシャ</t>
    </rPh>
    <rPh sb="399" eb="401">
      <t>カカク</t>
    </rPh>
    <rPh sb="402" eb="404">
      <t>オロシウ</t>
    </rPh>
    <rPh sb="405" eb="407">
      <t>コウ</t>
    </rPh>
    <rPh sb="407" eb="409">
      <t>ギョウシャ</t>
    </rPh>
    <rPh sb="410" eb="412">
      <t>ウンソウ</t>
    </rPh>
    <rPh sb="412" eb="414">
      <t>ギョウシャ</t>
    </rPh>
    <rPh sb="415" eb="417">
      <t>シハラ</t>
    </rPh>
    <rPh sb="418" eb="420">
      <t>リュウツウ</t>
    </rPh>
    <rPh sb="420" eb="422">
      <t>ケイヒ</t>
    </rPh>
    <rPh sb="423" eb="424">
      <t>フク</t>
    </rPh>
    <rPh sb="425" eb="426">
      <t>ガク</t>
    </rPh>
    <rPh sb="428" eb="431">
      <t>セイサンシャ</t>
    </rPh>
    <rPh sb="431" eb="433">
      <t>カカク</t>
    </rPh>
    <rPh sb="438" eb="440">
      <t>リュウツウ</t>
    </rPh>
    <rPh sb="440" eb="442">
      <t>ケイヒ</t>
    </rPh>
    <rPh sb="443" eb="444">
      <t>フク</t>
    </rPh>
    <rPh sb="447" eb="448">
      <t>ガク</t>
    </rPh>
    <rPh sb="449" eb="451">
      <t>コウジョウ</t>
    </rPh>
    <rPh sb="451" eb="453">
      <t>シュッカ</t>
    </rPh>
    <rPh sb="453" eb="454">
      <t>ジ</t>
    </rPh>
    <rPh sb="455" eb="456">
      <t>ガク</t>
    </rPh>
    <rPh sb="459" eb="461">
      <t>センタク</t>
    </rPh>
    <rPh sb="476" eb="478">
      <t>ツウジョウ</t>
    </rPh>
    <rPh sb="479" eb="481">
      <t>バイバイ</t>
    </rPh>
    <rPh sb="481" eb="483">
      <t>キンガク</t>
    </rPh>
    <rPh sb="484" eb="487">
      <t>コウニュウシャ</t>
    </rPh>
    <rPh sb="487" eb="489">
      <t>カカク</t>
    </rPh>
    <rPh sb="499" eb="501">
      <t>イガイ</t>
    </rPh>
    <rPh sb="502" eb="505">
      <t>コウニュウシャ</t>
    </rPh>
    <rPh sb="505" eb="507">
      <t>カカク</t>
    </rPh>
    <rPh sb="508" eb="510">
      <t>センタク</t>
    </rPh>
    <rPh sb="525" eb="527">
      <t>ブモン</t>
    </rPh>
    <rPh sb="528" eb="530">
      <t>センタク</t>
    </rPh>
    <rPh sb="532" eb="534">
      <t>ヒツヨウ</t>
    </rPh>
    <rPh sb="545" eb="547">
      <t>ホソク</t>
    </rPh>
    <rPh sb="548" eb="550">
      <t>サンギョウ</t>
    </rPh>
    <rPh sb="550" eb="552">
      <t>レンカン</t>
    </rPh>
    <rPh sb="552" eb="553">
      <t>ヒョウ</t>
    </rPh>
    <rPh sb="555" eb="558">
      <t>セイサンシャ</t>
    </rPh>
    <rPh sb="558" eb="560">
      <t>カカク</t>
    </rPh>
    <rPh sb="561" eb="562">
      <t>モチ</t>
    </rPh>
    <rPh sb="566" eb="569">
      <t>コウニュウシャ</t>
    </rPh>
    <rPh sb="569" eb="571">
      <t>カカク</t>
    </rPh>
    <rPh sb="572" eb="574">
      <t>ニュウリョク</t>
    </rPh>
    <rPh sb="576" eb="578">
      <t>バアイ</t>
    </rPh>
    <rPh sb="579" eb="582">
      <t>セイサンシャ</t>
    </rPh>
    <rPh sb="582" eb="584">
      <t>カカク</t>
    </rPh>
    <rPh sb="586" eb="588">
      <t>ヘンカン</t>
    </rPh>
    <rPh sb="596" eb="598">
      <t>リュウツウ</t>
    </rPh>
    <rPh sb="598" eb="600">
      <t>ケイヒ</t>
    </rPh>
    <rPh sb="600" eb="601">
      <t>ブン</t>
    </rPh>
    <rPh sb="603" eb="605">
      <t>ショウギョウ</t>
    </rPh>
    <rPh sb="606" eb="607">
      <t>オヨ</t>
    </rPh>
    <rPh sb="609" eb="611">
      <t>ウンユ</t>
    </rPh>
    <rPh sb="612" eb="614">
      <t>ユウビン</t>
    </rPh>
    <rPh sb="617" eb="619">
      <t>ケイジョウ</t>
    </rPh>
    <rPh sb="625" eb="628">
      <t>ジドウテキ</t>
    </rPh>
    <rPh sb="629" eb="630">
      <t>オコナ</t>
    </rPh>
    <rPh sb="638" eb="640">
      <t>ヘイキン</t>
    </rPh>
    <rPh sb="640" eb="642">
      <t>ショウヒ</t>
    </rPh>
    <rPh sb="642" eb="644">
      <t>セイコウ</t>
    </rPh>
    <rPh sb="647" eb="649">
      <t>イチジ</t>
    </rPh>
    <rPh sb="649" eb="651">
      <t>ハキュウ</t>
    </rPh>
    <rPh sb="651" eb="653">
      <t>コウカ</t>
    </rPh>
    <rPh sb="654" eb="656">
      <t>ユウハツ</t>
    </rPh>
    <rPh sb="659" eb="662">
      <t>セイサンガク</t>
    </rPh>
    <rPh sb="664" eb="665">
      <t>ショウ</t>
    </rPh>
    <rPh sb="667" eb="670">
      <t>コヨウシャ</t>
    </rPh>
    <rPh sb="670" eb="672">
      <t>ショトク</t>
    </rPh>
    <rPh sb="676" eb="678">
      <t>ショウヒ</t>
    </rPh>
    <rPh sb="679" eb="680">
      <t>マワ</t>
    </rPh>
    <rPh sb="681" eb="683">
      <t>ワリアイ</t>
    </rPh>
    <rPh sb="684" eb="686">
      <t>ニュウリョク</t>
    </rPh>
    <rPh sb="690" eb="693">
      <t>ショキチ</t>
    </rPh>
    <rPh sb="696" eb="698">
      <t>ヘイセイ</t>
    </rPh>
    <rPh sb="700" eb="701">
      <t>ネン</t>
    </rPh>
    <rPh sb="701" eb="704">
      <t>オオサカシ</t>
    </rPh>
    <rPh sb="705" eb="707">
      <t>ヘイキン</t>
    </rPh>
    <rPh sb="707" eb="709">
      <t>ショウヒ</t>
    </rPh>
    <rPh sb="709" eb="711">
      <t>セイコウ</t>
    </rPh>
    <rPh sb="713" eb="715">
      <t>ニュウリョク</t>
    </rPh>
    <rPh sb="722" eb="724">
      <t>ジユウ</t>
    </rPh>
    <rPh sb="797" eb="799">
      <t>ヘイキン</t>
    </rPh>
    <rPh sb="799" eb="801">
      <t>ショウヒ</t>
    </rPh>
    <rPh sb="801" eb="803">
      <t>セイコウ</t>
    </rPh>
    <rPh sb="804" eb="806">
      <t>ショウヒ</t>
    </rPh>
    <rPh sb="806" eb="808">
      <t>シシュツ</t>
    </rPh>
    <rPh sb="809" eb="812">
      <t>カショブン</t>
    </rPh>
    <rPh sb="812" eb="814">
      <t>ショトク</t>
    </rPh>
    <phoneticPr fontId="4"/>
  </si>
  <si>
    <t>現実には、残業して対応するなどにより、従業者数は増加するとは限りませんが、生産額と労働力の間に比例関係が存在すると仮定します。</t>
    <rPh sb="0" eb="2">
      <t>ゲンジツ</t>
    </rPh>
    <rPh sb="5" eb="7">
      <t>ザンギョウ</t>
    </rPh>
    <rPh sb="9" eb="11">
      <t>タイオウ</t>
    </rPh>
    <phoneticPr fontId="4"/>
  </si>
  <si>
    <t>現実には、（過剰な在庫があるので）生産増ではなく在庫削減で対応すると需要が生産に結び付かないこともありますが、</t>
    <rPh sb="0" eb="2">
      <t>ゲンジツ</t>
    </rPh>
    <rPh sb="42" eb="43">
      <t>ツ</t>
    </rPh>
    <phoneticPr fontId="4"/>
  </si>
  <si>
    <t>大阪府内にイベントや設備投資などの新規需要が発生した場合に各産業の生産額、粗付加価値額、雇用者所得及び雇用が</t>
    <rPh sb="10" eb="12">
      <t>セツビ</t>
    </rPh>
    <rPh sb="12" eb="14">
      <t>トウシ</t>
    </rPh>
    <rPh sb="17" eb="19">
      <t>シンキ</t>
    </rPh>
    <rPh sb="19" eb="21">
      <t>ジュヨウ</t>
    </rPh>
    <phoneticPr fontId="4"/>
  </si>
  <si>
    <t>推計結果は、平成27年の価格で表示されます。厳密には、推計する年の価格を一旦平成27年の価格にして（デフレート）、</t>
    <rPh sb="0" eb="2">
      <t>スイケイ</t>
    </rPh>
    <rPh sb="2" eb="4">
      <t>ケッカ</t>
    </rPh>
    <rPh sb="6" eb="8">
      <t>ヘイセイ</t>
    </rPh>
    <rPh sb="10" eb="11">
      <t>ネン</t>
    </rPh>
    <rPh sb="12" eb="14">
      <t>カカク</t>
    </rPh>
    <rPh sb="15" eb="17">
      <t>ヒョウジ</t>
    </rPh>
    <rPh sb="31" eb="32">
      <t>ネン</t>
    </rPh>
    <rPh sb="33" eb="35">
      <t>カカク</t>
    </rPh>
    <rPh sb="38" eb="40">
      <t>ヘイセイ</t>
    </rPh>
    <phoneticPr fontId="4"/>
  </si>
  <si>
    <t>算出した効果額を推計する年の価格に戻す（インフレート）プロセスが必要です。</t>
    <rPh sb="12" eb="13">
      <t>ネン</t>
    </rPh>
    <rPh sb="32" eb="34">
      <t>ヒツヨウ</t>
    </rPh>
    <phoneticPr fontId="4"/>
  </si>
  <si>
    <t>利便性の向上に伴う経済効果は推計できません。</t>
    <rPh sb="7" eb="8">
      <t>トモナ</t>
    </rPh>
    <rPh sb="9" eb="11">
      <t>ケイザイ</t>
    </rPh>
    <rPh sb="11" eb="13">
      <t>コウカ</t>
    </rPh>
    <rPh sb="14" eb="16">
      <t>スイケイ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</si>
</sst>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00000_ "/>
    <numFmt numFmtId="178" formatCode="00"/>
    <numFmt numFmtId="179" formatCode="0.000000_);[Red]\(0.000000\)"/>
    <numFmt numFmtId="180" formatCode="0.00_ "/>
    <numFmt numFmtId="181" formatCode="0.0000_ "/>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明朝"/>
      <family val="1"/>
      <charset val="128"/>
    </font>
    <font>
      <sz val="11"/>
      <name val="ＭＳ 明朝"/>
      <family val="1"/>
      <charset val="128"/>
    </font>
    <font>
      <sz val="11"/>
      <color theme="1"/>
      <name val="ＭＳ ゴシック"/>
      <family val="2"/>
      <charset val="128"/>
    </font>
    <font>
      <sz val="10"/>
      <color theme="1"/>
      <name val="ＭＳ Ｐ明朝"/>
      <family val="1"/>
      <charset val="128"/>
    </font>
    <font>
      <sz val="18"/>
      <name val="游ゴシック"/>
      <family val="3"/>
      <charset val="128"/>
    </font>
    <font>
      <sz val="9"/>
      <name val="游ゴシック"/>
      <family val="3"/>
      <charset val="128"/>
    </font>
    <font>
      <sz val="12"/>
      <name val="游ゴシック"/>
      <family val="3"/>
      <charset val="128"/>
    </font>
    <font>
      <b/>
      <sz val="12"/>
      <name val="游ゴシック"/>
      <family val="3"/>
      <charset val="128"/>
    </font>
    <font>
      <sz val="8"/>
      <name val="游ゴシック"/>
      <family val="3"/>
      <charset val="128"/>
    </font>
    <font>
      <sz val="11"/>
      <name val="游ゴシック"/>
      <family val="3"/>
      <charset val="128"/>
    </font>
    <font>
      <b/>
      <sz val="11"/>
      <name val="游ゴシック"/>
      <family val="3"/>
      <charset val="128"/>
    </font>
    <font>
      <sz val="10"/>
      <name val="游ゴシック"/>
      <family val="3"/>
      <charset val="128"/>
    </font>
    <font>
      <b/>
      <sz val="18"/>
      <name val="游ゴシック"/>
      <family val="3"/>
      <charset val="128"/>
    </font>
    <font>
      <sz val="10"/>
      <color theme="1"/>
      <name val="游ゴシック"/>
      <family val="3"/>
      <charset val="128"/>
    </font>
    <font>
      <sz val="6"/>
      <name val="ＭＳ Ｐゴシック"/>
      <family val="2"/>
      <charset val="128"/>
      <scheme val="minor"/>
    </font>
    <font>
      <b/>
      <sz val="11"/>
      <color rgb="FF0070C0"/>
      <name val="游ゴシック"/>
      <family val="3"/>
      <charset val="128"/>
    </font>
    <font>
      <sz val="14"/>
      <name val="游ゴシック"/>
      <family val="3"/>
      <charset val="128"/>
    </font>
    <font>
      <b/>
      <sz val="10"/>
      <name val="游ゴシック"/>
      <family val="3"/>
      <charset val="128"/>
    </font>
    <font>
      <b/>
      <sz val="14"/>
      <name val="游ゴシック"/>
      <family val="3"/>
      <charset val="128"/>
    </font>
    <font>
      <b/>
      <sz val="11"/>
      <color theme="0"/>
      <name val="游ゴシック"/>
      <family val="3"/>
      <charset val="128"/>
    </font>
    <font>
      <b/>
      <u/>
      <sz val="11"/>
      <name val="游ゴシック"/>
      <family val="3"/>
      <charset val="128"/>
    </font>
    <font>
      <b/>
      <sz val="11"/>
      <color rgb="FFFF0000"/>
      <name val="游ゴシック"/>
      <family val="3"/>
      <charset val="128"/>
    </font>
  </fonts>
  <fills count="20">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FF"/>
        <bgColor indexed="64"/>
      </patternFill>
    </fill>
    <fill>
      <patternFill patternType="solid">
        <fgColor rgb="FFFFCC66"/>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9FFCC"/>
        <bgColor indexed="64"/>
      </patternFill>
    </fill>
    <fill>
      <patternFill patternType="solid">
        <fgColor theme="4" tint="-0.249977111117893"/>
        <bgColor indexed="64"/>
      </patternFill>
    </fill>
  </fills>
  <borders count="8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rgb="FFFF0000"/>
      </left>
      <right style="medium">
        <color rgb="FFFF0000"/>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diagonal/>
    </border>
    <border>
      <left/>
      <right style="medium">
        <color rgb="FFFF0000"/>
      </right>
      <top style="medium">
        <color indexed="64"/>
      </top>
      <bottom/>
      <diagonal/>
    </border>
    <border>
      <left style="medium">
        <color indexed="64"/>
      </left>
      <right style="medium">
        <color rgb="FFFF0000"/>
      </right>
      <top/>
      <bottom style="thin">
        <color indexed="64"/>
      </bottom>
      <diagonal/>
    </border>
    <border>
      <left style="medium">
        <color indexed="64"/>
      </left>
      <right/>
      <top/>
      <bottom style="thin">
        <color indexed="64"/>
      </bottom>
      <diagonal/>
    </border>
    <border>
      <left/>
      <right style="medium">
        <color rgb="FFFF0000"/>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rgb="FFFF0000"/>
      </right>
      <top/>
      <bottom style="medium">
        <color indexed="64"/>
      </bottom>
      <diagonal/>
    </border>
    <border>
      <left/>
      <right style="medium">
        <color rgb="FFFF0000"/>
      </right>
      <top/>
      <bottom/>
      <diagonal/>
    </border>
  </borders>
  <cellStyleXfs count="32">
    <xf numFmtId="0" fontId="0" fillId="0" borderId="0">
      <alignment vertical="center"/>
    </xf>
    <xf numFmtId="9" fontId="3" fillId="0" borderId="0" applyFont="0" applyFill="0" applyBorder="0" applyAlignment="0" applyProtection="0"/>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xf numFmtId="0" fontId="3" fillId="0" borderId="0"/>
    <xf numFmtId="0" fontId="3" fillId="0" borderId="0"/>
    <xf numFmtId="0" fontId="3" fillId="0" borderId="0"/>
    <xf numFmtId="0" fontId="7" fillId="0" borderId="0">
      <alignment vertical="center"/>
    </xf>
    <xf numFmtId="0" fontId="6" fillId="0" borderId="0"/>
    <xf numFmtId="0" fontId="8" fillId="0" borderId="0"/>
    <xf numFmtId="0" fontId="3" fillId="0" borderId="0"/>
    <xf numFmtId="0" fontId="2" fillId="0" borderId="0">
      <alignment vertical="center"/>
    </xf>
    <xf numFmtId="0" fontId="11" fillId="0" borderId="0">
      <alignment vertical="center"/>
    </xf>
    <xf numFmtId="0" fontId="2" fillId="0" borderId="0">
      <alignment vertical="center"/>
    </xf>
    <xf numFmtId="0" fontId="2" fillId="0" borderId="0">
      <alignment vertical="center"/>
    </xf>
    <xf numFmtId="0" fontId="12" fillId="12" borderId="0" applyNumberFormat="0" applyFont="0" applyBorder="0" applyAlignment="0" applyProtection="0">
      <alignment horizontal="center" vertical="center" wrapText="1"/>
    </xf>
    <xf numFmtId="0" fontId="12" fillId="13" borderId="0" applyNumberFormat="0" applyFont="0" applyBorder="0" applyAlignment="0" applyProtection="0">
      <alignment horizontal="center" vertical="center" wrapText="1"/>
    </xf>
    <xf numFmtId="0" fontId="12" fillId="14" borderId="67" applyNumberFormat="0" applyFont="0" applyBorder="0" applyAlignment="0" applyProtection="0">
      <alignment horizontal="center" vertical="center" wrapText="1"/>
    </xf>
    <xf numFmtId="38" fontId="1" fillId="0" borderId="0" applyFont="0" applyFill="0" applyBorder="0" applyAlignment="0" applyProtection="0">
      <alignment vertical="center"/>
    </xf>
    <xf numFmtId="38" fontId="10" fillId="0" borderId="0" applyFont="0" applyFill="0" applyBorder="0" applyAlignment="0" applyProtection="0"/>
    <xf numFmtId="0" fontId="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6" fillId="0" borderId="0"/>
    <xf numFmtId="0" fontId="3" fillId="0" borderId="0"/>
    <xf numFmtId="0" fontId="3" fillId="0" borderId="0"/>
    <xf numFmtId="0" fontId="1" fillId="0" borderId="0">
      <alignment vertical="center"/>
    </xf>
  </cellStyleXfs>
  <cellXfs count="283">
    <xf numFmtId="0" fontId="0" fillId="0" borderId="0" xfId="0">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4" fillId="0" borderId="0" xfId="0" applyFont="1" applyAlignment="1">
      <alignment vertical="center" wrapText="1"/>
    </xf>
    <xf numFmtId="176" fontId="16" fillId="0" borderId="0" xfId="0" applyNumberFormat="1" applyFont="1" applyBorder="1">
      <alignment vertical="center"/>
    </xf>
    <xf numFmtId="176" fontId="16" fillId="0" borderId="20" xfId="0" applyNumberFormat="1" applyFont="1" applyBorder="1">
      <alignment vertical="center"/>
    </xf>
    <xf numFmtId="0" fontId="16" fillId="0" borderId="0" xfId="0" applyFont="1" applyBorder="1">
      <alignment vertical="center"/>
    </xf>
    <xf numFmtId="0" fontId="14" fillId="0" borderId="14" xfId="0" applyFont="1" applyBorder="1">
      <alignment vertical="center"/>
    </xf>
    <xf numFmtId="0" fontId="14" fillId="0" borderId="26" xfId="0" applyFont="1" applyBorder="1" applyAlignment="1">
      <alignment horizontal="distributed" vertical="center" justifyLastLine="1"/>
    </xf>
    <xf numFmtId="0" fontId="14" fillId="2" borderId="32" xfId="0" applyFont="1" applyFill="1" applyBorder="1" applyAlignment="1">
      <alignment horizontal="center" vertical="center"/>
    </xf>
    <xf numFmtId="0" fontId="14" fillId="9" borderId="13" xfId="0" applyFont="1" applyFill="1" applyBorder="1" applyAlignment="1">
      <alignment horizontal="center" vertical="center"/>
    </xf>
    <xf numFmtId="0" fontId="14" fillId="3" borderId="13" xfId="0" applyFont="1" applyFill="1" applyBorder="1" applyAlignment="1">
      <alignment horizontal="center" vertical="center"/>
    </xf>
    <xf numFmtId="0" fontId="17" fillId="4" borderId="13" xfId="0" applyFont="1" applyFill="1" applyBorder="1" applyAlignment="1">
      <alignment horizontal="center" vertical="center" shrinkToFit="1"/>
    </xf>
    <xf numFmtId="0" fontId="14" fillId="5" borderId="13" xfId="0" applyFont="1" applyFill="1" applyBorder="1" applyAlignment="1">
      <alignment horizontal="center" vertical="center"/>
    </xf>
    <xf numFmtId="0" fontId="14" fillId="6" borderId="13" xfId="0" applyFont="1" applyFill="1" applyBorder="1" applyAlignment="1">
      <alignment horizontal="center" vertical="center"/>
    </xf>
    <xf numFmtId="0" fontId="14" fillId="7" borderId="13" xfId="0" applyFont="1" applyFill="1" applyBorder="1" applyAlignment="1">
      <alignment horizontal="center" vertical="center"/>
    </xf>
    <xf numFmtId="0" fontId="17" fillId="8" borderId="13" xfId="0" applyFont="1" applyFill="1" applyBorder="1" applyAlignment="1">
      <alignment horizontal="center" vertical="center" shrinkToFit="1"/>
    </xf>
    <xf numFmtId="0" fontId="14" fillId="11" borderId="13" xfId="0" applyFont="1" applyFill="1" applyBorder="1" applyAlignment="1">
      <alignment horizontal="center" vertical="center"/>
    </xf>
    <xf numFmtId="0" fontId="14" fillId="10" borderId="13" xfId="0" applyFont="1" applyFill="1" applyBorder="1" applyAlignment="1">
      <alignment horizontal="center" vertical="center"/>
    </xf>
    <xf numFmtId="178" fontId="14" fillId="0" borderId="15" xfId="0" applyNumberFormat="1" applyFont="1" applyFill="1" applyBorder="1" applyAlignment="1">
      <alignment horizontal="center" vertical="center"/>
    </xf>
    <xf numFmtId="0" fontId="14" fillId="0" borderId="27" xfId="0" applyNumberFormat="1" applyFont="1" applyFill="1" applyBorder="1" applyAlignment="1">
      <alignment horizontal="distributed" vertical="center"/>
    </xf>
    <xf numFmtId="176" fontId="14" fillId="2" borderId="33" xfId="0" applyNumberFormat="1" applyFont="1" applyFill="1" applyBorder="1" applyProtection="1">
      <alignment vertical="center"/>
      <protection locked="0"/>
    </xf>
    <xf numFmtId="176" fontId="14" fillId="9" borderId="21" xfId="0" applyNumberFormat="1" applyFont="1" applyFill="1" applyBorder="1" applyProtection="1">
      <alignment vertical="center"/>
      <protection locked="0"/>
    </xf>
    <xf numFmtId="176" fontId="14" fillId="3" borderId="21" xfId="0" applyNumberFormat="1" applyFont="1" applyFill="1" applyBorder="1">
      <alignment vertical="center"/>
    </xf>
    <xf numFmtId="176" fontId="14" fillId="4" borderId="21" xfId="0" applyNumberFormat="1" applyFont="1" applyFill="1" applyBorder="1">
      <alignment vertical="center"/>
    </xf>
    <xf numFmtId="176" fontId="14" fillId="5" borderId="21" xfId="0" applyNumberFormat="1" applyFont="1" applyFill="1" applyBorder="1">
      <alignment vertical="center"/>
    </xf>
    <xf numFmtId="176" fontId="14" fillId="6" borderId="21" xfId="0" applyNumberFormat="1" applyFont="1" applyFill="1" applyBorder="1">
      <alignment vertical="center"/>
    </xf>
    <xf numFmtId="176" fontId="14" fillId="7" borderId="21" xfId="0" applyNumberFormat="1" applyFont="1" applyFill="1" applyBorder="1">
      <alignment vertical="center"/>
    </xf>
    <xf numFmtId="176" fontId="14" fillId="8" borderId="21" xfId="0" applyNumberFormat="1" applyFont="1" applyFill="1" applyBorder="1">
      <alignment vertical="center"/>
    </xf>
    <xf numFmtId="176" fontId="14" fillId="11" borderId="21" xfId="0" applyNumberFormat="1" applyFont="1" applyFill="1" applyBorder="1">
      <alignment vertical="center"/>
    </xf>
    <xf numFmtId="176" fontId="14" fillId="10" borderId="21" xfId="0" applyNumberFormat="1" applyFont="1" applyFill="1" applyBorder="1">
      <alignment vertical="center"/>
    </xf>
    <xf numFmtId="178" fontId="14" fillId="0" borderId="16" xfId="0" applyNumberFormat="1" applyFont="1" applyFill="1" applyBorder="1" applyAlignment="1">
      <alignment horizontal="center" vertical="center"/>
    </xf>
    <xf numFmtId="0" fontId="14" fillId="0" borderId="28" xfId="0" applyNumberFormat="1" applyFont="1" applyFill="1" applyBorder="1" applyAlignment="1">
      <alignment horizontal="distributed" vertical="center"/>
    </xf>
    <xf numFmtId="176" fontId="14" fillId="2" borderId="34" xfId="0" applyNumberFormat="1" applyFont="1" applyFill="1" applyBorder="1" applyProtection="1">
      <alignment vertical="center"/>
      <protection locked="0"/>
    </xf>
    <xf numFmtId="176" fontId="14" fillId="9" borderId="22" xfId="0" applyNumberFormat="1" applyFont="1" applyFill="1" applyBorder="1" applyProtection="1">
      <alignment vertical="center"/>
      <protection locked="0"/>
    </xf>
    <xf numFmtId="176" fontId="14" fillId="3" borderId="22" xfId="0" applyNumberFormat="1" applyFont="1" applyFill="1" applyBorder="1">
      <alignment vertical="center"/>
    </xf>
    <xf numFmtId="176" fontId="14" fillId="4" borderId="22" xfId="0" applyNumberFormat="1" applyFont="1" applyFill="1" applyBorder="1">
      <alignment vertical="center"/>
    </xf>
    <xf numFmtId="176" fontId="14" fillId="5" borderId="22" xfId="0" applyNumberFormat="1" applyFont="1" applyFill="1" applyBorder="1">
      <alignment vertical="center"/>
    </xf>
    <xf numFmtId="176" fontId="14" fillId="6" borderId="22" xfId="0" applyNumberFormat="1" applyFont="1" applyFill="1" applyBorder="1">
      <alignment vertical="center"/>
    </xf>
    <xf numFmtId="176" fontId="14" fillId="7" borderId="22" xfId="0" applyNumberFormat="1" applyFont="1" applyFill="1" applyBorder="1">
      <alignment vertical="center"/>
    </xf>
    <xf numFmtId="176" fontId="14" fillId="8" borderId="22" xfId="0" applyNumberFormat="1" applyFont="1" applyFill="1" applyBorder="1">
      <alignment vertical="center"/>
    </xf>
    <xf numFmtId="176" fontId="14" fillId="11" borderId="22" xfId="0" applyNumberFormat="1" applyFont="1" applyFill="1" applyBorder="1">
      <alignment vertical="center"/>
    </xf>
    <xf numFmtId="176" fontId="14" fillId="10" borderId="22" xfId="0" applyNumberFormat="1" applyFont="1" applyFill="1" applyBorder="1">
      <alignment vertical="center"/>
    </xf>
    <xf numFmtId="178" fontId="14" fillId="0" borderId="17" xfId="0" applyNumberFormat="1" applyFont="1" applyFill="1" applyBorder="1" applyAlignment="1">
      <alignment horizontal="center" vertical="center"/>
    </xf>
    <xf numFmtId="0" fontId="14" fillId="0" borderId="29" xfId="0" applyNumberFormat="1" applyFont="1" applyFill="1" applyBorder="1" applyAlignment="1">
      <alignment horizontal="distributed" vertical="center"/>
    </xf>
    <xf numFmtId="176" fontId="14" fillId="2" borderId="35" xfId="0" applyNumberFormat="1" applyFont="1" applyFill="1" applyBorder="1" applyProtection="1">
      <alignment vertical="center"/>
      <protection locked="0"/>
    </xf>
    <xf numFmtId="176" fontId="14" fillId="9" borderId="23" xfId="0" applyNumberFormat="1" applyFont="1" applyFill="1" applyBorder="1" applyProtection="1">
      <alignment vertical="center"/>
      <protection locked="0"/>
    </xf>
    <xf numFmtId="176" fontId="14" fillId="3" borderId="23" xfId="0" applyNumberFormat="1" applyFont="1" applyFill="1" applyBorder="1">
      <alignment vertical="center"/>
    </xf>
    <xf numFmtId="176" fontId="14" fillId="4" borderId="23" xfId="0" applyNumberFormat="1" applyFont="1" applyFill="1" applyBorder="1">
      <alignment vertical="center"/>
    </xf>
    <xf numFmtId="176" fontId="14" fillId="5" borderId="23" xfId="0" applyNumberFormat="1" applyFont="1" applyFill="1" applyBorder="1">
      <alignment vertical="center"/>
    </xf>
    <xf numFmtId="176" fontId="14" fillId="6" borderId="23" xfId="0" applyNumberFormat="1" applyFont="1" applyFill="1" applyBorder="1">
      <alignment vertical="center"/>
    </xf>
    <xf numFmtId="176" fontId="14" fillId="7" borderId="23" xfId="0" applyNumberFormat="1" applyFont="1" applyFill="1" applyBorder="1">
      <alignment vertical="center"/>
    </xf>
    <xf numFmtId="176" fontId="14" fillId="8" borderId="23" xfId="0" applyNumberFormat="1" applyFont="1" applyFill="1" applyBorder="1">
      <alignment vertical="center"/>
    </xf>
    <xf numFmtId="176" fontId="14" fillId="11" borderId="23" xfId="0" applyNumberFormat="1" applyFont="1" applyFill="1" applyBorder="1">
      <alignment vertical="center"/>
    </xf>
    <xf numFmtId="176" fontId="14" fillId="10" borderId="23" xfId="0" applyNumberFormat="1" applyFont="1" applyFill="1" applyBorder="1">
      <alignment vertical="center"/>
    </xf>
    <xf numFmtId="178" fontId="14" fillId="0" borderId="18" xfId="0" applyNumberFormat="1" applyFont="1" applyFill="1" applyBorder="1" applyAlignment="1">
      <alignment horizontal="center" vertical="center"/>
    </xf>
    <xf numFmtId="0" fontId="14" fillId="0" borderId="30" xfId="0" applyNumberFormat="1" applyFont="1" applyFill="1" applyBorder="1" applyAlignment="1">
      <alignment horizontal="distributed" vertical="center"/>
    </xf>
    <xf numFmtId="176" fontId="14" fillId="2" borderId="36" xfId="0" applyNumberFormat="1" applyFont="1" applyFill="1" applyBorder="1" applyProtection="1">
      <alignment vertical="center"/>
      <protection locked="0"/>
    </xf>
    <xf numFmtId="176" fontId="14" fillId="9" borderId="24" xfId="0" applyNumberFormat="1" applyFont="1" applyFill="1" applyBorder="1" applyProtection="1">
      <alignment vertical="center"/>
      <protection locked="0"/>
    </xf>
    <xf numFmtId="176" fontId="14" fillId="3" borderId="24" xfId="0" applyNumberFormat="1" applyFont="1" applyFill="1" applyBorder="1">
      <alignment vertical="center"/>
    </xf>
    <xf numFmtId="176" fontId="14" fillId="4" borderId="24" xfId="0" applyNumberFormat="1" applyFont="1" applyFill="1" applyBorder="1">
      <alignment vertical="center"/>
    </xf>
    <xf numFmtId="176" fontId="14" fillId="5" borderId="24" xfId="0" applyNumberFormat="1" applyFont="1" applyFill="1" applyBorder="1">
      <alignment vertical="center"/>
    </xf>
    <xf numFmtId="176" fontId="14" fillId="6" borderId="24" xfId="0" applyNumberFormat="1" applyFont="1" applyFill="1" applyBorder="1">
      <alignment vertical="center"/>
    </xf>
    <xf numFmtId="176" fontId="14" fillId="7" borderId="24" xfId="0" applyNumberFormat="1" applyFont="1" applyFill="1" applyBorder="1">
      <alignment vertical="center"/>
    </xf>
    <xf numFmtId="176" fontId="14" fillId="8" borderId="24" xfId="0" applyNumberFormat="1" applyFont="1" applyFill="1" applyBorder="1">
      <alignment vertical="center"/>
    </xf>
    <xf numFmtId="176" fontId="14" fillId="11" borderId="24" xfId="0" applyNumberFormat="1" applyFont="1" applyFill="1" applyBorder="1">
      <alignment vertical="center"/>
    </xf>
    <xf numFmtId="176" fontId="14" fillId="10" borderId="24" xfId="0" applyNumberFormat="1" applyFont="1" applyFill="1" applyBorder="1">
      <alignment vertical="center"/>
    </xf>
    <xf numFmtId="0" fontId="18" fillId="0" borderId="0" xfId="0" applyFont="1">
      <alignment vertical="center"/>
    </xf>
    <xf numFmtId="178" fontId="14" fillId="0" borderId="63" xfId="0" applyNumberFormat="1" applyFont="1" applyFill="1" applyBorder="1" applyAlignment="1">
      <alignment horizontal="center" vertical="center"/>
    </xf>
    <xf numFmtId="0" fontId="14" fillId="0" borderId="64" xfId="0" applyNumberFormat="1" applyFont="1" applyFill="1" applyBorder="1" applyAlignment="1">
      <alignment horizontal="distributed" vertical="center"/>
    </xf>
    <xf numFmtId="176" fontId="14" fillId="2" borderId="65" xfId="0" applyNumberFormat="1" applyFont="1" applyFill="1" applyBorder="1" applyProtection="1">
      <alignment vertical="center"/>
      <protection locked="0"/>
    </xf>
    <xf numFmtId="176" fontId="14" fillId="9" borderId="66" xfId="0" applyNumberFormat="1" applyFont="1" applyFill="1" applyBorder="1" applyProtection="1">
      <alignment vertical="center"/>
      <protection locked="0"/>
    </xf>
    <xf numFmtId="176" fontId="14" fillId="3" borderId="66" xfId="0" applyNumberFormat="1" applyFont="1" applyFill="1" applyBorder="1">
      <alignment vertical="center"/>
    </xf>
    <xf numFmtId="176" fontId="14" fillId="4" borderId="66" xfId="0" applyNumberFormat="1" applyFont="1" applyFill="1" applyBorder="1">
      <alignment vertical="center"/>
    </xf>
    <xf numFmtId="176" fontId="14" fillId="5" borderId="66" xfId="0" applyNumberFormat="1" applyFont="1" applyFill="1" applyBorder="1">
      <alignment vertical="center"/>
    </xf>
    <xf numFmtId="176" fontId="14" fillId="6" borderId="66" xfId="0" applyNumberFormat="1" applyFont="1" applyFill="1" applyBorder="1">
      <alignment vertical="center"/>
    </xf>
    <xf numFmtId="176" fontId="14" fillId="7" borderId="66" xfId="0" applyNumberFormat="1" applyFont="1" applyFill="1" applyBorder="1">
      <alignment vertical="center"/>
    </xf>
    <xf numFmtId="176" fontId="14" fillId="8" borderId="66" xfId="0" applyNumberFormat="1" applyFont="1" applyFill="1" applyBorder="1">
      <alignment vertical="center"/>
    </xf>
    <xf numFmtId="176" fontId="14" fillId="11" borderId="66" xfId="0" applyNumberFormat="1" applyFont="1" applyFill="1" applyBorder="1">
      <alignment vertical="center"/>
    </xf>
    <xf numFmtId="176" fontId="14" fillId="10" borderId="66" xfId="0" applyNumberFormat="1" applyFont="1" applyFill="1" applyBorder="1">
      <alignment vertical="center"/>
    </xf>
    <xf numFmtId="178" fontId="14" fillId="0" borderId="19" xfId="0" applyNumberFormat="1" applyFont="1" applyFill="1" applyBorder="1" applyAlignment="1">
      <alignment horizontal="center" vertical="center"/>
    </xf>
    <xf numFmtId="0" fontId="14" fillId="0" borderId="31" xfId="0" applyNumberFormat="1" applyFont="1" applyFill="1" applyBorder="1" applyAlignment="1">
      <alignment horizontal="distributed" vertical="center"/>
    </xf>
    <xf numFmtId="176" fontId="14" fillId="2" borderId="37" xfId="0" applyNumberFormat="1" applyFont="1" applyFill="1" applyBorder="1" applyProtection="1">
      <alignment vertical="center"/>
      <protection locked="0"/>
    </xf>
    <xf numFmtId="176" fontId="14" fillId="9" borderId="25" xfId="0" applyNumberFormat="1" applyFont="1" applyFill="1" applyBorder="1" applyProtection="1">
      <alignment vertical="center"/>
      <protection locked="0"/>
    </xf>
    <xf numFmtId="176" fontId="14" fillId="3" borderId="25" xfId="0" applyNumberFormat="1" applyFont="1" applyFill="1" applyBorder="1">
      <alignment vertical="center"/>
    </xf>
    <xf numFmtId="176" fontId="14" fillId="4" borderId="25" xfId="0" applyNumberFormat="1" applyFont="1" applyFill="1" applyBorder="1">
      <alignment vertical="center"/>
    </xf>
    <xf numFmtId="176" fontId="14" fillId="5" borderId="25" xfId="0" applyNumberFormat="1" applyFont="1" applyFill="1" applyBorder="1">
      <alignment vertical="center"/>
    </xf>
    <xf numFmtId="176" fontId="14" fillId="6" borderId="25" xfId="0" applyNumberFormat="1" applyFont="1" applyFill="1" applyBorder="1">
      <alignment vertical="center"/>
    </xf>
    <xf numFmtId="176" fontId="14" fillId="7" borderId="25" xfId="0" applyNumberFormat="1" applyFont="1" applyFill="1" applyBorder="1">
      <alignment vertical="center"/>
    </xf>
    <xf numFmtId="176" fontId="14" fillId="8" borderId="25" xfId="0" applyNumberFormat="1" applyFont="1" applyFill="1" applyBorder="1">
      <alignment vertical="center"/>
    </xf>
    <xf numFmtId="176" fontId="14" fillId="11" borderId="25" xfId="0" applyNumberFormat="1" applyFont="1" applyFill="1" applyBorder="1">
      <alignment vertical="center"/>
    </xf>
    <xf numFmtId="176" fontId="14" fillId="10" borderId="25" xfId="0" applyNumberFormat="1" applyFont="1" applyFill="1" applyBorder="1">
      <alignment vertical="center"/>
    </xf>
    <xf numFmtId="0" fontId="18" fillId="0" borderId="0" xfId="0" applyFont="1" applyAlignment="1">
      <alignment vertical="center"/>
    </xf>
    <xf numFmtId="0" fontId="16" fillId="0" borderId="52" xfId="0" applyFont="1" applyBorder="1" applyAlignment="1">
      <alignment vertical="center"/>
    </xf>
    <xf numFmtId="0" fontId="18" fillId="0" borderId="38" xfId="0" applyFont="1" applyBorder="1" applyAlignment="1">
      <alignment horizontal="centerContinuous" vertical="center"/>
    </xf>
    <xf numFmtId="0" fontId="18" fillId="0" borderId="41" xfId="0" applyFont="1" applyBorder="1" applyAlignment="1">
      <alignment horizontal="centerContinuous" vertical="center"/>
    </xf>
    <xf numFmtId="40" fontId="18" fillId="0" borderId="43" xfId="0" applyNumberFormat="1" applyFont="1" applyBorder="1" applyAlignment="1">
      <alignment vertical="center"/>
    </xf>
    <xf numFmtId="176" fontId="18" fillId="0" borderId="0" xfId="0" applyNumberFormat="1" applyFont="1" applyBorder="1" applyAlignment="1">
      <alignment vertical="center"/>
    </xf>
    <xf numFmtId="0" fontId="18" fillId="0" borderId="58" xfId="0" applyFont="1" applyBorder="1" applyAlignment="1">
      <alignment horizontal="centerContinuous" vertical="center"/>
    </xf>
    <xf numFmtId="0" fontId="18" fillId="0" borderId="59" xfId="0" applyFont="1" applyBorder="1" applyAlignment="1">
      <alignment horizontal="centerContinuous" vertical="center"/>
    </xf>
    <xf numFmtId="40" fontId="18" fillId="0" borderId="56" xfId="0" applyNumberFormat="1" applyFont="1" applyBorder="1" applyAlignment="1">
      <alignment vertical="center"/>
    </xf>
    <xf numFmtId="0" fontId="18" fillId="0" borderId="38" xfId="0" applyFont="1" applyBorder="1" applyAlignment="1">
      <alignment vertical="center"/>
    </xf>
    <xf numFmtId="0" fontId="18" fillId="0" borderId="41" xfId="0" applyFont="1" applyBorder="1" applyAlignment="1">
      <alignment vertical="center"/>
    </xf>
    <xf numFmtId="0" fontId="18" fillId="0" borderId="42" xfId="0" applyFont="1" applyBorder="1">
      <alignment vertical="center"/>
    </xf>
    <xf numFmtId="0" fontId="18" fillId="0" borderId="41" xfId="0" applyFont="1" applyBorder="1">
      <alignment vertical="center"/>
    </xf>
    <xf numFmtId="0" fontId="18" fillId="0" borderId="44" xfId="0" applyFont="1" applyBorder="1" applyAlignment="1">
      <alignment vertical="center"/>
    </xf>
    <xf numFmtId="0" fontId="18" fillId="0" borderId="0" xfId="0" applyFont="1" applyBorder="1" applyAlignment="1">
      <alignment vertical="center"/>
    </xf>
    <xf numFmtId="0" fontId="18" fillId="0" borderId="12" xfId="0" applyFont="1" applyBorder="1">
      <alignment vertical="center"/>
    </xf>
    <xf numFmtId="0" fontId="18" fillId="0" borderId="44" xfId="0" applyFont="1" applyBorder="1">
      <alignment vertical="center"/>
    </xf>
    <xf numFmtId="0" fontId="18" fillId="0" borderId="0" xfId="0" applyFont="1" applyBorder="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9" fillId="0" borderId="38" xfId="0" applyFont="1" applyBorder="1" applyAlignment="1">
      <alignment horizontal="centerContinuous" vertical="center"/>
    </xf>
    <xf numFmtId="0" fontId="19" fillId="0" borderId="43" xfId="0" applyFont="1" applyBorder="1" applyAlignment="1">
      <alignment horizontal="centerContinuous" vertical="center"/>
    </xf>
    <xf numFmtId="40" fontId="16" fillId="0" borderId="38" xfId="0" applyNumberFormat="1" applyFont="1" applyBorder="1" applyAlignment="1">
      <alignment vertical="center"/>
    </xf>
    <xf numFmtId="40" fontId="19" fillId="0" borderId="39" xfId="0" applyNumberFormat="1" applyFont="1" applyBorder="1" applyAlignment="1">
      <alignment horizontal="center" vertical="center"/>
    </xf>
    <xf numFmtId="40" fontId="16" fillId="0" borderId="40" xfId="0" applyNumberFormat="1" applyFont="1" applyBorder="1" applyAlignment="1">
      <alignment vertical="center"/>
    </xf>
    <xf numFmtId="40" fontId="19" fillId="0" borderId="43" xfId="0" applyNumberFormat="1" applyFont="1" applyBorder="1" applyAlignment="1">
      <alignment horizontal="center" vertical="center"/>
    </xf>
    <xf numFmtId="0" fontId="19" fillId="0" borderId="43" xfId="0" applyFont="1" applyBorder="1" applyAlignment="1">
      <alignment horizontal="center" vertical="center"/>
    </xf>
    <xf numFmtId="0" fontId="20" fillId="0" borderId="57" xfId="0" applyFont="1" applyBorder="1" applyAlignment="1">
      <alignment horizontal="center" vertical="center" wrapText="1"/>
    </xf>
    <xf numFmtId="40" fontId="18" fillId="0" borderId="46" xfId="0" applyNumberFormat="1" applyFont="1" applyBorder="1" applyAlignment="1">
      <alignment vertical="center"/>
    </xf>
    <xf numFmtId="40" fontId="18" fillId="0" borderId="2" xfId="0" applyNumberFormat="1" applyFont="1" applyBorder="1" applyAlignment="1">
      <alignment horizontal="center" vertical="center"/>
    </xf>
    <xf numFmtId="40" fontId="18" fillId="0" borderId="1" xfId="0" applyNumberFormat="1" applyFont="1" applyBorder="1" applyAlignment="1">
      <alignment vertical="center"/>
    </xf>
    <xf numFmtId="40" fontId="18" fillId="0" borderId="47" xfId="0" applyNumberFormat="1" applyFont="1" applyBorder="1" applyAlignment="1">
      <alignment horizontal="center" vertical="center"/>
    </xf>
    <xf numFmtId="40" fontId="18" fillId="0" borderId="46" xfId="0" applyNumberFormat="1" applyFont="1" applyBorder="1" applyAlignment="1">
      <alignment horizontal="right" vertical="center"/>
    </xf>
    <xf numFmtId="0" fontId="18" fillId="0" borderId="47" xfId="0" applyFont="1" applyBorder="1" applyAlignment="1">
      <alignment horizontal="center" vertical="center"/>
    </xf>
    <xf numFmtId="0" fontId="18" fillId="0" borderId="48" xfId="0" applyFont="1" applyBorder="1">
      <alignment vertical="center"/>
    </xf>
    <xf numFmtId="0" fontId="20" fillId="0" borderId="61" xfId="0" applyFont="1" applyBorder="1" applyAlignment="1">
      <alignment horizontal="center" vertical="center" wrapText="1"/>
    </xf>
    <xf numFmtId="40" fontId="18" fillId="0" borderId="58" xfId="0" applyNumberFormat="1" applyFont="1" applyBorder="1" applyAlignment="1">
      <alignment vertical="center"/>
    </xf>
    <xf numFmtId="40" fontId="18" fillId="0" borderId="62" xfId="0" applyNumberFormat="1" applyFont="1" applyBorder="1" applyAlignment="1">
      <alignment horizontal="center" vertical="center"/>
    </xf>
    <xf numFmtId="40" fontId="18" fillId="0" borderId="55" xfId="0" applyNumberFormat="1" applyFont="1" applyBorder="1" applyAlignment="1">
      <alignment vertical="center"/>
    </xf>
    <xf numFmtId="40" fontId="18" fillId="0" borderId="56" xfId="0" applyNumberFormat="1" applyFont="1" applyBorder="1" applyAlignment="1">
      <alignment horizontal="center" vertical="center"/>
    </xf>
    <xf numFmtId="0" fontId="18" fillId="0" borderId="56" xfId="0" applyFont="1" applyBorder="1" applyAlignment="1">
      <alignment horizontal="center" vertical="center"/>
    </xf>
    <xf numFmtId="0" fontId="21" fillId="0" borderId="0" xfId="0" applyNumberFormat="1" applyFont="1" applyFill="1" applyAlignment="1">
      <alignment vertical="center"/>
    </xf>
    <xf numFmtId="0" fontId="20" fillId="0" borderId="0" xfId="0" applyNumberFormat="1" applyFont="1" applyFill="1" applyBorder="1" applyAlignment="1">
      <alignment vertical="center"/>
    </xf>
    <xf numFmtId="0" fontId="20" fillId="0" borderId="0" xfId="0" applyNumberFormat="1" applyFont="1" applyFill="1" applyAlignment="1">
      <alignment vertical="center"/>
    </xf>
    <xf numFmtId="0" fontId="16" fillId="0" borderId="0" xfId="0" applyNumberFormat="1" applyFont="1" applyFill="1" applyBorder="1" applyAlignment="1">
      <alignment vertical="center"/>
    </xf>
    <xf numFmtId="0" fontId="20" fillId="0" borderId="1" xfId="0" applyNumberFormat="1" applyFont="1" applyFill="1" applyBorder="1" applyAlignment="1">
      <alignment vertical="center"/>
    </xf>
    <xf numFmtId="0" fontId="20" fillId="0" borderId="2" xfId="0" applyNumberFormat="1" applyFont="1" applyFill="1" applyBorder="1" applyAlignment="1">
      <alignment vertical="center"/>
    </xf>
    <xf numFmtId="178" fontId="20" fillId="0" borderId="3" xfId="0" applyNumberFormat="1" applyFont="1" applyFill="1" applyBorder="1" applyAlignment="1">
      <alignment horizontal="center" vertical="center"/>
    </xf>
    <xf numFmtId="178" fontId="20" fillId="0" borderId="2" xfId="0" applyNumberFormat="1" applyFont="1" applyFill="1" applyBorder="1" applyAlignment="1">
      <alignment horizontal="center" vertical="center"/>
    </xf>
    <xf numFmtId="0" fontId="20" fillId="0" borderId="5" xfId="0" applyNumberFormat="1" applyFont="1" applyFill="1" applyBorder="1" applyAlignment="1">
      <alignment vertical="center"/>
    </xf>
    <xf numFmtId="0" fontId="20" fillId="0" borderId="6" xfId="0" applyNumberFormat="1" applyFont="1" applyFill="1" applyBorder="1" applyAlignment="1">
      <alignment vertical="center"/>
    </xf>
    <xf numFmtId="0" fontId="20" fillId="0" borderId="7"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xf>
    <xf numFmtId="178" fontId="20" fillId="0" borderId="9" xfId="0" applyNumberFormat="1" applyFont="1" applyFill="1" applyBorder="1" applyAlignment="1">
      <alignment horizontal="center" vertical="center"/>
    </xf>
    <xf numFmtId="0" fontId="20" fillId="0" borderId="10" xfId="0" applyNumberFormat="1" applyFont="1" applyFill="1" applyBorder="1" applyAlignment="1">
      <alignment horizontal="distributed" vertical="center"/>
    </xf>
    <xf numFmtId="177" fontId="22" fillId="0" borderId="0" xfId="12" applyNumberFormat="1" applyFont="1" applyBorder="1">
      <alignment vertical="center"/>
    </xf>
    <xf numFmtId="177" fontId="22" fillId="0" borderId="10" xfId="12" applyNumberFormat="1" applyFont="1" applyBorder="1">
      <alignment vertical="center"/>
    </xf>
    <xf numFmtId="179" fontId="20" fillId="0" borderId="11" xfId="0" applyNumberFormat="1" applyFont="1" applyFill="1" applyBorder="1" applyAlignment="1">
      <alignment vertical="center"/>
    </xf>
    <xf numFmtId="0" fontId="20" fillId="0" borderId="6" xfId="0" applyNumberFormat="1" applyFont="1" applyFill="1" applyBorder="1" applyAlignment="1">
      <alignment horizontal="distributed" vertical="center"/>
    </xf>
    <xf numFmtId="177" fontId="22" fillId="0" borderId="7" xfId="12" applyNumberFormat="1" applyFont="1" applyBorder="1">
      <alignment vertical="center"/>
    </xf>
    <xf numFmtId="177" fontId="22" fillId="0" borderId="6" xfId="12" applyNumberFormat="1" applyFont="1" applyBorder="1">
      <alignment vertical="center"/>
    </xf>
    <xf numFmtId="178" fontId="20" fillId="0" borderId="1" xfId="0" applyNumberFormat="1" applyFont="1" applyFill="1" applyBorder="1" applyAlignment="1">
      <alignment horizontal="center" vertical="center"/>
    </xf>
    <xf numFmtId="178" fontId="20" fillId="0" borderId="5" xfId="0" applyNumberFormat="1" applyFont="1" applyFill="1" applyBorder="1" applyAlignment="1">
      <alignment horizontal="center" vertical="center"/>
    </xf>
    <xf numFmtId="179" fontId="20" fillId="0" borderId="8" xfId="0" applyNumberFormat="1" applyFont="1" applyFill="1" applyBorder="1" applyAlignment="1">
      <alignment vertical="center"/>
    </xf>
    <xf numFmtId="0" fontId="18" fillId="0" borderId="14" xfId="0" applyFont="1" applyBorder="1">
      <alignment vertical="center"/>
    </xf>
    <xf numFmtId="0" fontId="18" fillId="0" borderId="26" xfId="0" applyFont="1" applyBorder="1" applyAlignment="1">
      <alignment horizontal="distributed" vertical="center" justifyLastLine="1"/>
    </xf>
    <xf numFmtId="178" fontId="18" fillId="0" borderId="15" xfId="0" applyNumberFormat="1" applyFont="1" applyFill="1" applyBorder="1" applyAlignment="1">
      <alignment horizontal="center" vertical="center"/>
    </xf>
    <xf numFmtId="0" fontId="18" fillId="0" borderId="27" xfId="0" applyNumberFormat="1" applyFont="1" applyFill="1" applyBorder="1" applyAlignment="1">
      <alignment horizontal="distributed" vertical="center"/>
    </xf>
    <xf numFmtId="178" fontId="18" fillId="0" borderId="16" xfId="0" applyNumberFormat="1" applyFont="1" applyFill="1" applyBorder="1" applyAlignment="1">
      <alignment horizontal="center" vertical="center"/>
    </xf>
    <xf numFmtId="0" fontId="18" fillId="0" borderId="28" xfId="0" applyNumberFormat="1" applyFont="1" applyFill="1" applyBorder="1" applyAlignment="1">
      <alignment horizontal="distributed" vertical="center"/>
    </xf>
    <xf numFmtId="178" fontId="18" fillId="0" borderId="17" xfId="0" applyNumberFormat="1" applyFont="1" applyFill="1" applyBorder="1" applyAlignment="1">
      <alignment horizontal="center" vertical="center"/>
    </xf>
    <xf numFmtId="0" fontId="18" fillId="0" borderId="29" xfId="0" applyNumberFormat="1" applyFont="1" applyFill="1" applyBorder="1" applyAlignment="1">
      <alignment horizontal="distributed" vertical="center"/>
    </xf>
    <xf numFmtId="178" fontId="18" fillId="0" borderId="18" xfId="0" applyNumberFormat="1" applyFont="1" applyFill="1" applyBorder="1" applyAlignment="1">
      <alignment horizontal="center" vertical="center"/>
    </xf>
    <xf numFmtId="0" fontId="18" fillId="0" borderId="30" xfId="0" applyNumberFormat="1" applyFont="1" applyFill="1" applyBorder="1" applyAlignment="1">
      <alignment horizontal="distributed" vertical="center"/>
    </xf>
    <xf numFmtId="178" fontId="18" fillId="0" borderId="63" xfId="0" applyNumberFormat="1" applyFont="1" applyFill="1" applyBorder="1" applyAlignment="1">
      <alignment horizontal="center" vertical="center"/>
    </xf>
    <xf numFmtId="0" fontId="18" fillId="0" borderId="64" xfId="0" applyNumberFormat="1" applyFont="1" applyFill="1" applyBorder="1" applyAlignment="1">
      <alignment horizontal="distributed" vertical="center"/>
    </xf>
    <xf numFmtId="178" fontId="18" fillId="0" borderId="19" xfId="0" applyNumberFormat="1" applyFont="1" applyFill="1" applyBorder="1" applyAlignment="1">
      <alignment horizontal="center" vertical="center"/>
    </xf>
    <xf numFmtId="0" fontId="18" fillId="0" borderId="31" xfId="0" applyNumberFormat="1" applyFont="1" applyFill="1" applyBorder="1" applyAlignment="1">
      <alignment horizontal="distributed" vertical="center"/>
    </xf>
    <xf numFmtId="0" fontId="18" fillId="16" borderId="68" xfId="0" applyFont="1" applyFill="1" applyBorder="1" applyAlignment="1">
      <alignment horizontal="center" vertical="center"/>
    </xf>
    <xf numFmtId="0" fontId="18" fillId="16" borderId="69" xfId="0" applyFont="1" applyFill="1" applyBorder="1" applyAlignment="1">
      <alignment horizontal="center" vertical="center"/>
    </xf>
    <xf numFmtId="0" fontId="18" fillId="16" borderId="70" xfId="0" applyFont="1" applyFill="1" applyBorder="1" applyAlignment="1">
      <alignment horizontal="center" vertical="center"/>
    </xf>
    <xf numFmtId="0" fontId="18" fillId="16" borderId="71" xfId="0" applyFont="1" applyFill="1" applyBorder="1" applyAlignment="1">
      <alignment horizontal="center" vertical="center"/>
    </xf>
    <xf numFmtId="0" fontId="18" fillId="16" borderId="72" xfId="0" applyFont="1" applyFill="1" applyBorder="1" applyAlignment="1">
      <alignment horizontal="center" vertical="center"/>
    </xf>
    <xf numFmtId="0" fontId="18" fillId="16" borderId="22" xfId="0" applyFont="1" applyFill="1" applyBorder="1" applyAlignment="1">
      <alignment horizontal="center" vertical="center"/>
    </xf>
    <xf numFmtId="0" fontId="18" fillId="16" borderId="24" xfId="0" applyFont="1" applyFill="1" applyBorder="1" applyAlignment="1">
      <alignment horizontal="center" vertical="center"/>
    </xf>
    <xf numFmtId="0" fontId="0" fillId="0" borderId="0" xfId="0" applyFill="1">
      <alignment vertical="center"/>
    </xf>
    <xf numFmtId="0" fontId="18" fillId="0" borderId="0" xfId="0" applyFont="1" applyFill="1">
      <alignment vertical="center"/>
    </xf>
    <xf numFmtId="0" fontId="19" fillId="9" borderId="32" xfId="0" applyFont="1" applyFill="1" applyBorder="1" applyAlignment="1">
      <alignment horizontal="center" vertical="center"/>
    </xf>
    <xf numFmtId="180" fontId="18" fillId="9" borderId="0" xfId="0" applyNumberFormat="1" applyFont="1" applyFill="1">
      <alignment vertical="center"/>
    </xf>
    <xf numFmtId="176" fontId="18" fillId="9" borderId="33" xfId="0" applyNumberFormat="1" applyFont="1" applyFill="1" applyBorder="1" applyProtection="1">
      <alignment vertical="center"/>
      <protection locked="0"/>
    </xf>
    <xf numFmtId="176" fontId="18" fillId="9" borderId="34" xfId="0" applyNumberFormat="1" applyFont="1" applyFill="1" applyBorder="1" applyProtection="1">
      <alignment vertical="center"/>
      <protection locked="0"/>
    </xf>
    <xf numFmtId="176" fontId="18" fillId="9" borderId="35" xfId="0" applyNumberFormat="1" applyFont="1" applyFill="1" applyBorder="1" applyProtection="1">
      <alignment vertical="center"/>
      <protection locked="0"/>
    </xf>
    <xf numFmtId="176" fontId="18" fillId="9" borderId="36" xfId="0" applyNumberFormat="1" applyFont="1" applyFill="1" applyBorder="1" applyProtection="1">
      <alignment vertical="center"/>
      <protection locked="0"/>
    </xf>
    <xf numFmtId="176" fontId="18" fillId="9" borderId="65" xfId="0" applyNumberFormat="1" applyFont="1" applyFill="1" applyBorder="1" applyProtection="1">
      <alignment vertical="center"/>
      <protection locked="0"/>
    </xf>
    <xf numFmtId="176" fontId="18" fillId="9" borderId="37" xfId="0" applyNumberFormat="1" applyFont="1" applyFill="1" applyBorder="1" applyProtection="1">
      <alignment vertical="center"/>
      <protection locked="0"/>
    </xf>
    <xf numFmtId="180" fontId="18" fillId="9" borderId="73" xfId="0" applyNumberFormat="1" applyFont="1" applyFill="1" applyBorder="1">
      <alignment vertical="center"/>
    </xf>
    <xf numFmtId="0" fontId="19" fillId="9" borderId="73" xfId="0" applyFont="1" applyFill="1" applyBorder="1" applyAlignment="1">
      <alignment horizontal="center" vertical="center"/>
    </xf>
    <xf numFmtId="0" fontId="19" fillId="9" borderId="13" xfId="0" applyFont="1" applyFill="1" applyBorder="1" applyAlignment="1">
      <alignment horizontal="center" vertical="center"/>
    </xf>
    <xf numFmtId="180" fontId="18" fillId="9" borderId="68" xfId="0" applyNumberFormat="1" applyFont="1" applyFill="1" applyBorder="1">
      <alignment vertical="center"/>
    </xf>
    <xf numFmtId="180" fontId="18" fillId="9" borderId="69" xfId="0" applyNumberFormat="1" applyFont="1" applyFill="1" applyBorder="1">
      <alignment vertical="center"/>
    </xf>
    <xf numFmtId="180" fontId="18" fillId="9" borderId="74" xfId="0" applyNumberFormat="1" applyFont="1" applyFill="1" applyBorder="1">
      <alignment vertical="center"/>
    </xf>
    <xf numFmtId="180" fontId="18" fillId="9" borderId="71" xfId="0" applyNumberFormat="1" applyFont="1" applyFill="1" applyBorder="1">
      <alignment vertical="center"/>
    </xf>
    <xf numFmtId="180" fontId="18" fillId="9" borderId="70" xfId="0" applyNumberFormat="1" applyFont="1" applyFill="1" applyBorder="1">
      <alignment vertical="center"/>
    </xf>
    <xf numFmtId="180" fontId="18" fillId="9" borderId="76" xfId="0" applyNumberFormat="1" applyFont="1" applyFill="1" applyBorder="1">
      <alignment vertical="center"/>
    </xf>
    <xf numFmtId="0" fontId="18" fillId="17" borderId="67" xfId="0" applyFont="1" applyFill="1" applyBorder="1">
      <alignment vertical="center"/>
    </xf>
    <xf numFmtId="0" fontId="19" fillId="17" borderId="67" xfId="0" applyFont="1" applyFill="1" applyBorder="1" applyAlignment="1">
      <alignment horizontal="distributed" vertical="center" wrapText="1"/>
    </xf>
    <xf numFmtId="0" fontId="18" fillId="17" borderId="67" xfId="0" applyFont="1" applyFill="1" applyBorder="1" applyAlignment="1">
      <alignment horizontal="distributed" vertical="center" wrapText="1"/>
    </xf>
    <xf numFmtId="0" fontId="18" fillId="17" borderId="0" xfId="0" applyFont="1" applyFill="1" applyBorder="1">
      <alignment vertical="center"/>
    </xf>
    <xf numFmtId="0" fontId="18" fillId="17" borderId="14" xfId="0" applyFont="1" applyFill="1" applyBorder="1" applyAlignment="1">
      <alignment horizontal="distributed" vertical="center" wrapText="1"/>
    </xf>
    <xf numFmtId="0" fontId="18" fillId="17" borderId="13" xfId="0" applyFont="1" applyFill="1" applyBorder="1" applyAlignment="1">
      <alignment horizontal="distributed" vertical="center" wrapText="1"/>
    </xf>
    <xf numFmtId="177" fontId="18" fillId="17" borderId="44" xfId="0" applyNumberFormat="1" applyFont="1" applyFill="1" applyBorder="1">
      <alignment vertical="center"/>
    </xf>
    <xf numFmtId="177" fontId="18" fillId="17" borderId="68" xfId="0" applyNumberFormat="1" applyFont="1" applyFill="1" applyBorder="1">
      <alignment vertical="center"/>
    </xf>
    <xf numFmtId="177" fontId="18" fillId="17" borderId="71" xfId="0" applyNumberFormat="1" applyFont="1" applyFill="1" applyBorder="1">
      <alignment vertical="center"/>
    </xf>
    <xf numFmtId="177" fontId="18" fillId="17" borderId="70" xfId="0" applyNumberFormat="1" applyFont="1" applyFill="1" applyBorder="1">
      <alignment vertical="center"/>
    </xf>
    <xf numFmtId="177" fontId="18" fillId="17" borderId="75" xfId="0" applyNumberFormat="1" applyFont="1" applyFill="1" applyBorder="1">
      <alignment vertical="center"/>
    </xf>
    <xf numFmtId="177" fontId="18" fillId="17" borderId="51" xfId="0" applyNumberFormat="1" applyFont="1" applyFill="1" applyBorder="1">
      <alignment vertical="center"/>
    </xf>
    <xf numFmtId="177" fontId="18" fillId="17" borderId="69" xfId="0" applyNumberFormat="1" applyFont="1" applyFill="1" applyBorder="1">
      <alignment vertical="center"/>
    </xf>
    <xf numFmtId="49" fontId="18" fillId="17" borderId="67" xfId="0" applyNumberFormat="1" applyFont="1" applyFill="1" applyBorder="1">
      <alignment vertical="center"/>
    </xf>
    <xf numFmtId="0" fontId="0" fillId="0" borderId="0" xfId="0" applyBorder="1">
      <alignment vertical="center"/>
    </xf>
    <xf numFmtId="0" fontId="24" fillId="0" borderId="52" xfId="0" applyFont="1" applyFill="1" applyBorder="1" applyAlignment="1">
      <alignment vertical="center"/>
    </xf>
    <xf numFmtId="0" fontId="19" fillId="0" borderId="13" xfId="0" applyFont="1" applyFill="1" applyBorder="1" applyAlignment="1">
      <alignment horizontal="center" vertical="center"/>
    </xf>
    <xf numFmtId="176" fontId="18" fillId="18" borderId="21" xfId="0" applyNumberFormat="1" applyFont="1" applyFill="1" applyBorder="1" applyProtection="1">
      <alignment vertical="center"/>
      <protection locked="0"/>
    </xf>
    <xf numFmtId="176" fontId="18" fillId="18" borderId="22" xfId="0" applyNumberFormat="1" applyFont="1" applyFill="1" applyBorder="1" applyProtection="1">
      <alignment vertical="center"/>
      <protection locked="0"/>
    </xf>
    <xf numFmtId="176" fontId="18" fillId="18" borderId="23" xfId="0" applyNumberFormat="1" applyFont="1" applyFill="1" applyBorder="1" applyProtection="1">
      <alignment vertical="center"/>
      <protection locked="0"/>
    </xf>
    <xf numFmtId="176" fontId="18" fillId="18" borderId="24" xfId="0" applyNumberFormat="1" applyFont="1" applyFill="1" applyBorder="1" applyProtection="1">
      <alignment vertical="center"/>
      <protection locked="0"/>
    </xf>
    <xf numFmtId="176" fontId="18" fillId="18" borderId="66" xfId="0" applyNumberFormat="1" applyFont="1" applyFill="1" applyBorder="1" applyProtection="1">
      <alignment vertical="center"/>
      <protection locked="0"/>
    </xf>
    <xf numFmtId="176" fontId="18" fillId="18" borderId="25" xfId="0" applyNumberFormat="1" applyFont="1" applyFill="1" applyBorder="1" applyProtection="1">
      <alignment vertical="center"/>
      <protection locked="0"/>
    </xf>
    <xf numFmtId="0" fontId="26" fillId="0" borderId="0" xfId="0" applyFont="1" applyAlignment="1">
      <alignment horizontal="center" vertical="center" wrapText="1"/>
    </xf>
    <xf numFmtId="0" fontId="18" fillId="0" borderId="0" xfId="0" applyFont="1" applyAlignment="1">
      <alignment horizontal="left" vertical="center" wrapText="1"/>
    </xf>
    <xf numFmtId="181" fontId="18" fillId="15" borderId="69" xfId="0" applyNumberFormat="1" applyFont="1" applyFill="1" applyBorder="1">
      <alignment vertical="center"/>
    </xf>
    <xf numFmtId="0" fontId="27" fillId="0" borderId="0" xfId="0" applyFont="1">
      <alignment vertical="center"/>
    </xf>
    <xf numFmtId="0" fontId="18" fillId="0" borderId="45" xfId="0" applyFont="1" applyBorder="1" applyAlignment="1">
      <alignment horizontal="left" vertical="center"/>
    </xf>
    <xf numFmtId="0" fontId="0" fillId="0" borderId="45" xfId="0" applyBorder="1">
      <alignment vertical="center"/>
    </xf>
    <xf numFmtId="0" fontId="0" fillId="0" borderId="50" xfId="0" applyBorder="1">
      <alignment vertical="center"/>
    </xf>
    <xf numFmtId="0" fontId="14" fillId="0" borderId="68" xfId="0" applyFont="1" applyBorder="1" applyAlignment="1">
      <alignment vertical="center" wrapText="1"/>
    </xf>
    <xf numFmtId="0" fontId="28" fillId="19" borderId="0" xfId="0" applyFont="1" applyFill="1">
      <alignment vertical="center"/>
    </xf>
    <xf numFmtId="0" fontId="18" fillId="0" borderId="0" xfId="0" applyFont="1" applyAlignment="1">
      <alignment vertical="center" wrapText="1"/>
    </xf>
    <xf numFmtId="0" fontId="18" fillId="0" borderId="77" xfId="0" applyFont="1" applyBorder="1" applyAlignment="1">
      <alignment vertical="center"/>
    </xf>
    <xf numFmtId="0" fontId="18" fillId="0" borderId="78" xfId="0" applyFont="1" applyBorder="1" applyAlignment="1">
      <alignment vertical="center"/>
    </xf>
    <xf numFmtId="0" fontId="18" fillId="0" borderId="79" xfId="0" applyFont="1" applyBorder="1" applyAlignment="1">
      <alignment vertical="center"/>
    </xf>
    <xf numFmtId="0" fontId="18" fillId="0" borderId="80" xfId="0" applyFont="1" applyBorder="1" applyAlignment="1">
      <alignment vertical="center"/>
    </xf>
    <xf numFmtId="0" fontId="18" fillId="0" borderId="81" xfId="0" applyFont="1" applyBorder="1" applyAlignment="1">
      <alignment vertical="center"/>
    </xf>
    <xf numFmtId="0" fontId="18" fillId="0" borderId="82" xfId="0" applyFont="1" applyBorder="1">
      <alignment vertical="center"/>
    </xf>
    <xf numFmtId="0" fontId="18" fillId="0" borderId="83" xfId="0" applyFont="1" applyBorder="1">
      <alignment vertical="center"/>
    </xf>
    <xf numFmtId="0" fontId="18" fillId="0" borderId="83" xfId="0" applyFont="1" applyBorder="1" applyAlignment="1">
      <alignment vertical="center"/>
    </xf>
    <xf numFmtId="0" fontId="18" fillId="0" borderId="84" xfId="0" applyFont="1" applyBorder="1">
      <alignment vertical="center"/>
    </xf>
    <xf numFmtId="0" fontId="24" fillId="0" borderId="0" xfId="0" applyFont="1" applyFill="1" applyBorder="1" applyAlignment="1">
      <alignment vertical="center"/>
    </xf>
    <xf numFmtId="180" fontId="18" fillId="9" borderId="85" xfId="0" applyNumberFormat="1" applyFont="1" applyFill="1" applyBorder="1">
      <alignment vertical="center"/>
    </xf>
    <xf numFmtId="182" fontId="18" fillId="17" borderId="67" xfId="0" applyNumberFormat="1" applyFont="1" applyFill="1" applyBorder="1">
      <alignment vertical="center"/>
    </xf>
    <xf numFmtId="49" fontId="18" fillId="15" borderId="67" xfId="0" applyNumberFormat="1" applyFont="1" applyFill="1" applyBorder="1">
      <alignment vertical="center"/>
    </xf>
    <xf numFmtId="0" fontId="18" fillId="15" borderId="67" xfId="0" applyFont="1" applyFill="1" applyBorder="1" applyAlignment="1">
      <alignment horizontal="distributed" vertical="center" wrapText="1"/>
    </xf>
    <xf numFmtId="180" fontId="18" fillId="15" borderId="71" xfId="0" applyNumberFormat="1" applyFont="1" applyFill="1" applyBorder="1">
      <alignment vertical="center"/>
    </xf>
    <xf numFmtId="180" fontId="18" fillId="15" borderId="76" xfId="0" applyNumberFormat="1" applyFont="1" applyFill="1" applyBorder="1">
      <alignment vertical="center"/>
    </xf>
    <xf numFmtId="176" fontId="18" fillId="15" borderId="35" xfId="0" applyNumberFormat="1" applyFont="1" applyFill="1" applyBorder="1" applyProtection="1">
      <alignment vertical="center"/>
      <protection locked="0"/>
    </xf>
    <xf numFmtId="180" fontId="18" fillId="15" borderId="68" xfId="0" applyNumberFormat="1" applyFont="1" applyFill="1" applyBorder="1">
      <alignment vertical="center"/>
    </xf>
    <xf numFmtId="180" fontId="18" fillId="15" borderId="0" xfId="0" applyNumberFormat="1" applyFont="1" applyFill="1">
      <alignment vertical="center"/>
    </xf>
    <xf numFmtId="176" fontId="18" fillId="15" borderId="34" xfId="0" applyNumberFormat="1" applyFont="1" applyFill="1" applyBorder="1" applyProtection="1">
      <alignment vertical="center"/>
      <protection locked="0"/>
    </xf>
    <xf numFmtId="0" fontId="18" fillId="0" borderId="38" xfId="0" applyFont="1" applyBorder="1" applyAlignment="1">
      <alignment horizontal="left" vertical="top" wrapText="1"/>
    </xf>
    <xf numFmtId="0" fontId="18" fillId="0" borderId="41" xfId="0" applyFont="1" applyBorder="1" applyAlignment="1">
      <alignment horizontal="left" vertical="top" wrapText="1"/>
    </xf>
    <xf numFmtId="0" fontId="18" fillId="0" borderId="43" xfId="0" applyFont="1" applyBorder="1" applyAlignment="1">
      <alignment horizontal="left" vertical="top" wrapText="1"/>
    </xf>
    <xf numFmtId="0" fontId="18" fillId="0" borderId="44" xfId="0" applyFont="1" applyBorder="1" applyAlignment="1">
      <alignment horizontal="left" vertical="top" wrapText="1"/>
    </xf>
    <xf numFmtId="0" fontId="18" fillId="0" borderId="0" xfId="0" applyFont="1" applyBorder="1" applyAlignment="1">
      <alignment horizontal="left" vertical="top" wrapText="1"/>
    </xf>
    <xf numFmtId="0" fontId="18" fillId="0" borderId="45" xfId="0" applyFont="1" applyBorder="1" applyAlignment="1">
      <alignment horizontal="left" vertical="top" wrapText="1"/>
    </xf>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50" xfId="0" applyFont="1" applyBorder="1" applyAlignment="1">
      <alignment horizontal="left" vertical="top" wrapText="1"/>
    </xf>
    <xf numFmtId="0" fontId="18" fillId="0" borderId="38" xfId="0" applyFont="1" applyBorder="1" applyAlignment="1">
      <alignment horizontal="center" vertical="center"/>
    </xf>
    <xf numFmtId="0" fontId="18" fillId="0" borderId="41" xfId="0" applyFont="1" applyBorder="1" applyAlignment="1">
      <alignment horizontal="center" vertical="center"/>
    </xf>
    <xf numFmtId="0" fontId="18" fillId="0" borderId="44" xfId="0" applyFont="1" applyBorder="1" applyAlignment="1">
      <alignment horizontal="center" vertical="center"/>
    </xf>
    <xf numFmtId="0" fontId="18" fillId="0" borderId="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176" fontId="18" fillId="0" borderId="60" xfId="0" applyNumberFormat="1" applyFont="1" applyBorder="1" applyAlignment="1">
      <alignment vertical="center"/>
    </xf>
    <xf numFmtId="176" fontId="18" fillId="0" borderId="42" xfId="0" applyNumberFormat="1" applyFont="1" applyBorder="1" applyAlignment="1">
      <alignment vertical="center"/>
    </xf>
    <xf numFmtId="176" fontId="18" fillId="0" borderId="58" xfId="0" applyNumberFormat="1" applyFont="1" applyBorder="1" applyAlignment="1">
      <alignment vertical="center"/>
    </xf>
    <xf numFmtId="176" fontId="18" fillId="0" borderId="59" xfId="0" applyNumberFormat="1" applyFont="1" applyBorder="1" applyAlignment="1">
      <alignment vertical="center"/>
    </xf>
    <xf numFmtId="0" fontId="15" fillId="2" borderId="53" xfId="0" applyFont="1" applyFill="1" applyBorder="1" applyAlignment="1" applyProtection="1">
      <alignment horizontal="center" vertical="center"/>
      <protection locked="0"/>
    </xf>
    <xf numFmtId="0" fontId="15" fillId="2" borderId="54"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9" xfId="0" applyFont="1" applyBorder="1" applyAlignment="1">
      <alignment horizontal="center" vertical="center"/>
    </xf>
    <xf numFmtId="0" fontId="18" fillId="0" borderId="43" xfId="0" applyFont="1" applyBorder="1" applyAlignment="1">
      <alignment horizontal="center" vertical="center"/>
    </xf>
    <xf numFmtId="0" fontId="18" fillId="0" borderId="45" xfId="0" applyFont="1" applyBorder="1" applyAlignment="1">
      <alignment horizontal="center" vertical="center"/>
    </xf>
    <xf numFmtId="0" fontId="18" fillId="0" borderId="50" xfId="0" applyFont="1" applyBorder="1" applyAlignment="1">
      <alignment horizontal="center" vertical="center"/>
    </xf>
    <xf numFmtId="0" fontId="14" fillId="0" borderId="86" xfId="0" applyFont="1" applyBorder="1" applyAlignment="1">
      <alignment horizontal="center" vertical="center"/>
    </xf>
    <xf numFmtId="0" fontId="25" fillId="9" borderId="0" xfId="0" applyFont="1" applyFill="1" applyAlignment="1">
      <alignment horizontal="center" vertical="center"/>
    </xf>
    <xf numFmtId="0" fontId="25" fillId="17" borderId="0" xfId="0" applyFont="1" applyFill="1" applyAlignment="1">
      <alignment horizontal="center" vertical="center"/>
    </xf>
  </cellXfs>
  <cellStyles count="32">
    <cellStyle name="きんき｜近畿" xfId="16"/>
    <cellStyle name="けいざ｜経済センサス組替集計" xfId="17"/>
    <cellStyle name="ぜんこ｜全国" xfId="18"/>
    <cellStyle name="パーセント 2" xfId="1"/>
    <cellStyle name="桁区切り 2" xfId="2"/>
    <cellStyle name="桁区切り 3" xfId="3"/>
    <cellStyle name="桁区切り 4" xfId="19"/>
    <cellStyle name="桁区切り 5" xfId="20"/>
    <cellStyle name="標準" xfId="0" builtinId="0"/>
    <cellStyle name="標準 10" xfId="12"/>
    <cellStyle name="標準 11" xfId="13"/>
    <cellStyle name="標準 12" xfId="21"/>
    <cellStyle name="標準 13" xfId="22"/>
    <cellStyle name="標準 14" xfId="23"/>
    <cellStyle name="標準 15" xfId="24"/>
    <cellStyle name="標準 16" xfId="25"/>
    <cellStyle name="標準 17" xfId="14"/>
    <cellStyle name="標準 18" xfId="26"/>
    <cellStyle name="標準 19" xfId="27"/>
    <cellStyle name="標準 2" xfId="4"/>
    <cellStyle name="標準 2 15" xfId="28"/>
    <cellStyle name="標準 2 2" xfId="29"/>
    <cellStyle name="標準 2 3" xfId="30"/>
    <cellStyle name="標準 3" xfId="5"/>
    <cellStyle name="標準 3 2" xfId="31"/>
    <cellStyle name="標準 4" xfId="6"/>
    <cellStyle name="標準 5" xfId="7"/>
    <cellStyle name="標準 6" xfId="8"/>
    <cellStyle name="標準 7" xfId="9"/>
    <cellStyle name="標準 8" xfId="11"/>
    <cellStyle name="標準 9" xfId="15"/>
    <cellStyle name="未定義" xfId="10"/>
  </cellStyles>
  <dxfs count="0"/>
  <tableStyles count="0" defaultTableStyle="TableStyleMedium2" defaultPivotStyle="PivotStyleLight16"/>
  <colors>
    <mruColors>
      <color rgb="FFFFCCFF"/>
      <color rgb="FF99FFCC"/>
      <color rgb="FF66FF99"/>
      <color rgb="FFFFFF99"/>
      <color rgb="FFFF99FF"/>
      <color rgb="FF34EC87"/>
      <color rgb="FFFFCC66"/>
      <color rgb="FFFFFF66"/>
      <color rgb="FFCC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8</xdr:col>
      <xdr:colOff>28575</xdr:colOff>
      <xdr:row>11</xdr:row>
      <xdr:rowOff>76200</xdr:rowOff>
    </xdr:from>
    <xdr:to>
      <xdr:col>8</xdr:col>
      <xdr:colOff>640575</xdr:colOff>
      <xdr:row>15</xdr:row>
      <xdr:rowOff>66675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6134100" y="2276475"/>
          <a:ext cx="6120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21430</xdr:colOff>
      <xdr:row>6</xdr:row>
      <xdr:rowOff>78581</xdr:rowOff>
    </xdr:from>
    <xdr:to>
      <xdr:col>6</xdr:col>
      <xdr:colOff>633430</xdr:colOff>
      <xdr:row>10</xdr:row>
      <xdr:rowOff>59531</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4583905" y="1516856"/>
          <a:ext cx="61200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631049</xdr:colOff>
      <xdr:row>20</xdr:row>
      <xdr:rowOff>66675</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7667624" y="3038475"/>
          <a:ext cx="612000"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631049</xdr:colOff>
      <xdr:row>25</xdr:row>
      <xdr:rowOff>57150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9210674" y="3790950"/>
          <a:ext cx="612000"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629991</xdr:colOff>
      <xdr:row>30</xdr:row>
      <xdr:rowOff>66675</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10752666" y="4562475"/>
          <a:ext cx="612000" cy="600075"/>
        </a:xfrm>
        <a:prstGeom prst="rightArrow">
          <a:avLst/>
        </a:prstGeom>
        <a:solidFill>
          <a:srgbClr val="CCFF33"/>
        </a:solidFill>
        <a:ln>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17</xdr:row>
      <xdr:rowOff>76200</xdr:rowOff>
    </xdr:from>
    <xdr:to>
      <xdr:col>8</xdr:col>
      <xdr:colOff>631051</xdr:colOff>
      <xdr:row>19</xdr:row>
      <xdr:rowOff>66675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124576" y="3190875"/>
          <a:ext cx="61200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22</xdr:row>
      <xdr:rowOff>76200</xdr:rowOff>
    </xdr:from>
    <xdr:to>
      <xdr:col>8</xdr:col>
      <xdr:colOff>631050</xdr:colOff>
      <xdr:row>24</xdr:row>
      <xdr:rowOff>66675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124575"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22</xdr:row>
      <xdr:rowOff>76200</xdr:rowOff>
    </xdr:from>
    <xdr:to>
      <xdr:col>10</xdr:col>
      <xdr:colOff>640575</xdr:colOff>
      <xdr:row>24</xdr:row>
      <xdr:rowOff>66675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0"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11</xdr:row>
      <xdr:rowOff>76200</xdr:rowOff>
    </xdr:from>
    <xdr:to>
      <xdr:col>16</xdr:col>
      <xdr:colOff>631050</xdr:colOff>
      <xdr:row>15</xdr:row>
      <xdr:rowOff>66675</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12296775" y="2276475"/>
          <a:ext cx="612000"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18</xdr:col>
      <xdr:colOff>631049</xdr:colOff>
      <xdr:row>20</xdr:row>
      <xdr:rowOff>66675</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13839824" y="3038475"/>
          <a:ext cx="612000"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631049</xdr:colOff>
      <xdr:row>25</xdr:row>
      <xdr:rowOff>57150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15382874" y="3790950"/>
          <a:ext cx="612000"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17</xdr:row>
      <xdr:rowOff>76200</xdr:rowOff>
    </xdr:from>
    <xdr:to>
      <xdr:col>16</xdr:col>
      <xdr:colOff>638176</xdr:colOff>
      <xdr:row>19</xdr:row>
      <xdr:rowOff>66675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2296776" y="3190875"/>
          <a:ext cx="619125"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22</xdr:row>
      <xdr:rowOff>76200</xdr:rowOff>
    </xdr:from>
    <xdr:to>
      <xdr:col>16</xdr:col>
      <xdr:colOff>640575</xdr:colOff>
      <xdr:row>24</xdr:row>
      <xdr:rowOff>66675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2306300"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631050</xdr:colOff>
      <xdr:row>24</xdr:row>
      <xdr:rowOff>66675</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13839825"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85725</xdr:rowOff>
    </xdr:from>
    <xdr:to>
      <xdr:col>4</xdr:col>
      <xdr:colOff>640575</xdr:colOff>
      <xdr:row>10</xdr:row>
      <xdr:rowOff>66675</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3048000" y="1524000"/>
          <a:ext cx="612000" cy="590550"/>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1194956</xdr:colOff>
      <xdr:row>1</xdr:row>
      <xdr:rowOff>0</xdr:rowOff>
    </xdr:from>
    <xdr:ext cx="1719263" cy="36407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80706"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panose="02040503050406030204" pitchFamily="18" charset="0"/>
                        </a:rPr>
                      </m:ctrlPr>
                    </m:sSupPr>
                    <m:e>
                      <m:d>
                        <m:dPr>
                          <m:begChr m:val="["/>
                          <m:endChr m:val="]"/>
                          <m:ctrlPr>
                            <a:rPr kumimoji="1" lang="en-US" altLang="ja-JP" sz="120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panose="02040503050406030204" pitchFamily="18" charset="0"/>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游ゴシック" panose="020B0400000000000000" pitchFamily="50" charset="-128"/>
                  <a:ea typeface="游ゴシック" panose="020B0400000000000000" pitchFamily="50" charset="-128"/>
                </a:rPr>
                <a:t>型</a:t>
              </a:r>
            </a:p>
          </xdr:txBody>
        </xdr:sp>
      </mc:Choice>
      <mc:Fallback xmlns="">
        <xdr:sp macro="" textlink="">
          <xdr:nvSpPr>
            <xdr:cNvPr id="2" name="テキスト ボックス 1"/>
            <xdr:cNvSpPr txBox="1"/>
          </xdr:nvSpPr>
          <xdr:spPr>
            <a:xfrm>
              <a:off x="1480706"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𝐼−𝑀</a:t>
              </a:r>
              <a:r>
                <a:rPr kumimoji="1" lang="en-US" altLang="ja-JP" sz="1200" b="0" i="0">
                  <a:solidFill>
                    <a:schemeClr val="tx1"/>
                  </a:solidFill>
                  <a:effectLst/>
                  <a:latin typeface="Cambria Math" panose="02040503050406030204" pitchFamily="18" charset="0"/>
                  <a:ea typeface="+mn-ea"/>
                  <a:cs typeface="+mn-cs"/>
                </a:rPr>
                <a:t> ̂ )</a:t>
              </a:r>
              <a:r>
                <a:rPr kumimoji="1" lang="en-US" altLang="ja-JP" sz="1200" b="0" i="0">
                  <a:solidFill>
                    <a:schemeClr val="tx1"/>
                  </a:solidFill>
                  <a:effectLst/>
                  <a:latin typeface="Cambria Math"/>
                  <a:ea typeface="+mn-ea"/>
                  <a:cs typeface="+mn-cs"/>
                </a:rPr>
                <a:t>𝐴</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latin typeface="Cambria Math"/>
                </a:rPr>
                <a:t>−1</a:t>
              </a:r>
              <a:r>
                <a:rPr kumimoji="1" lang="en-US" altLang="ja-JP" sz="1200" b="0" i="0">
                  <a:latin typeface="Cambria Math" panose="02040503050406030204" pitchFamily="18" charset="0"/>
                </a:rPr>
                <a:t>)</a:t>
              </a:r>
              <a:r>
                <a:rPr kumimoji="1" lang="ja-JP" altLang="en-US" sz="1200">
                  <a:latin typeface="游ゴシック" panose="020B0400000000000000" pitchFamily="50" charset="-128"/>
                  <a:ea typeface="游ゴシック" panose="020B0400000000000000" pitchFamily="50" charset="-128"/>
                </a:rPr>
                <a:t>型</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152400</xdr:colOff>
      <xdr:row>1</xdr:row>
      <xdr:rowOff>47625</xdr:rowOff>
    </xdr:from>
    <xdr:to>
      <xdr:col>16</xdr:col>
      <xdr:colOff>238125</xdr:colOff>
      <xdr:row>42</xdr:row>
      <xdr:rowOff>152400</xdr:rowOff>
    </xdr:to>
    <xdr:grpSp>
      <xdr:nvGrpSpPr>
        <xdr:cNvPr id="2" name="キャンバス 1">
          <a:extLst>
            <a:ext uri="{FF2B5EF4-FFF2-40B4-BE49-F238E27FC236}">
              <a16:creationId xmlns:a16="http://schemas.microsoft.com/office/drawing/2014/main" id="{00000000-0008-0000-0400-000002000000}"/>
            </a:ext>
          </a:extLst>
        </xdr:cNvPr>
        <xdr:cNvGrpSpPr/>
      </xdr:nvGrpSpPr>
      <xdr:grpSpPr>
        <a:xfrm>
          <a:off x="152400" y="210911"/>
          <a:ext cx="10971439" cy="6799489"/>
          <a:chOff x="1" y="0"/>
          <a:chExt cx="8620124" cy="6591300"/>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 y="0"/>
            <a:ext cx="8620124" cy="6591300"/>
          </a:xfrm>
          <a:prstGeom prst="rect">
            <a:avLst/>
          </a:prstGeom>
          <a:ln w="9525" cap="flat" cmpd="sng" algn="ctr">
            <a:solidFill>
              <a:prstClr val="black"/>
            </a:solidFill>
            <a:prstDash val="solid"/>
            <a:round/>
            <a:headEnd type="none" w="med" len="med"/>
            <a:tailEnd type="none" w="med" len="med"/>
          </a:ln>
        </xdr:spPr>
      </xdr:sp>
      <xdr:cxnSp macro="">
        <xdr:nvCxnSpPr>
          <xdr:cNvPr id="4" name="直線矢印コネクタ 3">
            <a:extLst>
              <a:ext uri="{FF2B5EF4-FFF2-40B4-BE49-F238E27FC236}">
                <a16:creationId xmlns:a16="http://schemas.microsoft.com/office/drawing/2014/main" id="{00000000-0008-0000-0400-000004000000}"/>
              </a:ext>
            </a:extLst>
          </xdr:cNvPr>
          <xdr:cNvCxnSpPr>
            <a:stCxn id="39" idx="0"/>
          </xdr:cNvCxnSpPr>
        </xdr:nvCxnSpPr>
        <xdr:spPr>
          <a:xfrm flipV="1">
            <a:off x="1113959" y="744785"/>
            <a:ext cx="3110719" cy="266516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星 32 4">
            <a:extLst>
              <a:ext uri="{FF2B5EF4-FFF2-40B4-BE49-F238E27FC236}">
                <a16:creationId xmlns:a16="http://schemas.microsoft.com/office/drawing/2014/main" id="{00000000-0008-0000-0400-000005000000}"/>
              </a:ext>
            </a:extLst>
          </xdr:cNvPr>
          <xdr:cNvSpPr/>
        </xdr:nvSpPr>
        <xdr:spPr>
          <a:xfrm>
            <a:off x="77325" y="38101"/>
            <a:ext cx="1496622" cy="1066799"/>
          </a:xfrm>
          <a:prstGeom prst="star32">
            <a:avLst>
              <a:gd name="adj" fmla="val 36961"/>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2400"/>
              </a:lnSpc>
              <a:spcAft>
                <a:spcPts val="0"/>
              </a:spcAft>
            </a:pPr>
            <a:endParaRPr lang="en-US" sz="1600" b="1">
              <a:effectLst/>
              <a:latin typeface="ＭＳ Ｐゴシック"/>
              <a:cs typeface="ＭＳ Ｐゴシック"/>
            </a:endParaRPr>
          </a:p>
          <a:p>
            <a:pPr>
              <a:lnSpc>
                <a:spcPts val="2400"/>
              </a:lnSpc>
              <a:spcAft>
                <a:spcPts val="0"/>
              </a:spcAft>
            </a:pPr>
            <a:endParaRPr lang="ja-JP" sz="1200">
              <a:effectLst/>
              <a:latin typeface="ＭＳ Ｐゴシック"/>
              <a:cs typeface="ＭＳ Ｐゴシック"/>
            </a:endParaRPr>
          </a:p>
        </xdr:txBody>
      </xdr:sp>
      <xdr:sp macro="" textlink="">
        <xdr:nvSpPr>
          <xdr:cNvPr id="6" name="右矢印 5">
            <a:extLst>
              <a:ext uri="{FF2B5EF4-FFF2-40B4-BE49-F238E27FC236}">
                <a16:creationId xmlns:a16="http://schemas.microsoft.com/office/drawing/2014/main" id="{00000000-0008-0000-0400-000006000000}"/>
              </a:ext>
            </a:extLst>
          </xdr:cNvPr>
          <xdr:cNvSpPr/>
        </xdr:nvSpPr>
        <xdr:spPr>
          <a:xfrm>
            <a:off x="1572156" y="360804"/>
            <a:ext cx="774063" cy="448809"/>
          </a:xfrm>
          <a:prstGeom prst="rightArrow">
            <a:avLst>
              <a:gd name="adj1" fmla="val 50000"/>
              <a:gd name="adj2" fmla="val 54885"/>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solidFill>
                  <a:srgbClr val="000000"/>
                </a:solidFill>
                <a:effectLst/>
                <a:latin typeface="ＭＳ Ｐゴシック"/>
                <a:ea typeface="HG丸ｺﾞｼｯｸM-PRO"/>
                <a:cs typeface="Times New Roman"/>
              </a:rPr>
              <a:t>× 自給率</a:t>
            </a:r>
            <a:endParaRPr lang="ja-JP" sz="1200">
              <a:effectLst/>
              <a:latin typeface="ＭＳ Ｐゴシック"/>
              <a:cs typeface="ＭＳ Ｐゴシック"/>
            </a:endParaRPr>
          </a:p>
        </xdr:txBody>
      </xdr:sp>
      <xdr:sp macro="" textlink="">
        <xdr:nvSpPr>
          <xdr:cNvPr id="7" name="テキスト ボックス 70">
            <a:extLst>
              <a:ext uri="{FF2B5EF4-FFF2-40B4-BE49-F238E27FC236}">
                <a16:creationId xmlns:a16="http://schemas.microsoft.com/office/drawing/2014/main" id="{00000000-0008-0000-0400-000007000000}"/>
              </a:ext>
            </a:extLst>
          </xdr:cNvPr>
          <xdr:cNvSpPr txBox="1"/>
        </xdr:nvSpPr>
        <xdr:spPr>
          <a:xfrm>
            <a:off x="2372319" y="284301"/>
            <a:ext cx="1412874" cy="619124"/>
          </a:xfrm>
          <a:prstGeom prst="rect">
            <a:avLst/>
          </a:prstGeom>
          <a:solidFill>
            <a:srgbClr val="FFFF99"/>
          </a:solidFill>
          <a:ln w="9525">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府内需要増加分</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（直接効果）</a:t>
            </a:r>
            <a:endParaRPr lang="ja-JP" sz="1200">
              <a:effectLst/>
              <a:latin typeface="ＭＳ Ｐゴシック"/>
              <a:cs typeface="ＭＳ Ｐゴシック"/>
            </a:endParaRPr>
          </a:p>
        </xdr:txBody>
      </xdr:sp>
      <xdr:sp macro="" textlink="">
        <xdr:nvSpPr>
          <xdr:cNvPr id="8" name="右矢印 7">
            <a:extLst>
              <a:ext uri="{FF2B5EF4-FFF2-40B4-BE49-F238E27FC236}">
                <a16:creationId xmlns:a16="http://schemas.microsoft.com/office/drawing/2014/main" id="{00000000-0008-0000-0400-000008000000}"/>
              </a:ext>
            </a:extLst>
          </xdr:cNvPr>
          <xdr:cNvSpPr/>
        </xdr:nvSpPr>
        <xdr:spPr>
          <a:xfrm>
            <a:off x="3823742" y="336605"/>
            <a:ext cx="1559196" cy="519139"/>
          </a:xfrm>
          <a:prstGeom prst="rightArrow">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solidFill>
                  <a:srgbClr val="000000"/>
                </a:solidFill>
                <a:effectLst/>
                <a:latin typeface="ＭＳ Ｐゴシック"/>
                <a:ea typeface="HG丸ｺﾞｼｯｸM-PRO"/>
                <a:cs typeface="Times New Roman"/>
              </a:rPr>
              <a:t>× 逆行列係数</a:t>
            </a:r>
            <a:endParaRPr lang="ja-JP" sz="1200">
              <a:effectLst/>
              <a:latin typeface="ＭＳ Ｐゴシック"/>
              <a:cs typeface="ＭＳ Ｐゴシック"/>
            </a:endParaRPr>
          </a:p>
        </xdr:txBody>
      </xdr:sp>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48496" y="1260757"/>
            <a:ext cx="6689215" cy="167386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10" name="テキスト ボックス 101">
            <a:extLst>
              <a:ext uri="{FF2B5EF4-FFF2-40B4-BE49-F238E27FC236}">
                <a16:creationId xmlns:a16="http://schemas.microsoft.com/office/drawing/2014/main" id="{00000000-0008-0000-0400-00000A000000}"/>
              </a:ext>
            </a:extLst>
          </xdr:cNvPr>
          <xdr:cNvSpPr txBox="1"/>
        </xdr:nvSpPr>
        <xdr:spPr>
          <a:xfrm>
            <a:off x="266845" y="1165733"/>
            <a:ext cx="2276169" cy="2501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一次波及効果（直接効果含む）の内容</a:t>
            </a:r>
            <a:endParaRPr lang="ja-JP" sz="1200">
              <a:effectLst/>
              <a:latin typeface="ＭＳ Ｐゴシック"/>
              <a:cs typeface="ＭＳ Ｐゴシック"/>
            </a:endParaRPr>
          </a:p>
        </xdr:txBody>
      </xdr:sp>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06542" y="2329713"/>
            <a:ext cx="1122480" cy="432385"/>
          </a:xfrm>
          <a:prstGeom prst="roundRect">
            <a:avLst>
              <a:gd name="adj" fmla="val 12067"/>
            </a:avLst>
          </a:prstGeom>
          <a:solidFill>
            <a:srgbClr val="00B0F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2490031" y="2313950"/>
            <a:ext cx="1122480" cy="432385"/>
          </a:xfrm>
          <a:prstGeom prst="roundRect">
            <a:avLst>
              <a:gd name="adj" fmla="val 12067"/>
            </a:avLst>
          </a:prstGeom>
          <a:solidFill>
            <a:srgbClr val="FFC00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sp macro="" textlink="">
        <xdr:nvSpPr>
          <xdr:cNvPr id="13" name="テキスト ボックス 42">
            <a:extLst>
              <a:ext uri="{FF2B5EF4-FFF2-40B4-BE49-F238E27FC236}">
                <a16:creationId xmlns:a16="http://schemas.microsoft.com/office/drawing/2014/main" id="{00000000-0008-0000-0400-00000D000000}"/>
              </a:ext>
            </a:extLst>
          </xdr:cNvPr>
          <xdr:cNvSpPr txBox="1"/>
        </xdr:nvSpPr>
        <xdr:spPr>
          <a:xfrm>
            <a:off x="5397881" y="2277997"/>
            <a:ext cx="1122480" cy="465645"/>
          </a:xfrm>
          <a:prstGeom prst="rect">
            <a:avLst/>
          </a:prstGeom>
          <a:solidFill>
            <a:srgbClr val="FF99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14" name="フリーフォーム 13">
            <a:extLst>
              <a:ext uri="{FF2B5EF4-FFF2-40B4-BE49-F238E27FC236}">
                <a16:creationId xmlns:a16="http://schemas.microsoft.com/office/drawing/2014/main" id="{00000000-0008-0000-0400-00000E000000}"/>
              </a:ext>
            </a:extLst>
          </xdr:cNvPr>
          <xdr:cNvSpPr/>
        </xdr:nvSpPr>
        <xdr:spPr>
          <a:xfrm>
            <a:off x="854647" y="809948"/>
            <a:ext cx="4609963" cy="1520275"/>
          </a:xfrm>
          <a:custGeom>
            <a:avLst/>
            <a:gdLst>
              <a:gd name="connsiteX0" fmla="*/ 4210493 w 4210493"/>
              <a:gd name="connsiteY0" fmla="*/ 0 h 988828"/>
              <a:gd name="connsiteX1" fmla="*/ 2860158 w 4210493"/>
              <a:gd name="connsiteY1" fmla="*/ 446568 h 988828"/>
              <a:gd name="connsiteX2" fmla="*/ 616688 w 4210493"/>
              <a:gd name="connsiteY2" fmla="*/ 563526 h 988828"/>
              <a:gd name="connsiteX3" fmla="*/ 0 w 4210493"/>
              <a:gd name="connsiteY3" fmla="*/ 988828 h 988828"/>
            </a:gdLst>
            <a:ahLst/>
            <a:cxnLst>
              <a:cxn ang="0">
                <a:pos x="connsiteX0" y="connsiteY0"/>
              </a:cxn>
              <a:cxn ang="0">
                <a:pos x="connsiteX1" y="connsiteY1"/>
              </a:cxn>
              <a:cxn ang="0">
                <a:pos x="connsiteX2" y="connsiteY2"/>
              </a:cxn>
              <a:cxn ang="0">
                <a:pos x="connsiteX3" y="connsiteY3"/>
              </a:cxn>
            </a:cxnLst>
            <a:rect l="l" t="t" r="r" b="b"/>
            <a:pathLst>
              <a:path w="4210493" h="988828">
                <a:moveTo>
                  <a:pt x="4210493" y="0"/>
                </a:moveTo>
                <a:cubicBezTo>
                  <a:pt x="3834809" y="176323"/>
                  <a:pt x="3459125" y="352647"/>
                  <a:pt x="2860158" y="446568"/>
                </a:cubicBezTo>
                <a:cubicBezTo>
                  <a:pt x="2261190" y="540489"/>
                  <a:pt x="1093381" y="473149"/>
                  <a:pt x="616688" y="563526"/>
                </a:cubicBezTo>
                <a:cubicBezTo>
                  <a:pt x="139995" y="653903"/>
                  <a:pt x="69997" y="821365"/>
                  <a:pt x="0" y="988828"/>
                </a:cubicBezTo>
              </a:path>
            </a:pathLst>
          </a:custGeom>
          <a:noFill/>
          <a:ln w="69850">
            <a:solidFill>
              <a:srgbClr val="00B0F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5" name="フリーフォーム 14">
            <a:extLst>
              <a:ext uri="{FF2B5EF4-FFF2-40B4-BE49-F238E27FC236}">
                <a16:creationId xmlns:a16="http://schemas.microsoft.com/office/drawing/2014/main" id="{00000000-0008-0000-0400-00000F000000}"/>
              </a:ext>
            </a:extLst>
          </xdr:cNvPr>
          <xdr:cNvSpPr/>
        </xdr:nvSpPr>
        <xdr:spPr>
          <a:xfrm>
            <a:off x="3615849" y="809948"/>
            <a:ext cx="2219997" cy="1698090"/>
          </a:xfrm>
          <a:custGeom>
            <a:avLst/>
            <a:gdLst>
              <a:gd name="connsiteX0" fmla="*/ 4072270 w 4072270"/>
              <a:gd name="connsiteY0" fmla="*/ 0 h 1807535"/>
              <a:gd name="connsiteX1" fmla="*/ 2030819 w 4072270"/>
              <a:gd name="connsiteY1" fmla="*/ 1275907 h 1807535"/>
              <a:gd name="connsiteX2" fmla="*/ 0 w 4072270"/>
              <a:gd name="connsiteY2" fmla="*/ 1807535 h 1807535"/>
            </a:gdLst>
            <a:ahLst/>
            <a:cxnLst>
              <a:cxn ang="0">
                <a:pos x="connsiteX0" y="connsiteY0"/>
              </a:cxn>
              <a:cxn ang="0">
                <a:pos x="connsiteX1" y="connsiteY1"/>
              </a:cxn>
              <a:cxn ang="0">
                <a:pos x="connsiteX2" y="connsiteY2"/>
              </a:cxn>
            </a:cxnLst>
            <a:rect l="l" t="t" r="r" b="b"/>
            <a:pathLst>
              <a:path w="4072270" h="1807535">
                <a:moveTo>
                  <a:pt x="4072270" y="0"/>
                </a:moveTo>
                <a:cubicBezTo>
                  <a:pt x="3390900" y="487325"/>
                  <a:pt x="2709531" y="974651"/>
                  <a:pt x="2030819" y="1275907"/>
                </a:cubicBezTo>
                <a:cubicBezTo>
                  <a:pt x="1352107" y="1577163"/>
                  <a:pt x="676053" y="1692349"/>
                  <a:pt x="0" y="1807535"/>
                </a:cubicBezTo>
              </a:path>
            </a:pathLst>
          </a:custGeom>
          <a:noFill/>
          <a:ln w="69850">
            <a:solidFill>
              <a:srgbClr val="FFC00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6" name="テキスト ボックス 69">
            <a:extLst>
              <a:ext uri="{FF2B5EF4-FFF2-40B4-BE49-F238E27FC236}">
                <a16:creationId xmlns:a16="http://schemas.microsoft.com/office/drawing/2014/main" id="{00000000-0008-0000-0400-000010000000}"/>
              </a:ext>
            </a:extLst>
          </xdr:cNvPr>
          <xdr:cNvSpPr txBox="1"/>
        </xdr:nvSpPr>
        <xdr:spPr>
          <a:xfrm>
            <a:off x="5428010" y="286476"/>
            <a:ext cx="1136015" cy="600074"/>
          </a:xfrm>
          <a:prstGeom prst="rect">
            <a:avLst/>
          </a:prstGeom>
          <a:solidFill>
            <a:srgbClr val="00FF00"/>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一次波及効果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17" name="テキスト ボックス 64">
            <a:extLst>
              <a:ext uri="{FF2B5EF4-FFF2-40B4-BE49-F238E27FC236}">
                <a16:creationId xmlns:a16="http://schemas.microsoft.com/office/drawing/2014/main" id="{00000000-0008-0000-0400-000011000000}"/>
              </a:ext>
            </a:extLst>
          </xdr:cNvPr>
          <xdr:cNvSpPr txBox="1"/>
        </xdr:nvSpPr>
        <xdr:spPr>
          <a:xfrm>
            <a:off x="2654805" y="1481938"/>
            <a:ext cx="1189990" cy="409555"/>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18" name="テキスト ボックス 66">
            <a:extLst>
              <a:ext uri="{FF2B5EF4-FFF2-40B4-BE49-F238E27FC236}">
                <a16:creationId xmlns:a16="http://schemas.microsoft.com/office/drawing/2014/main" id="{00000000-0008-0000-0400-000012000000}"/>
              </a:ext>
            </a:extLst>
          </xdr:cNvPr>
          <xdr:cNvSpPr txBox="1"/>
        </xdr:nvSpPr>
        <xdr:spPr>
          <a:xfrm>
            <a:off x="4261274" y="1483037"/>
            <a:ext cx="1073345" cy="410724"/>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5962068" y="888813"/>
            <a:ext cx="7513" cy="1369894"/>
          </a:xfrm>
          <a:prstGeom prst="straightConnector1">
            <a:avLst/>
          </a:prstGeom>
          <a:ln w="69850">
            <a:solidFill>
              <a:srgbClr val="FF99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74">
            <a:extLst>
              <a:ext uri="{FF2B5EF4-FFF2-40B4-BE49-F238E27FC236}">
                <a16:creationId xmlns:a16="http://schemas.microsoft.com/office/drawing/2014/main" id="{00000000-0008-0000-0400-000014000000}"/>
              </a:ext>
            </a:extLst>
          </xdr:cNvPr>
          <xdr:cNvSpPr txBox="1"/>
        </xdr:nvSpPr>
        <xdr:spPr>
          <a:xfrm>
            <a:off x="5366813" y="1480264"/>
            <a:ext cx="1189990" cy="417919"/>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1" name="直線矢印コネクタ 20">
            <a:extLst>
              <a:ext uri="{FF2B5EF4-FFF2-40B4-BE49-F238E27FC236}">
                <a16:creationId xmlns:a16="http://schemas.microsoft.com/office/drawing/2014/main" id="{00000000-0008-0000-0400-000015000000}"/>
              </a:ext>
            </a:extLst>
          </xdr:cNvPr>
          <xdr:cNvCxnSpPr>
            <a:stCxn id="13" idx="2"/>
            <a:endCxn id="32" idx="0"/>
          </xdr:cNvCxnSpPr>
        </xdr:nvCxnSpPr>
        <xdr:spPr>
          <a:xfrm>
            <a:off x="5959122" y="2743642"/>
            <a:ext cx="14632" cy="1555681"/>
          </a:xfrm>
          <a:prstGeom prst="straightConnector1">
            <a:avLst/>
          </a:prstGeom>
          <a:ln w="69850">
            <a:solidFill>
              <a:srgbClr val="CCFF33"/>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86">
            <a:extLst>
              <a:ext uri="{FF2B5EF4-FFF2-40B4-BE49-F238E27FC236}">
                <a16:creationId xmlns:a16="http://schemas.microsoft.com/office/drawing/2014/main" id="{00000000-0008-0000-0400-000016000000}"/>
              </a:ext>
            </a:extLst>
          </xdr:cNvPr>
          <xdr:cNvSpPr txBox="1"/>
        </xdr:nvSpPr>
        <xdr:spPr>
          <a:xfrm>
            <a:off x="4969100" y="3044342"/>
            <a:ext cx="1290715" cy="267381"/>
          </a:xfrm>
          <a:prstGeom prst="rect">
            <a:avLst/>
          </a:prstGeom>
          <a:solidFill>
            <a:srgbClr val="FFFF00"/>
          </a:solidFill>
          <a:ln w="1905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平均消費性向</a:t>
            </a:r>
            <a:endParaRPr lang="ja-JP" sz="1200">
              <a:effectLst/>
              <a:latin typeface="ＭＳ Ｐゴシック"/>
              <a:cs typeface="ＭＳ Ｐゴシック"/>
            </a:endParaRPr>
          </a:p>
        </xdr:txBody>
      </xdr:sp>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193044" y="4904400"/>
            <a:ext cx="6690762" cy="160274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24" name="フリーフォーム 23">
            <a:extLst>
              <a:ext uri="{FF2B5EF4-FFF2-40B4-BE49-F238E27FC236}">
                <a16:creationId xmlns:a16="http://schemas.microsoft.com/office/drawing/2014/main" id="{00000000-0008-0000-0400-000018000000}"/>
              </a:ext>
            </a:extLst>
          </xdr:cNvPr>
          <xdr:cNvSpPr/>
        </xdr:nvSpPr>
        <xdr:spPr>
          <a:xfrm>
            <a:off x="1470100" y="4496607"/>
            <a:ext cx="4024209" cy="1424392"/>
          </a:xfrm>
          <a:custGeom>
            <a:avLst/>
            <a:gdLst>
              <a:gd name="connsiteX0" fmla="*/ 2850078 w 2850078"/>
              <a:gd name="connsiteY0" fmla="*/ 0 h 1472540"/>
              <a:gd name="connsiteX1" fmla="*/ 2125683 w 2850078"/>
              <a:gd name="connsiteY1" fmla="*/ 320634 h 1472540"/>
              <a:gd name="connsiteX2" fmla="*/ 605641 w 2850078"/>
              <a:gd name="connsiteY2" fmla="*/ 451262 h 1472540"/>
              <a:gd name="connsiteX3" fmla="*/ 0 w 2850078"/>
              <a:gd name="connsiteY3" fmla="*/ 1472540 h 1472540"/>
            </a:gdLst>
            <a:ahLst/>
            <a:cxnLst>
              <a:cxn ang="0">
                <a:pos x="connsiteX0" y="connsiteY0"/>
              </a:cxn>
              <a:cxn ang="0">
                <a:pos x="connsiteX1" y="connsiteY1"/>
              </a:cxn>
              <a:cxn ang="0">
                <a:pos x="connsiteX2" y="connsiteY2"/>
              </a:cxn>
              <a:cxn ang="0">
                <a:pos x="connsiteX3" y="connsiteY3"/>
              </a:cxn>
            </a:cxnLst>
            <a:rect l="l" t="t" r="r" b="b"/>
            <a:pathLst>
              <a:path w="2850078" h="1472540">
                <a:moveTo>
                  <a:pt x="2850078" y="0"/>
                </a:moveTo>
                <a:cubicBezTo>
                  <a:pt x="2674917" y="122712"/>
                  <a:pt x="2499756" y="245424"/>
                  <a:pt x="2125683" y="320634"/>
                </a:cubicBezTo>
                <a:cubicBezTo>
                  <a:pt x="1751610" y="395844"/>
                  <a:pt x="959921" y="259278"/>
                  <a:pt x="605641" y="451262"/>
                </a:cubicBezTo>
                <a:cubicBezTo>
                  <a:pt x="251361" y="643246"/>
                  <a:pt x="125680" y="1057893"/>
                  <a:pt x="0" y="1472540"/>
                </a:cubicBezTo>
              </a:path>
            </a:pathLst>
          </a:custGeom>
          <a:noFill/>
          <a:ln w="69850">
            <a:solidFill>
              <a:schemeClr val="accent5">
                <a:lumMod val="60000"/>
                <a:lumOff val="40000"/>
              </a:schemeClr>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25" name="テキスト ボックス 102">
            <a:extLst>
              <a:ext uri="{FF2B5EF4-FFF2-40B4-BE49-F238E27FC236}">
                <a16:creationId xmlns:a16="http://schemas.microsoft.com/office/drawing/2014/main" id="{00000000-0008-0000-0400-000019000000}"/>
              </a:ext>
            </a:extLst>
          </xdr:cNvPr>
          <xdr:cNvSpPr txBox="1"/>
        </xdr:nvSpPr>
        <xdr:spPr>
          <a:xfrm>
            <a:off x="303439" y="4784754"/>
            <a:ext cx="1390015" cy="250190"/>
          </a:xfrm>
          <a:prstGeom prst="rect">
            <a:avLst/>
          </a:prstGeom>
          <a:solidFill>
            <a:schemeClr val="bg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二次波及効果の内容</a:t>
            </a:r>
            <a:endParaRPr lang="ja-JP" sz="1200">
              <a:effectLst/>
              <a:latin typeface="ＭＳ Ｐゴシック"/>
              <a:cs typeface="ＭＳ Ｐゴシック"/>
            </a:endParaRPr>
          </a:p>
        </xdr:txBody>
      </xdr:sp>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905255" y="5941156"/>
            <a:ext cx="1122480" cy="432385"/>
          </a:xfrm>
          <a:prstGeom prst="roundRect">
            <a:avLst>
              <a:gd name="adj" fmla="val 12067"/>
            </a:avLst>
          </a:prstGeom>
          <a:solidFill>
            <a:schemeClr val="accent5">
              <a:lumMod val="60000"/>
              <a:lumOff val="40000"/>
            </a:schemeClr>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27" name="テキスト ボックス 91">
            <a:extLst>
              <a:ext uri="{FF2B5EF4-FFF2-40B4-BE49-F238E27FC236}">
                <a16:creationId xmlns:a16="http://schemas.microsoft.com/office/drawing/2014/main" id="{00000000-0008-0000-0400-00001B000000}"/>
              </a:ext>
            </a:extLst>
          </xdr:cNvPr>
          <xdr:cNvSpPr txBox="1"/>
        </xdr:nvSpPr>
        <xdr:spPr>
          <a:xfrm>
            <a:off x="1213950" y="5217003"/>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8" name="直線矢印コネクタ 27">
            <a:extLst>
              <a:ext uri="{FF2B5EF4-FFF2-40B4-BE49-F238E27FC236}">
                <a16:creationId xmlns:a16="http://schemas.microsoft.com/office/drawing/2014/main" id="{00000000-0008-0000-0400-00001C000000}"/>
              </a:ext>
            </a:extLst>
          </xdr:cNvPr>
          <xdr:cNvCxnSpPr>
            <a:endCxn id="30" idx="0"/>
          </xdr:cNvCxnSpPr>
        </xdr:nvCxnSpPr>
        <xdr:spPr>
          <a:xfrm flipH="1">
            <a:off x="3658764" y="4552466"/>
            <a:ext cx="2318154" cy="1392758"/>
          </a:xfrm>
          <a:prstGeom prst="straightConnector1">
            <a:avLst/>
          </a:prstGeom>
          <a:ln w="69850">
            <a:solidFill>
              <a:srgbClr val="FFCC66"/>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94">
            <a:extLst>
              <a:ext uri="{FF2B5EF4-FFF2-40B4-BE49-F238E27FC236}">
                <a16:creationId xmlns:a16="http://schemas.microsoft.com/office/drawing/2014/main" id="{00000000-0008-0000-0400-00001D000000}"/>
              </a:ext>
            </a:extLst>
          </xdr:cNvPr>
          <xdr:cNvSpPr txBox="1"/>
        </xdr:nvSpPr>
        <xdr:spPr>
          <a:xfrm>
            <a:off x="3313688" y="5194838"/>
            <a:ext cx="1189990" cy="409629"/>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 労働係数</a:t>
            </a:r>
            <a:endParaRPr lang="ja-JP" sz="1200">
              <a:effectLst/>
              <a:latin typeface="ＭＳ Ｐゴシック"/>
              <a:cs typeface="ＭＳ Ｐゴシック"/>
            </a:endParaRPr>
          </a:p>
        </xdr:txBody>
      </xdr:sp>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097523" y="5945224"/>
            <a:ext cx="1122480" cy="432385"/>
          </a:xfrm>
          <a:prstGeom prst="roundRect">
            <a:avLst>
              <a:gd name="adj" fmla="val 12067"/>
            </a:avLst>
          </a:prstGeom>
          <a:solidFill>
            <a:srgbClr val="FFCC66"/>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cxnSp macro="">
        <xdr:nvCxnSpPr>
          <xdr:cNvPr id="31" name="直線矢印コネクタ 30">
            <a:extLst>
              <a:ext uri="{FF2B5EF4-FFF2-40B4-BE49-F238E27FC236}">
                <a16:creationId xmlns:a16="http://schemas.microsoft.com/office/drawing/2014/main" id="{00000000-0008-0000-0400-00001F000000}"/>
              </a:ext>
            </a:extLst>
          </xdr:cNvPr>
          <xdr:cNvCxnSpPr>
            <a:stCxn id="32" idx="2"/>
            <a:endCxn id="33" idx="0"/>
          </xdr:cNvCxnSpPr>
        </xdr:nvCxnSpPr>
        <xdr:spPr>
          <a:xfrm>
            <a:off x="5973754" y="4741752"/>
            <a:ext cx="10299" cy="1185061"/>
          </a:xfrm>
          <a:prstGeom prst="straightConnector1">
            <a:avLst/>
          </a:prstGeom>
          <a:ln w="69850">
            <a:solidFill>
              <a:srgbClr val="FFCC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88">
            <a:extLst>
              <a:ext uri="{FF2B5EF4-FFF2-40B4-BE49-F238E27FC236}">
                <a16:creationId xmlns:a16="http://schemas.microsoft.com/office/drawing/2014/main" id="{00000000-0008-0000-0400-000020000000}"/>
              </a:ext>
            </a:extLst>
          </xdr:cNvPr>
          <xdr:cNvSpPr txBox="1"/>
        </xdr:nvSpPr>
        <xdr:spPr>
          <a:xfrm>
            <a:off x="5405746" y="4299323"/>
            <a:ext cx="1136015" cy="442429"/>
          </a:xfrm>
          <a:prstGeom prst="rect">
            <a:avLst/>
          </a:prstGeom>
          <a:solidFill>
            <a:srgbClr val="CCFF33"/>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二次波及効果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33" name="テキスト ボックス 97">
            <a:extLst>
              <a:ext uri="{FF2B5EF4-FFF2-40B4-BE49-F238E27FC236}">
                <a16:creationId xmlns:a16="http://schemas.microsoft.com/office/drawing/2014/main" id="{00000000-0008-0000-0400-000021000000}"/>
              </a:ext>
            </a:extLst>
          </xdr:cNvPr>
          <xdr:cNvSpPr txBox="1"/>
        </xdr:nvSpPr>
        <xdr:spPr>
          <a:xfrm>
            <a:off x="5422812" y="5926813"/>
            <a:ext cx="1122480" cy="432385"/>
          </a:xfrm>
          <a:prstGeom prst="rect">
            <a:avLst/>
          </a:prstGeom>
          <a:solidFill>
            <a:srgbClr val="FFCC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34" name="テキスト ボックス 98">
            <a:extLst>
              <a:ext uri="{FF2B5EF4-FFF2-40B4-BE49-F238E27FC236}">
                <a16:creationId xmlns:a16="http://schemas.microsoft.com/office/drawing/2014/main" id="{00000000-0008-0000-0400-000022000000}"/>
              </a:ext>
            </a:extLst>
          </xdr:cNvPr>
          <xdr:cNvSpPr txBox="1"/>
        </xdr:nvSpPr>
        <xdr:spPr>
          <a:xfrm>
            <a:off x="5406394" y="5205536"/>
            <a:ext cx="1122062" cy="40824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35" name="テキスト ボックス 28">
            <a:extLst>
              <a:ext uri="{FF2B5EF4-FFF2-40B4-BE49-F238E27FC236}">
                <a16:creationId xmlns:a16="http://schemas.microsoft.com/office/drawing/2014/main" id="{00000000-0008-0000-0400-000023000000}"/>
              </a:ext>
            </a:extLst>
          </xdr:cNvPr>
          <xdr:cNvSpPr txBox="1"/>
        </xdr:nvSpPr>
        <xdr:spPr>
          <a:xfrm>
            <a:off x="301987" y="323531"/>
            <a:ext cx="989965" cy="4424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新規需要</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（消費支出）</a:t>
            </a:r>
            <a:endParaRPr lang="ja-JP" sz="1200">
              <a:effectLst/>
              <a:latin typeface="ＭＳ Ｐゴシック"/>
              <a:cs typeface="ＭＳ Ｐゴシック"/>
            </a:endParaRPr>
          </a:p>
        </xdr:txBody>
      </xdr:sp>
      <xdr:sp macro="" textlink="">
        <xdr:nvSpPr>
          <xdr:cNvPr id="36" name="テキスト ボックス 32">
            <a:extLst>
              <a:ext uri="{FF2B5EF4-FFF2-40B4-BE49-F238E27FC236}">
                <a16:creationId xmlns:a16="http://schemas.microsoft.com/office/drawing/2014/main" id="{00000000-0008-0000-0400-000024000000}"/>
              </a:ext>
            </a:extLst>
          </xdr:cNvPr>
          <xdr:cNvSpPr txBox="1"/>
        </xdr:nvSpPr>
        <xdr:spPr>
          <a:xfrm>
            <a:off x="2198216" y="3383367"/>
            <a:ext cx="1833880" cy="685907"/>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latin typeface="游ゴシック" panose="020B0400000000000000" pitchFamily="50" charset="-128"/>
                <a:ea typeface="游ゴシック" panose="020B0400000000000000" pitchFamily="50" charset="-128"/>
                <a:cs typeface="Times New Roman"/>
              </a:rPr>
              <a:t>雇用者所得から消費に</a:t>
            </a:r>
            <a:r>
              <a:rPr lang="ja-JP" altLang="en-US" sz="900" kern="100">
                <a:effectLst/>
                <a:latin typeface="游ゴシック" panose="020B0400000000000000" pitchFamily="50" charset="-128"/>
                <a:ea typeface="游ゴシック" panose="020B0400000000000000" pitchFamily="50" charset="-128"/>
                <a:cs typeface="Times New Roman"/>
              </a:rPr>
              <a:t>回る</a:t>
            </a:r>
            <a:r>
              <a:rPr lang="ja-JP" sz="900" kern="100">
                <a:effectLst/>
                <a:latin typeface="游ゴシック" panose="020B0400000000000000" pitchFamily="50" charset="-128"/>
                <a:ea typeface="游ゴシック" panose="020B0400000000000000" pitchFamily="50" charset="-128"/>
                <a:cs typeface="Times New Roman"/>
              </a:rPr>
              <a:t>割合を家計調査の「平均消費性向」と同じと仮定し、二次波及効果を推計します。</a:t>
            </a:r>
          </a:p>
        </xdr:txBody>
      </xdr:sp>
      <xdr:cxnSp macro="">
        <xdr:nvCxnSpPr>
          <xdr:cNvPr id="37" name="直線矢印コネクタ 36">
            <a:extLst>
              <a:ext uri="{FF2B5EF4-FFF2-40B4-BE49-F238E27FC236}">
                <a16:creationId xmlns:a16="http://schemas.microsoft.com/office/drawing/2014/main" id="{00000000-0008-0000-0400-000025000000}"/>
              </a:ext>
            </a:extLst>
          </xdr:cNvPr>
          <xdr:cNvCxnSpPr>
            <a:stCxn id="36" idx="3"/>
            <a:endCxn id="22" idx="1"/>
          </xdr:cNvCxnSpPr>
        </xdr:nvCxnSpPr>
        <xdr:spPr>
          <a:xfrm flipV="1">
            <a:off x="4032096" y="3178032"/>
            <a:ext cx="937004" cy="54828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87">
            <a:extLst>
              <a:ext uri="{FF2B5EF4-FFF2-40B4-BE49-F238E27FC236}">
                <a16:creationId xmlns:a16="http://schemas.microsoft.com/office/drawing/2014/main" id="{00000000-0008-0000-0400-000026000000}"/>
              </a:ext>
            </a:extLst>
          </xdr:cNvPr>
          <xdr:cNvSpPr txBox="1"/>
        </xdr:nvSpPr>
        <xdr:spPr>
          <a:xfrm>
            <a:off x="4774046" y="3587150"/>
            <a:ext cx="2078991"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民間消費支出</a:t>
            </a:r>
            <a:endParaRPr lang="ja-JP" sz="1200">
              <a:effectLst/>
              <a:latin typeface="ＭＳ Ｐゴシック"/>
              <a:cs typeface="ＭＳ Ｐゴシック"/>
            </a:endParaRPr>
          </a:p>
          <a:p>
            <a:pPr algn="ctr">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（最終需要項目別生産誘発係数）</a:t>
            </a:r>
            <a:endParaRPr lang="ja-JP" sz="1200">
              <a:effectLst/>
              <a:latin typeface="ＭＳ Ｐゴシック"/>
              <a:cs typeface="ＭＳ Ｐゴシック"/>
            </a:endParaRPr>
          </a:p>
        </xdr:txBody>
      </xdr:sp>
      <xdr:sp macro="" textlink="">
        <xdr:nvSpPr>
          <xdr:cNvPr id="39" name="テキスト ボックス 36">
            <a:extLst>
              <a:ext uri="{FF2B5EF4-FFF2-40B4-BE49-F238E27FC236}">
                <a16:creationId xmlns:a16="http://schemas.microsoft.com/office/drawing/2014/main" id="{00000000-0008-0000-0400-000027000000}"/>
              </a:ext>
            </a:extLst>
          </xdr:cNvPr>
          <xdr:cNvSpPr txBox="1"/>
        </xdr:nvSpPr>
        <xdr:spPr>
          <a:xfrm>
            <a:off x="307509" y="3409950"/>
            <a:ext cx="1612900" cy="659322"/>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sz="900" kern="100">
                <a:effectLst/>
                <a:latin typeface="游ゴシック" panose="020B0400000000000000" pitchFamily="50" charset="-128"/>
                <a:ea typeface="游ゴシック" panose="020B0400000000000000" pitchFamily="50" charset="-128"/>
                <a:cs typeface="Times New Roman"/>
              </a:rPr>
              <a:t>ある産業の需要が</a:t>
            </a:r>
            <a:r>
              <a:rPr lang="en-US" sz="900" kern="100">
                <a:effectLst/>
                <a:latin typeface="游ゴシック" panose="020B0400000000000000" pitchFamily="50" charset="-128"/>
                <a:ea typeface="游ゴシック" panose="020B0400000000000000" pitchFamily="50" charset="-128"/>
                <a:cs typeface="Times New Roman"/>
              </a:rPr>
              <a:t>1</a:t>
            </a:r>
            <a:r>
              <a:rPr lang="ja-JP" sz="900" kern="100">
                <a:effectLst/>
                <a:latin typeface="游ゴシック" panose="020B0400000000000000" pitchFamily="50" charset="-128"/>
                <a:ea typeface="游ゴシック" panose="020B0400000000000000" pitchFamily="50" charset="-128"/>
                <a:cs typeface="Times New Roman"/>
              </a:rPr>
              <a:t>単位増加したときに各産業の生産が最終的にどれくらいになるかを表す係数です。</a:t>
            </a:r>
            <a:endParaRPr lang="ja-JP" sz="1050" kern="100">
              <a:effectLst/>
              <a:latin typeface="游ゴシック" panose="020B0400000000000000" pitchFamily="50" charset="-128"/>
              <a:ea typeface="游ゴシック" panose="020B0400000000000000" pitchFamily="50" charset="-128"/>
              <a:cs typeface="Times New Roman"/>
            </a:endParaRPr>
          </a:p>
        </xdr:txBody>
      </xdr:sp>
    </xdr:grpSp>
    <xdr:clientData/>
  </xdr:twoCellAnchor>
  <xdr:twoCellAnchor>
    <xdr:from>
      <xdr:col>13</xdr:col>
      <xdr:colOff>142876</xdr:colOff>
      <xdr:row>2</xdr:row>
      <xdr:rowOff>133350</xdr:rowOff>
    </xdr:from>
    <xdr:to>
      <xdr:col>16</xdr:col>
      <xdr:colOff>85724</xdr:colOff>
      <xdr:row>9</xdr:row>
      <xdr:rowOff>81207</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8987519" y="459921"/>
          <a:ext cx="1983919" cy="1090857"/>
          <a:chOff x="7112425" y="495300"/>
          <a:chExt cx="2144902" cy="1148007"/>
        </a:xfrm>
      </xdr:grpSpPr>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7112425" y="495300"/>
            <a:ext cx="2144902" cy="1148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endParaRPr kumimoji="1" lang="en-US" altLang="ja-JP" sz="1100"/>
          </a:p>
          <a:p>
            <a:r>
              <a:rPr kumimoji="1" lang="ja-JP" altLang="en-US" sz="1100"/>
              <a:t>　　　　　</a:t>
            </a:r>
            <a:r>
              <a:rPr kumimoji="1" lang="ja-JP" altLang="en-US" sz="1100">
                <a:latin typeface="游ゴシック" panose="020B0400000000000000" pitchFamily="50" charset="-128"/>
                <a:ea typeface="游ゴシック" panose="020B0400000000000000" pitchFamily="50" charset="-128"/>
              </a:rPr>
              <a:t>＝産業連関表の係数</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mn-lt"/>
              <a:ea typeface="+mn-ea"/>
            </a:endParaRPr>
          </a:p>
          <a:p>
            <a:r>
              <a:rPr kumimoji="1" lang="ja-JP" altLang="en-US" sz="1100">
                <a:latin typeface="+mn-lt"/>
                <a:ea typeface="+mn-ea"/>
              </a:rPr>
              <a:t>　　　　　</a:t>
            </a:r>
            <a:r>
              <a:rPr kumimoji="1" lang="ja-JP" altLang="en-US" sz="1100">
                <a:latin typeface="游ゴシック" panose="020B0400000000000000" pitchFamily="50" charset="-128"/>
                <a:ea typeface="游ゴシック" panose="020B0400000000000000" pitchFamily="50" charset="-128"/>
              </a:rPr>
              <a:t>＝ユーザー設定箇所</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p>
        </xdr:txBody>
      </xdr:sp>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7269190" y="647700"/>
            <a:ext cx="360000" cy="36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7283089" y="1119608"/>
            <a:ext cx="360000" cy="360000"/>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01"/>
  <sheetViews>
    <sheetView tabSelected="1" view="pageBreakPreview" zoomScaleNormal="40" zoomScaleSheetLayoutView="100" workbookViewId="0"/>
  </sheetViews>
  <sheetFormatPr defaultColWidth="9" defaultRowHeight="18.75" x14ac:dyDescent="0.15"/>
  <cols>
    <col min="1" max="52" width="3.5" style="69" customWidth="1"/>
    <col min="53" max="16384" width="9" style="69"/>
  </cols>
  <sheetData>
    <row r="1" spans="1:40" ht="30" x14ac:dyDescent="0.15">
      <c r="A1" s="1" t="s">
        <v>133</v>
      </c>
    </row>
    <row r="2" spans="1:40" ht="18.75" customHeight="1" x14ac:dyDescent="0.15">
      <c r="A2" s="1"/>
    </row>
    <row r="3" spans="1:40" ht="18.75" customHeight="1" x14ac:dyDescent="0.15">
      <c r="A3" s="1"/>
      <c r="B3" s="231" t="s">
        <v>149</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row>
    <row r="4" spans="1:40" ht="18.75" customHeight="1" x14ac:dyDescent="0.15">
      <c r="A4" s="1"/>
      <c r="C4" s="69" t="s">
        <v>175</v>
      </c>
    </row>
    <row r="5" spans="1:40" ht="18.75" customHeight="1" x14ac:dyDescent="0.15">
      <c r="A5" s="1"/>
      <c r="C5" s="69" t="s">
        <v>171</v>
      </c>
    </row>
    <row r="6" spans="1:40" ht="18.75" customHeight="1" x14ac:dyDescent="0.15">
      <c r="A6" s="1"/>
    </row>
    <row r="7" spans="1:40" ht="18.75" customHeight="1" x14ac:dyDescent="0.15">
      <c r="A7" s="1"/>
      <c r="B7" s="231" t="s">
        <v>150</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row>
    <row r="8" spans="1:40" ht="18.75" customHeight="1" x14ac:dyDescent="0.15">
      <c r="A8" s="1"/>
      <c r="C8" s="69" t="s">
        <v>163</v>
      </c>
    </row>
    <row r="9" spans="1:40" ht="18.75" customHeight="1" x14ac:dyDescent="0.15">
      <c r="A9" s="1"/>
      <c r="D9" s="69" t="s">
        <v>137</v>
      </c>
    </row>
    <row r="10" spans="1:40" ht="18.75" customHeight="1" x14ac:dyDescent="0.15">
      <c r="A10" s="1"/>
      <c r="D10" s="69" t="s">
        <v>136</v>
      </c>
    </row>
    <row r="11" spans="1:40" ht="18.75" customHeight="1" x14ac:dyDescent="0.15">
      <c r="A11" s="1"/>
      <c r="D11" s="69" t="s">
        <v>151</v>
      </c>
    </row>
    <row r="12" spans="1:40" ht="18.75" customHeight="1" x14ac:dyDescent="0.15">
      <c r="A12" s="1"/>
    </row>
    <row r="13" spans="1:40" ht="18.75" customHeight="1" x14ac:dyDescent="0.15">
      <c r="A13" s="1"/>
      <c r="B13" s="231" t="s">
        <v>152</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row>
    <row r="14" spans="1:40" ht="18.75" customHeight="1" x14ac:dyDescent="0.15">
      <c r="C14" s="69" t="s">
        <v>153</v>
      </c>
    </row>
    <row r="15" spans="1:40" ht="18" customHeight="1" x14ac:dyDescent="0.15"/>
    <row r="16" spans="1:40" ht="18.75" customHeight="1" x14ac:dyDescent="0.15">
      <c r="C16" s="69" t="s">
        <v>125</v>
      </c>
    </row>
    <row r="17" spans="3:4" ht="18.75" customHeight="1" x14ac:dyDescent="0.15">
      <c r="D17" s="69" t="s">
        <v>164</v>
      </c>
    </row>
    <row r="18" spans="3:4" ht="18.75" customHeight="1" x14ac:dyDescent="0.15">
      <c r="C18" s="69" t="s">
        <v>126</v>
      </c>
    </row>
    <row r="19" spans="3:4" ht="18.75" customHeight="1" x14ac:dyDescent="0.15">
      <c r="D19" s="69" t="s">
        <v>176</v>
      </c>
    </row>
    <row r="20" spans="3:4" ht="18.75" customHeight="1" x14ac:dyDescent="0.15">
      <c r="D20" s="69" t="s">
        <v>177</v>
      </c>
    </row>
    <row r="21" spans="3:4" ht="18.75" customHeight="1" x14ac:dyDescent="0.15">
      <c r="C21" s="69" t="s">
        <v>127</v>
      </c>
    </row>
    <row r="22" spans="3:4" ht="18.75" customHeight="1" x14ac:dyDescent="0.15">
      <c r="D22" s="69" t="s">
        <v>132</v>
      </c>
    </row>
    <row r="23" spans="3:4" ht="18.75" customHeight="1" x14ac:dyDescent="0.15">
      <c r="D23" s="69" t="s">
        <v>165</v>
      </c>
    </row>
    <row r="24" spans="3:4" ht="18.75" customHeight="1" x14ac:dyDescent="0.15">
      <c r="C24" s="69" t="s">
        <v>129</v>
      </c>
    </row>
    <row r="25" spans="3:4" ht="18.75" customHeight="1" x14ac:dyDescent="0.15">
      <c r="D25" s="69" t="s">
        <v>155</v>
      </c>
    </row>
    <row r="26" spans="3:4" ht="18.75" customHeight="1" x14ac:dyDescent="0.15">
      <c r="C26" s="69" t="s">
        <v>130</v>
      </c>
    </row>
    <row r="27" spans="3:4" ht="18.75" customHeight="1" x14ac:dyDescent="0.15">
      <c r="D27" s="69" t="s">
        <v>174</v>
      </c>
    </row>
    <row r="28" spans="3:4" ht="18.75" customHeight="1" x14ac:dyDescent="0.15">
      <c r="D28" s="69" t="s">
        <v>154</v>
      </c>
    </row>
    <row r="29" spans="3:4" ht="18.75" customHeight="1" x14ac:dyDescent="0.15">
      <c r="C29" s="69" t="s">
        <v>156</v>
      </c>
    </row>
    <row r="30" spans="3:4" ht="18.75" customHeight="1" x14ac:dyDescent="0.15">
      <c r="D30" s="69" t="s">
        <v>173</v>
      </c>
    </row>
    <row r="31" spans="3:4" ht="18.75" customHeight="1" x14ac:dyDescent="0.15">
      <c r="C31" s="69" t="s">
        <v>135</v>
      </c>
    </row>
    <row r="32" spans="3:4" ht="18.75" customHeight="1" x14ac:dyDescent="0.15">
      <c r="D32" s="69" t="s">
        <v>157</v>
      </c>
    </row>
    <row r="33" spans="1:40" ht="18.75" customHeight="1" x14ac:dyDescent="0.15">
      <c r="D33" s="69" t="s">
        <v>166</v>
      </c>
    </row>
    <row r="34" spans="1:40" ht="18.75" customHeight="1" x14ac:dyDescent="0.15"/>
    <row r="35" spans="1:40" ht="18.75" customHeight="1" x14ac:dyDescent="0.15">
      <c r="A35" s="1"/>
      <c r="B35" s="231" t="s">
        <v>162</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row>
    <row r="36" spans="1:40" ht="18.75" customHeight="1" x14ac:dyDescent="0.15">
      <c r="C36" s="69" t="s">
        <v>128</v>
      </c>
    </row>
    <row r="37" spans="1:40" ht="18.75" customHeight="1" x14ac:dyDescent="0.15">
      <c r="D37" s="69" t="s">
        <v>134</v>
      </c>
    </row>
    <row r="38" spans="1:40" ht="18.75" customHeight="1" x14ac:dyDescent="0.15">
      <c r="C38" s="69" t="s">
        <v>131</v>
      </c>
    </row>
    <row r="39" spans="1:40" ht="18.75" customHeight="1" x14ac:dyDescent="0.15">
      <c r="D39" s="69" t="s">
        <v>167</v>
      </c>
    </row>
    <row r="40" spans="1:40" ht="18.75" customHeight="1" x14ac:dyDescent="0.15">
      <c r="C40" s="69" t="s">
        <v>158</v>
      </c>
    </row>
    <row r="41" spans="1:40" ht="18.75" customHeight="1" x14ac:dyDescent="0.15">
      <c r="D41" s="69" t="s">
        <v>168</v>
      </c>
    </row>
    <row r="42" spans="1:40" ht="18.75" customHeight="1" x14ac:dyDescent="0.15">
      <c r="D42" s="69" t="s">
        <v>159</v>
      </c>
    </row>
    <row r="43" spans="1:40" ht="18.75" customHeight="1" x14ac:dyDescent="0.15">
      <c r="D43" s="69" t="s">
        <v>178</v>
      </c>
    </row>
    <row r="44" spans="1:40" ht="18.75" customHeight="1" x14ac:dyDescent="0.15"/>
    <row r="45" spans="1:40" ht="18.75" customHeight="1" x14ac:dyDescent="0.15">
      <c r="B45" s="231" t="s">
        <v>138</v>
      </c>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row>
    <row r="46" spans="1:40" ht="18.75" customHeight="1" x14ac:dyDescent="0.15">
      <c r="C46" s="69" t="s">
        <v>160</v>
      </c>
    </row>
    <row r="47" spans="1:40" ht="18.75" customHeight="1" x14ac:dyDescent="0.15">
      <c r="C47" s="69" t="s">
        <v>161</v>
      </c>
    </row>
    <row r="48" spans="1:40" ht="18.75" customHeight="1" x14ac:dyDescent="0.15"/>
    <row r="49" spans="2:40" ht="18.75" customHeight="1" x14ac:dyDescent="0.15">
      <c r="B49" s="231" t="s">
        <v>139</v>
      </c>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row>
    <row r="50" spans="2:40" s="94" customFormat="1" ht="18.75" customHeight="1" x14ac:dyDescent="0.15">
      <c r="C50" s="94" t="s">
        <v>170</v>
      </c>
    </row>
    <row r="51" spans="2:40" ht="18.75" customHeight="1" x14ac:dyDescent="0.15"/>
    <row r="52" spans="2:40" s="94" customFormat="1" ht="18.75" customHeight="1" x14ac:dyDescent="0.15">
      <c r="B52" s="108" t="s">
        <v>143</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row>
    <row r="53" spans="2:40" s="94" customFormat="1" ht="18.75" customHeight="1" x14ac:dyDescent="0.15">
      <c r="B53" s="233" t="s">
        <v>144</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5"/>
    </row>
    <row r="54" spans="2:40" s="94" customFormat="1" ht="18.75" customHeight="1" x14ac:dyDescent="0.15">
      <c r="B54" s="236"/>
      <c r="C54" s="108" t="s">
        <v>169</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237"/>
    </row>
    <row r="55" spans="2:40" s="94" customFormat="1" ht="18.75" customHeight="1" x14ac:dyDescent="0.15">
      <c r="B55" s="236"/>
      <c r="C55" s="108" t="s">
        <v>142</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237"/>
    </row>
    <row r="56" spans="2:40" s="94" customFormat="1" ht="18.75" customHeight="1" x14ac:dyDescent="0.15">
      <c r="B56" s="236"/>
      <c r="C56" s="108" t="s">
        <v>141</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237"/>
    </row>
    <row r="57" spans="2:40" ht="18.75" customHeight="1" x14ac:dyDescent="0.15">
      <c r="B57" s="238"/>
      <c r="C57" s="240" t="s">
        <v>140</v>
      </c>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41"/>
    </row>
    <row r="58" spans="2:40" ht="18.75" customHeight="1" x14ac:dyDescent="0.15">
      <c r="C58" s="232"/>
    </row>
    <row r="59" spans="2:40" ht="18.75" customHeight="1" x14ac:dyDescent="0.15"/>
    <row r="60" spans="2:40" ht="18.75" customHeight="1" x14ac:dyDescent="0.15"/>
    <row r="61" spans="2:40" ht="18.75" customHeight="1" x14ac:dyDescent="0.15"/>
    <row r="62" spans="2:40" ht="18.75" customHeight="1" x14ac:dyDescent="0.15"/>
    <row r="63" spans="2:40" ht="18.75" customHeight="1" x14ac:dyDescent="0.15"/>
    <row r="64" spans="2:40"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sheetData>
  <phoneticPr fontId="4"/>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S40"/>
  <sheetViews>
    <sheetView zoomScale="70" zoomScaleNormal="70" workbookViewId="0"/>
  </sheetViews>
  <sheetFormatPr defaultColWidth="9" defaultRowHeight="18.75" x14ac:dyDescent="0.15"/>
  <cols>
    <col min="1" max="1" width="5.875" style="69" customWidth="1"/>
    <col min="2" max="2" width="31.375" style="69" customWidth="1"/>
    <col min="3" max="4" width="25.875" style="69" customWidth="1"/>
    <col min="5" max="5" width="29.125" customWidth="1"/>
    <col min="6" max="6" width="6.25" customWidth="1"/>
    <col min="7" max="8" width="8.875" customWidth="1"/>
    <col min="9" max="16384" width="9" style="69"/>
  </cols>
  <sheetData>
    <row r="1" spans="1:19" ht="24" x14ac:dyDescent="0.15">
      <c r="A1" s="226" t="s">
        <v>121</v>
      </c>
      <c r="B1" s="111"/>
      <c r="C1" s="242"/>
      <c r="D1" s="242"/>
      <c r="E1" s="242"/>
      <c r="F1" s="214"/>
    </row>
    <row r="2" spans="1:19" s="94" customFormat="1" ht="19.5" thickBot="1" x14ac:dyDescent="0.2">
      <c r="C2" s="215" t="s">
        <v>115</v>
      </c>
      <c r="D2" s="215" t="s">
        <v>116</v>
      </c>
      <c r="E2" s="215" t="s">
        <v>117</v>
      </c>
      <c r="F2" s="108"/>
    </row>
    <row r="3" spans="1:19" ht="17.25" customHeight="1" thickBot="1" x14ac:dyDescent="0.2">
      <c r="A3" s="160"/>
      <c r="B3" s="161" t="s">
        <v>6</v>
      </c>
      <c r="C3" s="216" t="s">
        <v>124</v>
      </c>
      <c r="D3" s="216" t="s">
        <v>122</v>
      </c>
      <c r="E3" s="216" t="s">
        <v>123</v>
      </c>
      <c r="F3" s="69"/>
      <c r="G3" s="253" t="s">
        <v>172</v>
      </c>
      <c r="H3" s="254"/>
      <c r="I3" s="254"/>
      <c r="J3" s="254"/>
      <c r="K3" s="254"/>
      <c r="L3" s="254"/>
      <c r="M3" s="254"/>
      <c r="N3" s="254"/>
      <c r="O3" s="254"/>
      <c r="P3" s="254"/>
      <c r="Q3" s="254"/>
      <c r="R3" s="254"/>
      <c r="S3" s="255"/>
    </row>
    <row r="4" spans="1:19" ht="17.25" customHeight="1" thickBot="1" x14ac:dyDescent="0.2">
      <c r="A4" s="162">
        <v>1</v>
      </c>
      <c r="B4" s="163" t="s">
        <v>62</v>
      </c>
      <c r="C4" s="217">
        <v>0</v>
      </c>
      <c r="D4" s="174" t="s">
        <v>67</v>
      </c>
      <c r="E4" s="225">
        <f>ROUND(277145/409812,4)</f>
        <v>0.67630000000000001</v>
      </c>
      <c r="G4" s="256"/>
      <c r="H4" s="257"/>
      <c r="I4" s="257"/>
      <c r="J4" s="257"/>
      <c r="K4" s="257"/>
      <c r="L4" s="257"/>
      <c r="M4" s="257"/>
      <c r="N4" s="257"/>
      <c r="O4" s="257"/>
      <c r="P4" s="257"/>
      <c r="Q4" s="257"/>
      <c r="R4" s="257"/>
      <c r="S4" s="258"/>
    </row>
    <row r="5" spans="1:19" ht="17.25" customHeight="1" x14ac:dyDescent="0.15">
      <c r="A5" s="164">
        <v>6</v>
      </c>
      <c r="B5" s="165" t="s">
        <v>17</v>
      </c>
      <c r="C5" s="218">
        <v>0</v>
      </c>
      <c r="D5" s="179" t="s">
        <v>67</v>
      </c>
      <c r="E5" s="227"/>
      <c r="F5" s="224"/>
      <c r="G5" s="256"/>
      <c r="H5" s="257"/>
      <c r="I5" s="257"/>
      <c r="J5" s="257"/>
      <c r="K5" s="257"/>
      <c r="L5" s="257"/>
      <c r="M5" s="257"/>
      <c r="N5" s="257"/>
      <c r="O5" s="257"/>
      <c r="P5" s="257"/>
      <c r="Q5" s="257"/>
      <c r="R5" s="257"/>
      <c r="S5" s="258"/>
    </row>
    <row r="6" spans="1:19" ht="17.25" customHeight="1" x14ac:dyDescent="0.15">
      <c r="A6" s="164">
        <v>11</v>
      </c>
      <c r="B6" s="165" t="s">
        <v>47</v>
      </c>
      <c r="C6" s="218">
        <v>0</v>
      </c>
      <c r="D6" s="179" t="s">
        <v>67</v>
      </c>
      <c r="E6" s="230"/>
      <c r="F6" s="224"/>
      <c r="G6" s="256"/>
      <c r="H6" s="257"/>
      <c r="I6" s="257"/>
      <c r="J6" s="257"/>
      <c r="K6" s="257"/>
      <c r="L6" s="257"/>
      <c r="M6" s="257"/>
      <c r="N6" s="257"/>
      <c r="O6" s="257"/>
      <c r="P6" s="257"/>
      <c r="Q6" s="257"/>
      <c r="R6" s="257"/>
      <c r="S6" s="258"/>
    </row>
    <row r="7" spans="1:19" ht="17.25" customHeight="1" x14ac:dyDescent="0.15">
      <c r="A7" s="164">
        <v>15</v>
      </c>
      <c r="B7" s="165" t="s">
        <v>18</v>
      </c>
      <c r="C7" s="218">
        <v>0</v>
      </c>
      <c r="D7" s="179" t="s">
        <v>67</v>
      </c>
      <c r="E7" s="230"/>
      <c r="F7" s="224"/>
      <c r="G7" s="256"/>
      <c r="H7" s="257"/>
      <c r="I7" s="257"/>
      <c r="J7" s="257"/>
      <c r="K7" s="257"/>
      <c r="L7" s="257"/>
      <c r="M7" s="257"/>
      <c r="N7" s="257"/>
      <c r="O7" s="257"/>
      <c r="P7" s="257"/>
      <c r="Q7" s="257"/>
      <c r="R7" s="257"/>
      <c r="S7" s="258"/>
    </row>
    <row r="8" spans="1:19" ht="17.25" customHeight="1" x14ac:dyDescent="0.15">
      <c r="A8" s="166">
        <v>16</v>
      </c>
      <c r="B8" s="167" t="s">
        <v>19</v>
      </c>
      <c r="C8" s="219">
        <v>0</v>
      </c>
      <c r="D8" s="174" t="s">
        <v>67</v>
      </c>
      <c r="E8" s="230"/>
      <c r="F8" s="224"/>
      <c r="G8" s="256"/>
      <c r="H8" s="257"/>
      <c r="I8" s="257"/>
      <c r="J8" s="257"/>
      <c r="K8" s="257"/>
      <c r="L8" s="257"/>
      <c r="M8" s="257"/>
      <c r="N8" s="257"/>
      <c r="O8" s="257"/>
      <c r="P8" s="257"/>
      <c r="Q8" s="257"/>
      <c r="R8" s="257"/>
      <c r="S8" s="258"/>
    </row>
    <row r="9" spans="1:19" ht="17.25" customHeight="1" x14ac:dyDescent="0.15">
      <c r="A9" s="168">
        <v>20</v>
      </c>
      <c r="B9" s="169" t="s">
        <v>20</v>
      </c>
      <c r="C9" s="220">
        <v>0</v>
      </c>
      <c r="D9" s="180" t="s">
        <v>67</v>
      </c>
      <c r="E9" s="228"/>
      <c r="G9" s="256"/>
      <c r="H9" s="257"/>
      <c r="I9" s="257"/>
      <c r="J9" s="257"/>
      <c r="K9" s="257"/>
      <c r="L9" s="257"/>
      <c r="M9" s="257"/>
      <c r="N9" s="257"/>
      <c r="O9" s="257"/>
      <c r="P9" s="257"/>
      <c r="Q9" s="257"/>
      <c r="R9" s="257"/>
      <c r="S9" s="258"/>
    </row>
    <row r="10" spans="1:19" ht="17.25" customHeight="1" x14ac:dyDescent="0.15">
      <c r="A10" s="164">
        <v>21</v>
      </c>
      <c r="B10" s="165" t="s">
        <v>21</v>
      </c>
      <c r="C10" s="218">
        <v>0</v>
      </c>
      <c r="D10" s="179" t="s">
        <v>67</v>
      </c>
      <c r="E10" s="228"/>
      <c r="G10" s="256"/>
      <c r="H10" s="257"/>
      <c r="I10" s="257"/>
      <c r="J10" s="257"/>
      <c r="K10" s="257"/>
      <c r="L10" s="257"/>
      <c r="M10" s="257"/>
      <c r="N10" s="257"/>
      <c r="O10" s="257"/>
      <c r="P10" s="257"/>
      <c r="Q10" s="257"/>
      <c r="R10" s="257"/>
      <c r="S10" s="258"/>
    </row>
    <row r="11" spans="1:19" ht="17.25" customHeight="1" x14ac:dyDescent="0.15">
      <c r="A11" s="164">
        <v>22</v>
      </c>
      <c r="B11" s="165" t="s">
        <v>63</v>
      </c>
      <c r="C11" s="218">
        <v>0</v>
      </c>
      <c r="D11" s="179" t="s">
        <v>67</v>
      </c>
      <c r="E11" s="228"/>
      <c r="G11" s="256"/>
      <c r="H11" s="257"/>
      <c r="I11" s="257"/>
      <c r="J11" s="257"/>
      <c r="K11" s="257"/>
      <c r="L11" s="257"/>
      <c r="M11" s="257"/>
      <c r="N11" s="257"/>
      <c r="O11" s="257"/>
      <c r="P11" s="257"/>
      <c r="Q11" s="257"/>
      <c r="R11" s="257"/>
      <c r="S11" s="258"/>
    </row>
    <row r="12" spans="1:19" ht="17.25" customHeight="1" x14ac:dyDescent="0.15">
      <c r="A12" s="164">
        <v>25</v>
      </c>
      <c r="B12" s="165" t="s">
        <v>22</v>
      </c>
      <c r="C12" s="218">
        <v>0</v>
      </c>
      <c r="D12" s="179" t="s">
        <v>67</v>
      </c>
      <c r="E12" s="228"/>
      <c r="G12" s="256"/>
      <c r="H12" s="257"/>
      <c r="I12" s="257"/>
      <c r="J12" s="257"/>
      <c r="K12" s="257"/>
      <c r="L12" s="257"/>
      <c r="M12" s="257"/>
      <c r="N12" s="257"/>
      <c r="O12" s="257"/>
      <c r="P12" s="257"/>
      <c r="Q12" s="257"/>
      <c r="R12" s="257"/>
      <c r="S12" s="258"/>
    </row>
    <row r="13" spans="1:19" ht="17.25" customHeight="1" x14ac:dyDescent="0.15">
      <c r="A13" s="166">
        <v>26</v>
      </c>
      <c r="B13" s="167" t="s">
        <v>23</v>
      </c>
      <c r="C13" s="219">
        <v>0</v>
      </c>
      <c r="D13" s="174" t="s">
        <v>67</v>
      </c>
      <c r="E13" s="228"/>
      <c r="G13" s="256"/>
      <c r="H13" s="257"/>
      <c r="I13" s="257"/>
      <c r="J13" s="257"/>
      <c r="K13" s="257"/>
      <c r="L13" s="257"/>
      <c r="M13" s="257"/>
      <c r="N13" s="257"/>
      <c r="O13" s="257"/>
      <c r="P13" s="257"/>
      <c r="Q13" s="257"/>
      <c r="R13" s="257"/>
      <c r="S13" s="258"/>
    </row>
    <row r="14" spans="1:19" ht="17.25" customHeight="1" x14ac:dyDescent="0.15">
      <c r="A14" s="168">
        <v>27</v>
      </c>
      <c r="B14" s="169" t="s">
        <v>24</v>
      </c>
      <c r="C14" s="220">
        <v>0</v>
      </c>
      <c r="D14" s="176" t="s">
        <v>67</v>
      </c>
      <c r="E14" s="228"/>
      <c r="G14" s="256"/>
      <c r="H14" s="257"/>
      <c r="I14" s="257"/>
      <c r="J14" s="257"/>
      <c r="K14" s="257"/>
      <c r="L14" s="257"/>
      <c r="M14" s="257"/>
      <c r="N14" s="257"/>
      <c r="O14" s="257"/>
      <c r="P14" s="257"/>
      <c r="Q14" s="257"/>
      <c r="R14" s="257"/>
      <c r="S14" s="258"/>
    </row>
    <row r="15" spans="1:19" ht="17.25" customHeight="1" x14ac:dyDescent="0.15">
      <c r="A15" s="164">
        <v>28</v>
      </c>
      <c r="B15" s="165" t="s">
        <v>25</v>
      </c>
      <c r="C15" s="218">
        <v>0</v>
      </c>
      <c r="D15" s="178" t="s">
        <v>67</v>
      </c>
      <c r="E15" s="228"/>
      <c r="G15" s="256"/>
      <c r="H15" s="257"/>
      <c r="I15" s="257"/>
      <c r="J15" s="257"/>
      <c r="K15" s="257"/>
      <c r="L15" s="257"/>
      <c r="M15" s="257"/>
      <c r="N15" s="257"/>
      <c r="O15" s="257"/>
      <c r="P15" s="257"/>
      <c r="Q15" s="257"/>
      <c r="R15" s="257"/>
      <c r="S15" s="258"/>
    </row>
    <row r="16" spans="1:19" ht="17.25" customHeight="1" x14ac:dyDescent="0.15">
      <c r="A16" s="164">
        <v>29</v>
      </c>
      <c r="B16" s="165" t="s">
        <v>48</v>
      </c>
      <c r="C16" s="218">
        <v>0</v>
      </c>
      <c r="D16" s="178" t="s">
        <v>67</v>
      </c>
      <c r="E16" s="228"/>
      <c r="G16" s="256"/>
      <c r="H16" s="257"/>
      <c r="I16" s="257"/>
      <c r="J16" s="257"/>
      <c r="K16" s="257"/>
      <c r="L16" s="257"/>
      <c r="M16" s="257"/>
      <c r="N16" s="257"/>
      <c r="O16" s="257"/>
      <c r="P16" s="257"/>
      <c r="Q16" s="257"/>
      <c r="R16" s="257"/>
      <c r="S16" s="258"/>
    </row>
    <row r="17" spans="1:19" ht="17.25" customHeight="1" x14ac:dyDescent="0.15">
      <c r="A17" s="164">
        <v>30</v>
      </c>
      <c r="B17" s="165" t="s">
        <v>49</v>
      </c>
      <c r="C17" s="218">
        <v>0</v>
      </c>
      <c r="D17" s="179" t="s">
        <v>67</v>
      </c>
      <c r="E17" s="228"/>
      <c r="G17" s="256"/>
      <c r="H17" s="257"/>
      <c r="I17" s="257"/>
      <c r="J17" s="257"/>
      <c r="K17" s="257"/>
      <c r="L17" s="257"/>
      <c r="M17" s="257"/>
      <c r="N17" s="257"/>
      <c r="O17" s="257"/>
      <c r="P17" s="257"/>
      <c r="Q17" s="257"/>
      <c r="R17" s="257"/>
      <c r="S17" s="258"/>
    </row>
    <row r="18" spans="1:19" ht="17.25" customHeight="1" x14ac:dyDescent="0.15">
      <c r="A18" s="166">
        <v>31</v>
      </c>
      <c r="B18" s="167" t="s">
        <v>50</v>
      </c>
      <c r="C18" s="219">
        <v>0</v>
      </c>
      <c r="D18" s="177" t="s">
        <v>67</v>
      </c>
      <c r="E18" s="228"/>
      <c r="G18" s="256"/>
      <c r="H18" s="257"/>
      <c r="I18" s="257"/>
      <c r="J18" s="257"/>
      <c r="K18" s="257"/>
      <c r="L18" s="257"/>
      <c r="M18" s="257"/>
      <c r="N18" s="257"/>
      <c r="O18" s="257"/>
      <c r="P18" s="257"/>
      <c r="Q18" s="257"/>
      <c r="R18" s="257"/>
      <c r="S18" s="258"/>
    </row>
    <row r="19" spans="1:19" ht="17.25" customHeight="1" x14ac:dyDescent="0.15">
      <c r="A19" s="168">
        <v>32</v>
      </c>
      <c r="B19" s="169" t="s">
        <v>51</v>
      </c>
      <c r="C19" s="220">
        <v>0</v>
      </c>
      <c r="D19" s="174" t="s">
        <v>67</v>
      </c>
      <c r="E19" s="228"/>
      <c r="G19" s="256"/>
      <c r="H19" s="257"/>
      <c r="I19" s="257"/>
      <c r="J19" s="257"/>
      <c r="K19" s="257"/>
      <c r="L19" s="257"/>
      <c r="M19" s="257"/>
      <c r="N19" s="257"/>
      <c r="O19" s="257"/>
      <c r="P19" s="257"/>
      <c r="Q19" s="257"/>
      <c r="R19" s="257"/>
      <c r="S19" s="258"/>
    </row>
    <row r="20" spans="1:19" ht="17.25" customHeight="1" x14ac:dyDescent="0.15">
      <c r="A20" s="164">
        <v>33</v>
      </c>
      <c r="B20" s="165" t="s">
        <v>26</v>
      </c>
      <c r="C20" s="218">
        <v>0</v>
      </c>
      <c r="D20" s="179" t="s">
        <v>67</v>
      </c>
      <c r="E20" s="228"/>
      <c r="G20" s="256"/>
      <c r="H20" s="257"/>
      <c r="I20" s="257"/>
      <c r="J20" s="257"/>
      <c r="K20" s="257"/>
      <c r="L20" s="257"/>
      <c r="M20" s="257"/>
      <c r="N20" s="257"/>
      <c r="O20" s="257"/>
      <c r="P20" s="257"/>
      <c r="Q20" s="257"/>
      <c r="R20" s="257"/>
      <c r="S20" s="258"/>
    </row>
    <row r="21" spans="1:19" ht="17.25" customHeight="1" x14ac:dyDescent="0.15">
      <c r="A21" s="164">
        <v>34</v>
      </c>
      <c r="B21" s="165" t="s">
        <v>64</v>
      </c>
      <c r="C21" s="218">
        <v>0</v>
      </c>
      <c r="D21" s="179" t="s">
        <v>67</v>
      </c>
      <c r="E21" s="228"/>
      <c r="G21" s="256"/>
      <c r="H21" s="257"/>
      <c r="I21" s="257"/>
      <c r="J21" s="257"/>
      <c r="K21" s="257"/>
      <c r="L21" s="257"/>
      <c r="M21" s="257"/>
      <c r="N21" s="257"/>
      <c r="O21" s="257"/>
      <c r="P21" s="257"/>
      <c r="Q21" s="257"/>
      <c r="R21" s="257"/>
      <c r="S21" s="258"/>
    </row>
    <row r="22" spans="1:19" ht="17.25" customHeight="1" x14ac:dyDescent="0.15">
      <c r="A22" s="164">
        <v>35</v>
      </c>
      <c r="B22" s="165" t="s">
        <v>27</v>
      </c>
      <c r="C22" s="218">
        <v>0</v>
      </c>
      <c r="D22" s="179" t="s">
        <v>67</v>
      </c>
      <c r="E22" s="228"/>
      <c r="G22" s="256"/>
      <c r="H22" s="257"/>
      <c r="I22" s="257"/>
      <c r="J22" s="257"/>
      <c r="K22" s="257"/>
      <c r="L22" s="257"/>
      <c r="M22" s="257"/>
      <c r="N22" s="257"/>
      <c r="O22" s="257"/>
      <c r="P22" s="257"/>
      <c r="Q22" s="257"/>
      <c r="R22" s="257"/>
      <c r="S22" s="258"/>
    </row>
    <row r="23" spans="1:19" ht="17.25" customHeight="1" x14ac:dyDescent="0.15">
      <c r="A23" s="166">
        <v>39</v>
      </c>
      <c r="B23" s="167" t="s">
        <v>0</v>
      </c>
      <c r="C23" s="219">
        <v>0</v>
      </c>
      <c r="D23" s="174" t="s">
        <v>67</v>
      </c>
      <c r="E23" s="228"/>
      <c r="G23" s="256"/>
      <c r="H23" s="257"/>
      <c r="I23" s="257"/>
      <c r="J23" s="257"/>
      <c r="K23" s="257"/>
      <c r="L23" s="257"/>
      <c r="M23" s="257"/>
      <c r="N23" s="257"/>
      <c r="O23" s="257"/>
      <c r="P23" s="257"/>
      <c r="Q23" s="257"/>
      <c r="R23" s="257"/>
      <c r="S23" s="258"/>
    </row>
    <row r="24" spans="1:19" ht="17.25" customHeight="1" x14ac:dyDescent="0.15">
      <c r="A24" s="168">
        <v>41</v>
      </c>
      <c r="B24" s="169" t="s">
        <v>28</v>
      </c>
      <c r="C24" s="220">
        <v>0</v>
      </c>
      <c r="D24" s="176" t="s">
        <v>145</v>
      </c>
      <c r="E24" s="228"/>
      <c r="G24" s="256"/>
      <c r="H24" s="257"/>
      <c r="I24" s="257"/>
      <c r="J24" s="257"/>
      <c r="K24" s="257"/>
      <c r="L24" s="257"/>
      <c r="M24" s="257"/>
      <c r="N24" s="257"/>
      <c r="O24" s="257"/>
      <c r="P24" s="257"/>
      <c r="Q24" s="257"/>
      <c r="R24" s="257"/>
      <c r="S24" s="258"/>
    </row>
    <row r="25" spans="1:19" ht="17.25" customHeight="1" x14ac:dyDescent="0.15">
      <c r="A25" s="164">
        <v>46</v>
      </c>
      <c r="B25" s="165" t="s">
        <v>29</v>
      </c>
      <c r="C25" s="218">
        <v>0</v>
      </c>
      <c r="D25" s="178" t="s">
        <v>145</v>
      </c>
      <c r="E25" s="228"/>
      <c r="G25" s="256"/>
      <c r="H25" s="257"/>
      <c r="I25" s="257"/>
      <c r="J25" s="257"/>
      <c r="K25" s="257"/>
      <c r="L25" s="257"/>
      <c r="M25" s="257"/>
      <c r="N25" s="257"/>
      <c r="O25" s="257"/>
      <c r="P25" s="257"/>
      <c r="Q25" s="257"/>
      <c r="R25" s="257"/>
      <c r="S25" s="258"/>
    </row>
    <row r="26" spans="1:19" ht="17.25" customHeight="1" x14ac:dyDescent="0.15">
      <c r="A26" s="164">
        <v>47</v>
      </c>
      <c r="B26" s="165" t="s">
        <v>52</v>
      </c>
      <c r="C26" s="218">
        <v>0</v>
      </c>
      <c r="D26" s="178" t="s">
        <v>145</v>
      </c>
      <c r="E26" s="228"/>
      <c r="G26" s="256"/>
      <c r="H26" s="257"/>
      <c r="I26" s="257"/>
      <c r="J26" s="257"/>
      <c r="K26" s="257"/>
      <c r="L26" s="257"/>
      <c r="M26" s="257"/>
      <c r="N26" s="257"/>
      <c r="O26" s="257"/>
      <c r="P26" s="257"/>
      <c r="Q26" s="257"/>
      <c r="R26" s="257"/>
      <c r="S26" s="258"/>
    </row>
    <row r="27" spans="1:19" ht="17.25" customHeight="1" x14ac:dyDescent="0.15">
      <c r="A27" s="164">
        <v>48</v>
      </c>
      <c r="B27" s="165" t="s">
        <v>53</v>
      </c>
      <c r="C27" s="218">
        <v>0</v>
      </c>
      <c r="D27" s="179" t="s">
        <v>145</v>
      </c>
      <c r="E27" s="228"/>
      <c r="G27" s="256"/>
      <c r="H27" s="257"/>
      <c r="I27" s="257"/>
      <c r="J27" s="257"/>
      <c r="K27" s="257"/>
      <c r="L27" s="257"/>
      <c r="M27" s="257"/>
      <c r="N27" s="257"/>
      <c r="O27" s="257"/>
      <c r="P27" s="257"/>
      <c r="Q27" s="257"/>
      <c r="R27" s="257"/>
      <c r="S27" s="258"/>
    </row>
    <row r="28" spans="1:19" ht="17.25" customHeight="1" x14ac:dyDescent="0.15">
      <c r="A28" s="166">
        <v>51</v>
      </c>
      <c r="B28" s="167" t="s">
        <v>1</v>
      </c>
      <c r="C28" s="219">
        <v>0</v>
      </c>
      <c r="D28" s="177" t="s">
        <v>145</v>
      </c>
      <c r="E28" s="228"/>
      <c r="G28" s="256"/>
      <c r="H28" s="257"/>
      <c r="I28" s="257"/>
      <c r="J28" s="257"/>
      <c r="K28" s="257"/>
      <c r="L28" s="257"/>
      <c r="M28" s="257"/>
      <c r="N28" s="257"/>
      <c r="O28" s="257"/>
      <c r="P28" s="257"/>
      <c r="Q28" s="257"/>
      <c r="R28" s="257"/>
      <c r="S28" s="258"/>
    </row>
    <row r="29" spans="1:19" ht="17.25" customHeight="1" x14ac:dyDescent="0.15">
      <c r="A29" s="168">
        <v>53</v>
      </c>
      <c r="B29" s="169" t="s">
        <v>2</v>
      </c>
      <c r="C29" s="220">
        <v>0</v>
      </c>
      <c r="D29" s="174" t="s">
        <v>104</v>
      </c>
      <c r="E29" s="228"/>
      <c r="G29" s="256"/>
      <c r="H29" s="257"/>
      <c r="I29" s="257"/>
      <c r="J29" s="257"/>
      <c r="K29" s="257"/>
      <c r="L29" s="257"/>
      <c r="M29" s="257"/>
      <c r="N29" s="257"/>
      <c r="O29" s="257"/>
      <c r="P29" s="257"/>
      <c r="Q29" s="257"/>
      <c r="R29" s="257"/>
      <c r="S29" s="258"/>
    </row>
    <row r="30" spans="1:19" ht="17.25" customHeight="1" x14ac:dyDescent="0.15">
      <c r="A30" s="164">
        <v>55</v>
      </c>
      <c r="B30" s="165" t="s">
        <v>30</v>
      </c>
      <c r="C30" s="218">
        <v>0</v>
      </c>
      <c r="D30" s="179" t="s">
        <v>104</v>
      </c>
      <c r="E30" s="228"/>
      <c r="G30" s="256"/>
      <c r="H30" s="257"/>
      <c r="I30" s="257"/>
      <c r="J30" s="257"/>
      <c r="K30" s="257"/>
      <c r="L30" s="257"/>
      <c r="M30" s="257"/>
      <c r="N30" s="257"/>
      <c r="O30" s="257"/>
      <c r="P30" s="257"/>
      <c r="Q30" s="257"/>
      <c r="R30" s="257"/>
      <c r="S30" s="258"/>
    </row>
    <row r="31" spans="1:19" ht="17.25" customHeight="1" x14ac:dyDescent="0.15">
      <c r="A31" s="164">
        <v>57</v>
      </c>
      <c r="B31" s="165" t="s">
        <v>54</v>
      </c>
      <c r="C31" s="218">
        <v>0</v>
      </c>
      <c r="D31" s="174" t="s">
        <v>104</v>
      </c>
      <c r="E31" s="228"/>
      <c r="G31" s="256"/>
      <c r="H31" s="257"/>
      <c r="I31" s="257"/>
      <c r="J31" s="257"/>
      <c r="K31" s="257"/>
      <c r="L31" s="257"/>
      <c r="M31" s="257"/>
      <c r="N31" s="257"/>
      <c r="O31" s="257"/>
      <c r="P31" s="257"/>
      <c r="Q31" s="257"/>
      <c r="R31" s="257"/>
      <c r="S31" s="258"/>
    </row>
    <row r="32" spans="1:19" ht="17.25" customHeight="1" x14ac:dyDescent="0.15">
      <c r="A32" s="164">
        <v>59</v>
      </c>
      <c r="B32" s="165" t="s">
        <v>55</v>
      </c>
      <c r="C32" s="218">
        <v>0</v>
      </c>
      <c r="D32" s="179" t="s">
        <v>67</v>
      </c>
      <c r="E32" s="228"/>
      <c r="G32" s="256"/>
      <c r="H32" s="257"/>
      <c r="I32" s="257"/>
      <c r="J32" s="257"/>
      <c r="K32" s="257"/>
      <c r="L32" s="257"/>
      <c r="M32" s="257"/>
      <c r="N32" s="257"/>
      <c r="O32" s="257"/>
      <c r="P32" s="257"/>
      <c r="Q32" s="257"/>
      <c r="R32" s="257"/>
      <c r="S32" s="258"/>
    </row>
    <row r="33" spans="1:19" ht="17.25" customHeight="1" x14ac:dyDescent="0.15">
      <c r="A33" s="166">
        <v>61</v>
      </c>
      <c r="B33" s="167" t="s">
        <v>3</v>
      </c>
      <c r="C33" s="219">
        <v>0</v>
      </c>
      <c r="D33" s="177" t="s">
        <v>145</v>
      </c>
      <c r="E33" s="228"/>
      <c r="G33" s="256"/>
      <c r="H33" s="257"/>
      <c r="I33" s="257"/>
      <c r="J33" s="257"/>
      <c r="K33" s="257"/>
      <c r="L33" s="257"/>
      <c r="M33" s="257"/>
      <c r="N33" s="257"/>
      <c r="O33" s="257"/>
      <c r="P33" s="257"/>
      <c r="Q33" s="257"/>
      <c r="R33" s="257"/>
      <c r="S33" s="258"/>
    </row>
    <row r="34" spans="1:19" ht="17.25" customHeight="1" x14ac:dyDescent="0.15">
      <c r="A34" s="168">
        <v>63</v>
      </c>
      <c r="B34" s="169" t="s">
        <v>31</v>
      </c>
      <c r="C34" s="220">
        <v>0</v>
      </c>
      <c r="D34" s="174" t="s">
        <v>145</v>
      </c>
      <c r="E34" s="228"/>
      <c r="G34" s="256"/>
      <c r="H34" s="257"/>
      <c r="I34" s="257"/>
      <c r="J34" s="257"/>
      <c r="K34" s="257"/>
      <c r="L34" s="257"/>
      <c r="M34" s="257"/>
      <c r="N34" s="257"/>
      <c r="O34" s="257"/>
      <c r="P34" s="257"/>
      <c r="Q34" s="257"/>
      <c r="R34" s="257"/>
      <c r="S34" s="258"/>
    </row>
    <row r="35" spans="1:19" ht="17.25" customHeight="1" x14ac:dyDescent="0.15">
      <c r="A35" s="170">
        <v>64</v>
      </c>
      <c r="B35" s="171" t="s">
        <v>56</v>
      </c>
      <c r="C35" s="221">
        <v>0</v>
      </c>
      <c r="D35" s="179" t="s">
        <v>145</v>
      </c>
      <c r="E35" s="228"/>
      <c r="G35" s="256"/>
      <c r="H35" s="257"/>
      <c r="I35" s="257"/>
      <c r="J35" s="257"/>
      <c r="K35" s="257"/>
      <c r="L35" s="257"/>
      <c r="M35" s="257"/>
      <c r="N35" s="257"/>
      <c r="O35" s="257"/>
      <c r="P35" s="257"/>
      <c r="Q35" s="257"/>
      <c r="R35" s="257"/>
      <c r="S35" s="258"/>
    </row>
    <row r="36" spans="1:19" ht="17.25" customHeight="1" x14ac:dyDescent="0.15">
      <c r="A36" s="170">
        <v>65</v>
      </c>
      <c r="B36" s="171" t="s">
        <v>65</v>
      </c>
      <c r="C36" s="221">
        <v>0</v>
      </c>
      <c r="D36" s="179" t="s">
        <v>145</v>
      </c>
      <c r="E36" s="228"/>
      <c r="G36" s="256"/>
      <c r="H36" s="257"/>
      <c r="I36" s="257"/>
      <c r="J36" s="257"/>
      <c r="K36" s="257"/>
      <c r="L36" s="257"/>
      <c r="M36" s="257"/>
      <c r="N36" s="257"/>
      <c r="O36" s="257"/>
      <c r="P36" s="257"/>
      <c r="Q36" s="257"/>
      <c r="R36" s="257"/>
      <c r="S36" s="258"/>
    </row>
    <row r="37" spans="1:19" ht="17.25" customHeight="1" x14ac:dyDescent="0.15">
      <c r="A37" s="164">
        <v>66</v>
      </c>
      <c r="B37" s="165" t="s">
        <v>32</v>
      </c>
      <c r="C37" s="218">
        <v>0</v>
      </c>
      <c r="D37" s="179" t="s">
        <v>145</v>
      </c>
      <c r="E37" s="228"/>
      <c r="G37" s="256"/>
      <c r="H37" s="257"/>
      <c r="I37" s="257"/>
      <c r="J37" s="257"/>
      <c r="K37" s="257"/>
      <c r="L37" s="257"/>
      <c r="M37" s="257"/>
      <c r="N37" s="257"/>
      <c r="O37" s="257"/>
      <c r="P37" s="257"/>
      <c r="Q37" s="257"/>
      <c r="R37" s="257"/>
      <c r="S37" s="258"/>
    </row>
    <row r="38" spans="1:19" ht="17.25" customHeight="1" x14ac:dyDescent="0.15">
      <c r="A38" s="166">
        <v>67</v>
      </c>
      <c r="B38" s="167" t="s">
        <v>33</v>
      </c>
      <c r="C38" s="219">
        <v>0</v>
      </c>
      <c r="D38" s="174" t="s">
        <v>145</v>
      </c>
      <c r="E38" s="228"/>
      <c r="G38" s="256"/>
      <c r="H38" s="257"/>
      <c r="I38" s="257"/>
      <c r="J38" s="257"/>
      <c r="K38" s="257"/>
      <c r="L38" s="257"/>
      <c r="M38" s="257"/>
      <c r="N38" s="257"/>
      <c r="O38" s="257"/>
      <c r="P38" s="257"/>
      <c r="Q38" s="257"/>
      <c r="R38" s="257"/>
      <c r="S38" s="258"/>
    </row>
    <row r="39" spans="1:19" ht="17.25" customHeight="1" x14ac:dyDescent="0.15">
      <c r="A39" s="170">
        <v>68</v>
      </c>
      <c r="B39" s="171" t="s">
        <v>4</v>
      </c>
      <c r="C39" s="221">
        <v>0</v>
      </c>
      <c r="D39" s="180" t="s">
        <v>145</v>
      </c>
      <c r="E39" s="228"/>
      <c r="G39" s="256"/>
      <c r="H39" s="257"/>
      <c r="I39" s="257"/>
      <c r="J39" s="257"/>
      <c r="K39" s="257"/>
      <c r="L39" s="257"/>
      <c r="M39" s="257"/>
      <c r="N39" s="257"/>
      <c r="O39" s="257"/>
      <c r="P39" s="257"/>
      <c r="Q39" s="257"/>
      <c r="R39" s="257"/>
      <c r="S39" s="258"/>
    </row>
    <row r="40" spans="1:19" ht="17.25" customHeight="1" thickBot="1" x14ac:dyDescent="0.2">
      <c r="A40" s="172">
        <v>69</v>
      </c>
      <c r="B40" s="173" t="s">
        <v>5</v>
      </c>
      <c r="C40" s="222">
        <v>0</v>
      </c>
      <c r="D40" s="175" t="s">
        <v>67</v>
      </c>
      <c r="E40" s="229"/>
      <c r="G40" s="259"/>
      <c r="H40" s="260"/>
      <c r="I40" s="260"/>
      <c r="J40" s="260"/>
      <c r="K40" s="260"/>
      <c r="L40" s="260"/>
      <c r="M40" s="260"/>
      <c r="N40" s="260"/>
      <c r="O40" s="260"/>
      <c r="P40" s="260"/>
      <c r="Q40" s="260"/>
      <c r="R40" s="260"/>
      <c r="S40" s="261"/>
    </row>
  </sheetData>
  <mergeCells count="1">
    <mergeCell ref="G3:S40"/>
  </mergeCells>
  <phoneticPr fontId="4"/>
  <dataValidations count="1">
    <dataValidation imeMode="off" allowBlank="1" showInputMessage="1" showErrorMessage="1" sqref="C4:C40"/>
  </dataValidations>
  <pageMargins left="0.7" right="0.7" top="0.75" bottom="0.75" header="0.3" footer="0.3"/>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D4:D23 D32 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W60"/>
  <sheetViews>
    <sheetView showGridLines="0" zoomScale="85" zoomScaleNormal="85" workbookViewId="0">
      <pane xSplit="3" ySplit="6" topLeftCell="D7" activePane="bottomRight" state="frozen"/>
      <selection activeCell="B1" sqref="B1"/>
      <selection pane="topRight" activeCell="B1" sqref="B1"/>
      <selection pane="bottomLeft" activeCell="B1" sqref="B1"/>
      <selection pane="bottomRight"/>
    </sheetView>
  </sheetViews>
  <sheetFormatPr defaultColWidth="9" defaultRowHeight="15.75" x14ac:dyDescent="0.15"/>
  <cols>
    <col min="1" max="1" width="1.375" style="2" customWidth="1"/>
    <col min="2" max="2" width="3.625" style="2" customWidth="1"/>
    <col min="3" max="3" width="22.25" style="2" bestFit="1" customWidth="1"/>
    <col min="4" max="4" width="15" style="2" customWidth="1"/>
    <col min="5" max="5" width="8.625" style="2" customWidth="1"/>
    <col min="6" max="6" width="15" style="2" customWidth="1"/>
    <col min="7" max="7" width="8.625" style="2" customWidth="1"/>
    <col min="8" max="8" width="15" style="2" customWidth="1"/>
    <col min="9" max="9" width="8.625" style="2" customWidth="1"/>
    <col min="10" max="10" width="15" style="2" customWidth="1"/>
    <col min="11" max="11" width="8.625" style="2" customWidth="1"/>
    <col min="12" max="12" width="15" style="2" customWidth="1"/>
    <col min="13" max="13" width="8.625" style="2" customWidth="1"/>
    <col min="14" max="14" width="15" style="2" customWidth="1"/>
    <col min="15" max="15" width="10.5" style="2" customWidth="1"/>
    <col min="16" max="16" width="15" style="2" customWidth="1"/>
    <col min="17" max="17" width="8.625" style="2" customWidth="1"/>
    <col min="18" max="18" width="15" style="2" customWidth="1"/>
    <col min="19" max="19" width="8.625" style="2" customWidth="1"/>
    <col min="20" max="20" width="15" style="2" customWidth="1"/>
    <col min="21" max="21" width="8.625" style="2" customWidth="1"/>
    <col min="22" max="22" width="15" style="2" customWidth="1"/>
    <col min="23" max="23" width="8.625" style="2" customWidth="1"/>
    <col min="24" max="16384" width="9" style="2"/>
  </cols>
  <sheetData>
    <row r="1" spans="2:23" ht="30" x14ac:dyDescent="0.15">
      <c r="B1" s="1" t="s">
        <v>133</v>
      </c>
      <c r="O1" s="280" t="s">
        <v>148</v>
      </c>
      <c r="P1" s="272">
        <f>【入力シート】!E4</f>
        <v>0.67630000000000001</v>
      </c>
    </row>
    <row r="2" spans="2:23" ht="18" customHeight="1" thickBot="1" x14ac:dyDescent="0.2">
      <c r="B2" s="1"/>
      <c r="O2" s="280"/>
      <c r="P2" s="273"/>
    </row>
    <row r="3" spans="2:23" ht="48.75" customHeight="1" x14ac:dyDescent="0.15">
      <c r="B3" s="3"/>
      <c r="C3" s="3"/>
      <c r="D3" s="4" t="s">
        <v>40</v>
      </c>
      <c r="F3" s="4" t="s">
        <v>41</v>
      </c>
      <c r="H3" s="223" t="s">
        <v>118</v>
      </c>
      <c r="J3" s="4" t="s">
        <v>8</v>
      </c>
      <c r="L3" s="4" t="s">
        <v>10</v>
      </c>
      <c r="N3" s="223" t="s">
        <v>119</v>
      </c>
      <c r="P3" s="223" t="s">
        <v>36</v>
      </c>
      <c r="R3" s="4" t="s">
        <v>8</v>
      </c>
      <c r="T3" s="4" t="s">
        <v>10</v>
      </c>
      <c r="V3" s="223" t="s">
        <v>120</v>
      </c>
      <c r="W3" s="5"/>
    </row>
    <row r="4" spans="2:23" ht="30.75" thickBot="1" x14ac:dyDescent="0.2">
      <c r="B4" s="1"/>
      <c r="C4" s="6"/>
      <c r="D4" s="7">
        <f>SUM(D7:D43)</f>
        <v>0</v>
      </c>
      <c r="E4" s="8" t="s">
        <v>7</v>
      </c>
      <c r="F4" s="7">
        <f>SUM(F7:F43)</f>
        <v>0</v>
      </c>
      <c r="G4" s="8" t="s">
        <v>7</v>
      </c>
      <c r="H4" s="7">
        <f>SUM(H7:H43)</f>
        <v>0</v>
      </c>
      <c r="I4" s="8" t="s">
        <v>7</v>
      </c>
      <c r="J4" s="7">
        <f>SUM(J7:J43)</f>
        <v>0</v>
      </c>
      <c r="K4" s="8" t="s">
        <v>7</v>
      </c>
      <c r="L4" s="7">
        <f>SUM(L7:L43)</f>
        <v>0</v>
      </c>
      <c r="M4" s="8" t="s">
        <v>12</v>
      </c>
      <c r="N4" s="7">
        <f>SUM(N7:N43)</f>
        <v>0</v>
      </c>
      <c r="O4" s="8" t="s">
        <v>7</v>
      </c>
      <c r="P4" s="7">
        <f>SUM(P7:P43)</f>
        <v>0</v>
      </c>
      <c r="Q4" s="8" t="s">
        <v>7</v>
      </c>
      <c r="R4" s="7">
        <f>SUM(R7:R43)</f>
        <v>0</v>
      </c>
      <c r="S4" s="8" t="s">
        <v>7</v>
      </c>
      <c r="T4" s="7">
        <f>SUM(T7:T43)</f>
        <v>0</v>
      </c>
      <c r="U4" s="8" t="s">
        <v>12</v>
      </c>
      <c r="V4" s="7">
        <f>SUM(V7:V43)</f>
        <v>0</v>
      </c>
      <c r="W4" s="8" t="s">
        <v>7</v>
      </c>
    </row>
    <row r="5" spans="2:23" ht="6" customHeight="1" thickTop="1" thickBot="1" x14ac:dyDescent="0.2"/>
    <row r="6" spans="2:23" ht="12" customHeight="1" thickBot="1" x14ac:dyDescent="0.2">
      <c r="B6" s="9"/>
      <c r="C6" s="10" t="s">
        <v>6</v>
      </c>
      <c r="D6" s="11" t="s">
        <v>45</v>
      </c>
      <c r="F6" s="12" t="s">
        <v>42</v>
      </c>
      <c r="H6" s="13" t="s">
        <v>35</v>
      </c>
      <c r="J6" s="14" t="s">
        <v>9</v>
      </c>
      <c r="L6" s="15" t="s">
        <v>11</v>
      </c>
      <c r="N6" s="16" t="s">
        <v>13</v>
      </c>
      <c r="P6" s="17" t="s">
        <v>35</v>
      </c>
      <c r="R6" s="18" t="s">
        <v>8</v>
      </c>
      <c r="T6" s="19" t="s">
        <v>10</v>
      </c>
      <c r="V6" s="20" t="s">
        <v>13</v>
      </c>
    </row>
    <row r="7" spans="2:23" ht="12" customHeight="1" x14ac:dyDescent="0.15">
      <c r="B7" s="21">
        <v>1</v>
      </c>
      <c r="C7" s="22" t="s">
        <v>62</v>
      </c>
      <c r="D7" s="23">
        <f>'生産者価格への変換（計算シート）'!L4</f>
        <v>0</v>
      </c>
      <c r="F7" s="24">
        <f>D7*各係数!AS5</f>
        <v>0</v>
      </c>
      <c r="H7" s="25">
        <f t="array" ref="H7:H43">MMULT(各係数!C5:AM41,【経済波及効果推計シート】!F7:F43)</f>
        <v>0</v>
      </c>
      <c r="J7" s="26">
        <f>H7*各係数!AO5</f>
        <v>0</v>
      </c>
      <c r="L7" s="27">
        <f>H7*各係数!AP5*100</f>
        <v>0</v>
      </c>
      <c r="N7" s="28">
        <f>H7*各係数!AQ5</f>
        <v>0</v>
      </c>
      <c r="P7" s="29">
        <f>$N$4*$P$1*各係数!AR5</f>
        <v>0</v>
      </c>
      <c r="R7" s="30">
        <f>P7*各係数!AO5</f>
        <v>0</v>
      </c>
      <c r="T7" s="31">
        <f>P7*各係数!AP5*100</f>
        <v>0</v>
      </c>
      <c r="V7" s="32">
        <f>P7*各係数!AQ5</f>
        <v>0</v>
      </c>
    </row>
    <row r="8" spans="2:23" ht="12" customHeight="1" x14ac:dyDescent="0.15">
      <c r="B8" s="33">
        <v>6</v>
      </c>
      <c r="C8" s="34" t="s">
        <v>17</v>
      </c>
      <c r="D8" s="35">
        <f>'生産者価格への変換（計算シート）'!L5</f>
        <v>0</v>
      </c>
      <c r="F8" s="36">
        <f>D8*各係数!AS6</f>
        <v>0</v>
      </c>
      <c r="H8" s="37">
        <v>0</v>
      </c>
      <c r="J8" s="38">
        <f>H8*各係数!AO6</f>
        <v>0</v>
      </c>
      <c r="L8" s="39">
        <f>H8*各係数!AP6*100</f>
        <v>0</v>
      </c>
      <c r="N8" s="40">
        <f>H8*各係数!AQ6</f>
        <v>0</v>
      </c>
      <c r="P8" s="41">
        <f>$N$4*$P$1*各係数!AR6</f>
        <v>0</v>
      </c>
      <c r="R8" s="42">
        <f>P8*各係数!AO6</f>
        <v>0</v>
      </c>
      <c r="T8" s="43">
        <f>P8*各係数!AP6*100</f>
        <v>0</v>
      </c>
      <c r="V8" s="44">
        <f>P8*各係数!AQ6</f>
        <v>0</v>
      </c>
    </row>
    <row r="9" spans="2:23" ht="12" customHeight="1" x14ac:dyDescent="0.15">
      <c r="B9" s="33">
        <v>11</v>
      </c>
      <c r="C9" s="34" t="s">
        <v>47</v>
      </c>
      <c r="D9" s="35">
        <f>'生産者価格への変換（計算シート）'!L6</f>
        <v>0</v>
      </c>
      <c r="F9" s="36">
        <f>D9*各係数!AS7</f>
        <v>0</v>
      </c>
      <c r="H9" s="37">
        <v>0</v>
      </c>
      <c r="J9" s="38">
        <f>H9*各係数!AO7</f>
        <v>0</v>
      </c>
      <c r="L9" s="39">
        <f>H9*各係数!AP7*100</f>
        <v>0</v>
      </c>
      <c r="N9" s="40">
        <f>H9*各係数!AQ7</f>
        <v>0</v>
      </c>
      <c r="P9" s="41">
        <f>$N$4*$P$1*各係数!AR7</f>
        <v>0</v>
      </c>
      <c r="R9" s="42">
        <f>P9*各係数!AO7</f>
        <v>0</v>
      </c>
      <c r="T9" s="43">
        <f>P9*各係数!AP7*100</f>
        <v>0</v>
      </c>
      <c r="V9" s="44">
        <f>P9*各係数!AQ7</f>
        <v>0</v>
      </c>
    </row>
    <row r="10" spans="2:23" ht="12" customHeight="1" x14ac:dyDescent="0.15">
      <c r="B10" s="33">
        <v>15</v>
      </c>
      <c r="C10" s="34" t="s">
        <v>18</v>
      </c>
      <c r="D10" s="35">
        <f>'生産者価格への変換（計算シート）'!L7</f>
        <v>0</v>
      </c>
      <c r="F10" s="36">
        <f>D10*各係数!AS8</f>
        <v>0</v>
      </c>
      <c r="H10" s="37">
        <v>0</v>
      </c>
      <c r="J10" s="38">
        <f>H10*各係数!AO8</f>
        <v>0</v>
      </c>
      <c r="L10" s="39">
        <f>H10*各係数!AP8*100</f>
        <v>0</v>
      </c>
      <c r="N10" s="40">
        <f>H10*各係数!AQ8</f>
        <v>0</v>
      </c>
      <c r="P10" s="41">
        <f>$N$4*$P$1*各係数!AR8</f>
        <v>0</v>
      </c>
      <c r="R10" s="42">
        <f>P10*各係数!AO8</f>
        <v>0</v>
      </c>
      <c r="T10" s="43">
        <f>P10*各係数!AP8*100</f>
        <v>0</v>
      </c>
      <c r="V10" s="44">
        <f>P10*各係数!AQ8</f>
        <v>0</v>
      </c>
    </row>
    <row r="11" spans="2:23" ht="12" customHeight="1" x14ac:dyDescent="0.15">
      <c r="B11" s="45">
        <v>16</v>
      </c>
      <c r="C11" s="46" t="s">
        <v>19</v>
      </c>
      <c r="D11" s="47">
        <f>'生産者価格への変換（計算シート）'!L8</f>
        <v>0</v>
      </c>
      <c r="F11" s="48">
        <f>D11*各係数!AS9</f>
        <v>0</v>
      </c>
      <c r="H11" s="49">
        <v>0</v>
      </c>
      <c r="J11" s="50">
        <f>H11*各係数!AO9</f>
        <v>0</v>
      </c>
      <c r="L11" s="51">
        <f>H11*各係数!AP9*100</f>
        <v>0</v>
      </c>
      <c r="N11" s="52">
        <f>H11*各係数!AQ9</f>
        <v>0</v>
      </c>
      <c r="P11" s="53">
        <f>$N$4*$P$1*各係数!AR9</f>
        <v>0</v>
      </c>
      <c r="R11" s="54">
        <f>P11*各係数!AO9</f>
        <v>0</v>
      </c>
      <c r="T11" s="55">
        <f>P11*各係数!AP9*100</f>
        <v>0</v>
      </c>
      <c r="V11" s="56">
        <f>P11*各係数!AQ9</f>
        <v>0</v>
      </c>
    </row>
    <row r="12" spans="2:23" ht="12" customHeight="1" x14ac:dyDescent="0.15">
      <c r="B12" s="57">
        <v>20</v>
      </c>
      <c r="C12" s="58" t="s">
        <v>20</v>
      </c>
      <c r="D12" s="59">
        <f>'生産者価格への変換（計算シート）'!L9</f>
        <v>0</v>
      </c>
      <c r="F12" s="60">
        <f>D12*各係数!AS10</f>
        <v>0</v>
      </c>
      <c r="H12" s="61">
        <v>0</v>
      </c>
      <c r="J12" s="62">
        <f>H12*各係数!AO10</f>
        <v>0</v>
      </c>
      <c r="L12" s="63">
        <f>H12*各係数!AP10*100</f>
        <v>0</v>
      </c>
      <c r="N12" s="64">
        <f>H12*各係数!AQ10</f>
        <v>0</v>
      </c>
      <c r="P12" s="65">
        <f>$N$4*$P$1*各係数!AR10</f>
        <v>0</v>
      </c>
      <c r="R12" s="66">
        <f>P12*各係数!AO10</f>
        <v>0</v>
      </c>
      <c r="T12" s="67">
        <f>P12*各係数!AP10*100</f>
        <v>0</v>
      </c>
      <c r="V12" s="68">
        <f>P12*各係数!AQ10</f>
        <v>0</v>
      </c>
    </row>
    <row r="13" spans="2:23" ht="12" customHeight="1" x14ac:dyDescent="0.15">
      <c r="B13" s="33">
        <v>21</v>
      </c>
      <c r="C13" s="34" t="s">
        <v>21</v>
      </c>
      <c r="D13" s="35">
        <f>'生産者価格への変換（計算シート）'!L10</f>
        <v>0</v>
      </c>
      <c r="F13" s="36">
        <f>D13*各係数!AS11</f>
        <v>0</v>
      </c>
      <c r="H13" s="37">
        <v>0</v>
      </c>
      <c r="J13" s="38">
        <f>H13*各係数!AO11</f>
        <v>0</v>
      </c>
      <c r="L13" s="39">
        <f>H13*各係数!AP11*100</f>
        <v>0</v>
      </c>
      <c r="N13" s="40">
        <f>H13*各係数!AQ11</f>
        <v>0</v>
      </c>
      <c r="P13" s="41">
        <f>$N$4*$P$1*各係数!AR11</f>
        <v>0</v>
      </c>
      <c r="R13" s="42">
        <f>P13*各係数!AO11</f>
        <v>0</v>
      </c>
      <c r="T13" s="43">
        <f>P13*各係数!AP11*100</f>
        <v>0</v>
      </c>
      <c r="V13" s="44">
        <f>P13*各係数!AQ11</f>
        <v>0</v>
      </c>
    </row>
    <row r="14" spans="2:23" ht="12" customHeight="1" x14ac:dyDescent="0.15">
      <c r="B14" s="33">
        <v>22</v>
      </c>
      <c r="C14" s="34" t="s">
        <v>63</v>
      </c>
      <c r="D14" s="35">
        <f>'生産者価格への変換（計算シート）'!L11</f>
        <v>0</v>
      </c>
      <c r="F14" s="36">
        <f>D14*各係数!AS12</f>
        <v>0</v>
      </c>
      <c r="H14" s="37">
        <v>0</v>
      </c>
      <c r="J14" s="38">
        <f>H14*各係数!AO12</f>
        <v>0</v>
      </c>
      <c r="L14" s="39">
        <f>H14*各係数!AP12*100</f>
        <v>0</v>
      </c>
      <c r="N14" s="40">
        <f>H14*各係数!AQ12</f>
        <v>0</v>
      </c>
      <c r="P14" s="41">
        <f>$N$4*$P$1*各係数!AR12</f>
        <v>0</v>
      </c>
      <c r="R14" s="42">
        <f>P14*各係数!AO12</f>
        <v>0</v>
      </c>
      <c r="T14" s="43">
        <f>P14*各係数!AP12*100</f>
        <v>0</v>
      </c>
      <c r="V14" s="44">
        <f>P14*各係数!AQ12</f>
        <v>0</v>
      </c>
    </row>
    <row r="15" spans="2:23" ht="12" customHeight="1" x14ac:dyDescent="0.15">
      <c r="B15" s="33">
        <v>25</v>
      </c>
      <c r="C15" s="34" t="s">
        <v>22</v>
      </c>
      <c r="D15" s="35">
        <f>'生産者価格への変換（計算シート）'!L12</f>
        <v>0</v>
      </c>
      <c r="F15" s="36">
        <f>D15*各係数!AS13</f>
        <v>0</v>
      </c>
      <c r="H15" s="37">
        <v>0</v>
      </c>
      <c r="J15" s="38">
        <f>H15*各係数!AO13</f>
        <v>0</v>
      </c>
      <c r="L15" s="39">
        <f>H15*各係数!AP13*100</f>
        <v>0</v>
      </c>
      <c r="N15" s="40">
        <f>H15*各係数!AQ13</f>
        <v>0</v>
      </c>
      <c r="P15" s="41">
        <f>$N$4*$P$1*各係数!AR13</f>
        <v>0</v>
      </c>
      <c r="R15" s="42">
        <f>P15*各係数!AO13</f>
        <v>0</v>
      </c>
      <c r="T15" s="43">
        <f>P15*各係数!AP13*100</f>
        <v>0</v>
      </c>
      <c r="V15" s="44">
        <f>P15*各係数!AQ13</f>
        <v>0</v>
      </c>
    </row>
    <row r="16" spans="2:23" ht="12" customHeight="1" x14ac:dyDescent="0.15">
      <c r="B16" s="45">
        <v>26</v>
      </c>
      <c r="C16" s="46" t="s">
        <v>23</v>
      </c>
      <c r="D16" s="47">
        <f>'生産者価格への変換（計算シート）'!L13</f>
        <v>0</v>
      </c>
      <c r="F16" s="48">
        <f>D16*各係数!AS14</f>
        <v>0</v>
      </c>
      <c r="H16" s="49">
        <v>0</v>
      </c>
      <c r="J16" s="50">
        <f>H16*各係数!AO14</f>
        <v>0</v>
      </c>
      <c r="L16" s="51">
        <f>H16*各係数!AP14*100</f>
        <v>0</v>
      </c>
      <c r="N16" s="52">
        <f>H16*各係数!AQ14</f>
        <v>0</v>
      </c>
      <c r="P16" s="53">
        <f>$N$4*$P$1*各係数!AR14</f>
        <v>0</v>
      </c>
      <c r="R16" s="54">
        <f>P16*各係数!AO14</f>
        <v>0</v>
      </c>
      <c r="T16" s="55">
        <f>P16*各係数!AP14*100</f>
        <v>0</v>
      </c>
      <c r="V16" s="56">
        <f>P16*各係数!AQ14</f>
        <v>0</v>
      </c>
    </row>
    <row r="17" spans="2:23" ht="12" customHeight="1" x14ac:dyDescent="0.15">
      <c r="B17" s="57">
        <v>27</v>
      </c>
      <c r="C17" s="58" t="s">
        <v>24</v>
      </c>
      <c r="D17" s="59">
        <f>'生産者価格への変換（計算シート）'!L14</f>
        <v>0</v>
      </c>
      <c r="F17" s="60">
        <f>D17*各係数!AS15</f>
        <v>0</v>
      </c>
      <c r="H17" s="61">
        <v>0</v>
      </c>
      <c r="J17" s="62">
        <f>H17*各係数!AO15</f>
        <v>0</v>
      </c>
      <c r="L17" s="63">
        <f>H17*各係数!AP15*100</f>
        <v>0</v>
      </c>
      <c r="N17" s="64">
        <f>H17*各係数!AQ15</f>
        <v>0</v>
      </c>
      <c r="P17" s="65">
        <f>$N$4*$P$1*各係数!AR15</f>
        <v>0</v>
      </c>
      <c r="R17" s="66">
        <f>P17*各係数!AO15</f>
        <v>0</v>
      </c>
      <c r="T17" s="67">
        <f>P17*各係数!AP15*100</f>
        <v>0</v>
      </c>
      <c r="V17" s="68">
        <f>P17*各係数!AQ15</f>
        <v>0</v>
      </c>
      <c r="W17" s="69"/>
    </row>
    <row r="18" spans="2:23" ht="12" customHeight="1" x14ac:dyDescent="0.15">
      <c r="B18" s="33">
        <v>28</v>
      </c>
      <c r="C18" s="34" t="s">
        <v>25</v>
      </c>
      <c r="D18" s="35">
        <f>'生産者価格への変換（計算シート）'!L15</f>
        <v>0</v>
      </c>
      <c r="F18" s="36">
        <f>D18*各係数!AS16</f>
        <v>0</v>
      </c>
      <c r="H18" s="37">
        <v>0</v>
      </c>
      <c r="J18" s="38">
        <f>H18*各係数!AO16</f>
        <v>0</v>
      </c>
      <c r="L18" s="39">
        <f>H18*各係数!AP16*100</f>
        <v>0</v>
      </c>
      <c r="N18" s="40">
        <f>H18*各係数!AQ16</f>
        <v>0</v>
      </c>
      <c r="P18" s="41">
        <f>$N$4*$P$1*各係数!AR16</f>
        <v>0</v>
      </c>
      <c r="R18" s="42">
        <f>P18*各係数!AO16</f>
        <v>0</v>
      </c>
      <c r="T18" s="43">
        <f>P18*各係数!AP16*100</f>
        <v>0</v>
      </c>
      <c r="V18" s="44">
        <f>P18*各係数!AQ16</f>
        <v>0</v>
      </c>
      <c r="W18" s="69"/>
    </row>
    <row r="19" spans="2:23" ht="12" customHeight="1" x14ac:dyDescent="0.15">
      <c r="B19" s="33">
        <v>29</v>
      </c>
      <c r="C19" s="34" t="s">
        <v>48</v>
      </c>
      <c r="D19" s="35">
        <f>'生産者価格への変換（計算シート）'!L16</f>
        <v>0</v>
      </c>
      <c r="F19" s="36">
        <f>D19*各係数!AS17</f>
        <v>0</v>
      </c>
      <c r="H19" s="37">
        <v>0</v>
      </c>
      <c r="J19" s="38">
        <f>H19*各係数!AO17</f>
        <v>0</v>
      </c>
      <c r="L19" s="39">
        <f>H19*各係数!AP17*100</f>
        <v>0</v>
      </c>
      <c r="N19" s="40">
        <f>H19*各係数!AQ17</f>
        <v>0</v>
      </c>
      <c r="P19" s="41">
        <f>$N$4*$P$1*各係数!AR17</f>
        <v>0</v>
      </c>
      <c r="R19" s="42">
        <f>P19*各係数!AO17</f>
        <v>0</v>
      </c>
      <c r="T19" s="43">
        <f>P19*各係数!AP17*100</f>
        <v>0</v>
      </c>
      <c r="V19" s="44">
        <f>P19*各係数!AQ17</f>
        <v>0</v>
      </c>
      <c r="W19" s="69"/>
    </row>
    <row r="20" spans="2:23" ht="12" customHeight="1" x14ac:dyDescent="0.15">
      <c r="B20" s="33">
        <v>30</v>
      </c>
      <c r="C20" s="34" t="s">
        <v>49</v>
      </c>
      <c r="D20" s="35">
        <f>'生産者価格への変換（計算シート）'!L17</f>
        <v>0</v>
      </c>
      <c r="F20" s="36">
        <f>D20*各係数!AS18</f>
        <v>0</v>
      </c>
      <c r="H20" s="37">
        <v>0</v>
      </c>
      <c r="J20" s="38">
        <f>H20*各係数!AO18</f>
        <v>0</v>
      </c>
      <c r="L20" s="39">
        <f>H20*各係数!AP18*100</f>
        <v>0</v>
      </c>
      <c r="N20" s="40">
        <f>H20*各係数!AQ18</f>
        <v>0</v>
      </c>
      <c r="P20" s="41">
        <f>$N$4*$P$1*各係数!AR18</f>
        <v>0</v>
      </c>
      <c r="R20" s="42">
        <f>P20*各係数!AO18</f>
        <v>0</v>
      </c>
      <c r="T20" s="43">
        <f>P20*各係数!AP18*100</f>
        <v>0</v>
      </c>
      <c r="V20" s="44">
        <f>P20*各係数!AQ18</f>
        <v>0</v>
      </c>
      <c r="W20" s="69"/>
    </row>
    <row r="21" spans="2:23" ht="12" customHeight="1" x14ac:dyDescent="0.15">
      <c r="B21" s="45">
        <v>31</v>
      </c>
      <c r="C21" s="46" t="s">
        <v>50</v>
      </c>
      <c r="D21" s="47">
        <f>'生産者価格への変換（計算シート）'!L18</f>
        <v>0</v>
      </c>
      <c r="F21" s="48">
        <f>D21*各係数!AS19</f>
        <v>0</v>
      </c>
      <c r="H21" s="49">
        <v>0</v>
      </c>
      <c r="J21" s="50">
        <f>H21*各係数!AO19</f>
        <v>0</v>
      </c>
      <c r="L21" s="51">
        <f>H21*各係数!AP19*100</f>
        <v>0</v>
      </c>
      <c r="N21" s="52">
        <f>H21*各係数!AQ19</f>
        <v>0</v>
      </c>
      <c r="P21" s="53">
        <f>$N$4*$P$1*各係数!AR19</f>
        <v>0</v>
      </c>
      <c r="R21" s="54">
        <f>P21*各係数!AO19</f>
        <v>0</v>
      </c>
      <c r="T21" s="55">
        <f>P21*各係数!AP19*100</f>
        <v>0</v>
      </c>
      <c r="V21" s="56">
        <f>P21*各係数!AQ19</f>
        <v>0</v>
      </c>
      <c r="W21" s="69"/>
    </row>
    <row r="22" spans="2:23" ht="12" customHeight="1" x14ac:dyDescent="0.15">
      <c r="B22" s="57">
        <v>32</v>
      </c>
      <c r="C22" s="58" t="s">
        <v>51</v>
      </c>
      <c r="D22" s="59">
        <f>'生産者価格への変換（計算シート）'!L19</f>
        <v>0</v>
      </c>
      <c r="F22" s="60">
        <f>D22*各係数!AS20</f>
        <v>0</v>
      </c>
      <c r="H22" s="61">
        <v>0</v>
      </c>
      <c r="J22" s="62">
        <f>H22*各係数!AO20</f>
        <v>0</v>
      </c>
      <c r="L22" s="63">
        <f>H22*各係数!AP20*100</f>
        <v>0</v>
      </c>
      <c r="N22" s="64">
        <f>H22*各係数!AQ20</f>
        <v>0</v>
      </c>
      <c r="P22" s="65">
        <f>$N$4*$P$1*各係数!AR20</f>
        <v>0</v>
      </c>
      <c r="R22" s="66">
        <f>P22*各係数!AO20</f>
        <v>0</v>
      </c>
      <c r="T22" s="67">
        <f>P22*各係数!AP20*100</f>
        <v>0</v>
      </c>
      <c r="V22" s="68">
        <f>P22*各係数!AQ20</f>
        <v>0</v>
      </c>
      <c r="W22" s="69"/>
    </row>
    <row r="23" spans="2:23" ht="12" customHeight="1" x14ac:dyDescent="0.15">
      <c r="B23" s="33">
        <v>33</v>
      </c>
      <c r="C23" s="34" t="s">
        <v>26</v>
      </c>
      <c r="D23" s="35">
        <f>'生産者価格への変換（計算シート）'!L20</f>
        <v>0</v>
      </c>
      <c r="F23" s="36">
        <f>D23*各係数!AS21</f>
        <v>0</v>
      </c>
      <c r="H23" s="37">
        <v>0</v>
      </c>
      <c r="J23" s="38">
        <f>H23*各係数!AO21</f>
        <v>0</v>
      </c>
      <c r="L23" s="39">
        <f>H23*各係数!AP21*100</f>
        <v>0</v>
      </c>
      <c r="N23" s="40">
        <f>H23*各係数!AQ21</f>
        <v>0</v>
      </c>
      <c r="P23" s="41">
        <f>$N$4*$P$1*各係数!AR21</f>
        <v>0</v>
      </c>
      <c r="R23" s="42">
        <f>P23*各係数!AO21</f>
        <v>0</v>
      </c>
      <c r="T23" s="43">
        <f>P23*各係数!AP21*100</f>
        <v>0</v>
      </c>
      <c r="V23" s="44">
        <f>P23*各係数!AQ21</f>
        <v>0</v>
      </c>
      <c r="W23" s="69"/>
    </row>
    <row r="24" spans="2:23" ht="12" customHeight="1" x14ac:dyDescent="0.15">
      <c r="B24" s="33">
        <v>34</v>
      </c>
      <c r="C24" s="34" t="s">
        <v>64</v>
      </c>
      <c r="D24" s="35">
        <f>'生産者価格への変換（計算シート）'!L21</f>
        <v>0</v>
      </c>
      <c r="F24" s="36">
        <f>D24*各係数!AS22</f>
        <v>0</v>
      </c>
      <c r="H24" s="37">
        <v>0</v>
      </c>
      <c r="J24" s="38">
        <f>H24*各係数!AO22</f>
        <v>0</v>
      </c>
      <c r="L24" s="39">
        <f>H24*各係数!AP22*100</f>
        <v>0</v>
      </c>
      <c r="N24" s="40">
        <f>H24*各係数!AQ22</f>
        <v>0</v>
      </c>
      <c r="P24" s="41">
        <f>$N$4*$P$1*各係数!AR22</f>
        <v>0</v>
      </c>
      <c r="R24" s="42">
        <f>P24*各係数!AO22</f>
        <v>0</v>
      </c>
      <c r="T24" s="43">
        <f>P24*各係数!AP22*100</f>
        <v>0</v>
      </c>
      <c r="V24" s="44">
        <f>P24*各係数!AQ22</f>
        <v>0</v>
      </c>
      <c r="W24" s="69"/>
    </row>
    <row r="25" spans="2:23" ht="12" customHeight="1" x14ac:dyDescent="0.15">
      <c r="B25" s="33">
        <v>35</v>
      </c>
      <c r="C25" s="34" t="s">
        <v>27</v>
      </c>
      <c r="D25" s="35">
        <f>'生産者価格への変換（計算シート）'!L22</f>
        <v>0</v>
      </c>
      <c r="F25" s="36">
        <f>D25*各係数!AS23</f>
        <v>0</v>
      </c>
      <c r="H25" s="37">
        <v>0</v>
      </c>
      <c r="J25" s="38">
        <f>H25*各係数!AO23</f>
        <v>0</v>
      </c>
      <c r="L25" s="39">
        <f>H25*各係数!AP23*100</f>
        <v>0</v>
      </c>
      <c r="N25" s="40">
        <f>H25*各係数!AQ23</f>
        <v>0</v>
      </c>
      <c r="P25" s="41">
        <f>$N$4*$P$1*各係数!AR23</f>
        <v>0</v>
      </c>
      <c r="R25" s="42">
        <f>P25*各係数!AO23</f>
        <v>0</v>
      </c>
      <c r="T25" s="43">
        <f>P25*各係数!AP23*100</f>
        <v>0</v>
      </c>
      <c r="V25" s="44">
        <f>P25*各係数!AQ23</f>
        <v>0</v>
      </c>
      <c r="W25" s="69"/>
    </row>
    <row r="26" spans="2:23" ht="12" customHeight="1" x14ac:dyDescent="0.15">
      <c r="B26" s="45">
        <v>39</v>
      </c>
      <c r="C26" s="46" t="s">
        <v>0</v>
      </c>
      <c r="D26" s="47">
        <f>'生産者価格への変換（計算シート）'!L23</f>
        <v>0</v>
      </c>
      <c r="F26" s="48">
        <f>D26*各係数!AS24</f>
        <v>0</v>
      </c>
      <c r="H26" s="49">
        <v>0</v>
      </c>
      <c r="J26" s="50">
        <f>H26*各係数!AO24</f>
        <v>0</v>
      </c>
      <c r="L26" s="51">
        <f>H26*各係数!AP24*100</f>
        <v>0</v>
      </c>
      <c r="N26" s="52">
        <f>H26*各係数!AQ24</f>
        <v>0</v>
      </c>
      <c r="P26" s="53">
        <f>$N$4*$P$1*各係数!AR24</f>
        <v>0</v>
      </c>
      <c r="R26" s="54">
        <f>P26*各係数!AO24</f>
        <v>0</v>
      </c>
      <c r="T26" s="55">
        <f>P26*各係数!AP24*100</f>
        <v>0</v>
      </c>
      <c r="V26" s="56">
        <f>P26*各係数!AQ24</f>
        <v>0</v>
      </c>
      <c r="W26" s="69"/>
    </row>
    <row r="27" spans="2:23" ht="12" customHeight="1" x14ac:dyDescent="0.15">
      <c r="B27" s="57">
        <v>41</v>
      </c>
      <c r="C27" s="58" t="s">
        <v>28</v>
      </c>
      <c r="D27" s="59">
        <f>'生産者価格への変換（計算シート）'!L24</f>
        <v>0</v>
      </c>
      <c r="F27" s="60">
        <f>D27*各係数!AS25</f>
        <v>0</v>
      </c>
      <c r="H27" s="61">
        <v>0</v>
      </c>
      <c r="J27" s="62">
        <f>H27*各係数!AO25</f>
        <v>0</v>
      </c>
      <c r="L27" s="63">
        <f>H27*各係数!AP25*100</f>
        <v>0</v>
      </c>
      <c r="N27" s="64">
        <f>H27*各係数!AQ25</f>
        <v>0</v>
      </c>
      <c r="P27" s="65">
        <f>$N$4*$P$1*各係数!AR25</f>
        <v>0</v>
      </c>
      <c r="R27" s="66">
        <f>P27*各係数!AO25</f>
        <v>0</v>
      </c>
      <c r="T27" s="67">
        <f>P27*各係数!AP25*100</f>
        <v>0</v>
      </c>
      <c r="V27" s="68">
        <f>P27*各係数!AQ25</f>
        <v>0</v>
      </c>
      <c r="W27" s="69"/>
    </row>
    <row r="28" spans="2:23" ht="12" customHeight="1" x14ac:dyDescent="0.15">
      <c r="B28" s="33">
        <v>46</v>
      </c>
      <c r="C28" s="34" t="s">
        <v>29</v>
      </c>
      <c r="D28" s="35">
        <f>'生産者価格への変換（計算シート）'!L25</f>
        <v>0</v>
      </c>
      <c r="F28" s="36">
        <f>D28*各係数!AS26</f>
        <v>0</v>
      </c>
      <c r="H28" s="37">
        <v>0</v>
      </c>
      <c r="J28" s="38">
        <f>H28*各係数!AO26</f>
        <v>0</v>
      </c>
      <c r="L28" s="39">
        <f>H28*各係数!AP26*100</f>
        <v>0</v>
      </c>
      <c r="N28" s="40">
        <f>H28*各係数!AQ26</f>
        <v>0</v>
      </c>
      <c r="P28" s="41">
        <f>$N$4*$P$1*各係数!AR26</f>
        <v>0</v>
      </c>
      <c r="R28" s="42">
        <f>P28*各係数!AO26</f>
        <v>0</v>
      </c>
      <c r="T28" s="43">
        <f>P28*各係数!AP26*100</f>
        <v>0</v>
      </c>
      <c r="V28" s="44">
        <f>P28*各係数!AQ26</f>
        <v>0</v>
      </c>
      <c r="W28" s="69"/>
    </row>
    <row r="29" spans="2:23" ht="12" customHeight="1" x14ac:dyDescent="0.15">
      <c r="B29" s="33">
        <v>47</v>
      </c>
      <c r="C29" s="34" t="s">
        <v>52</v>
      </c>
      <c r="D29" s="35">
        <f>'生産者価格への変換（計算シート）'!L26</f>
        <v>0</v>
      </c>
      <c r="F29" s="36">
        <f>D29*各係数!AS27</f>
        <v>0</v>
      </c>
      <c r="H29" s="37">
        <v>0</v>
      </c>
      <c r="J29" s="38">
        <f>H29*各係数!AO27</f>
        <v>0</v>
      </c>
      <c r="L29" s="39">
        <f>H29*各係数!AP27*100</f>
        <v>0</v>
      </c>
      <c r="N29" s="40">
        <f>H29*各係数!AQ27</f>
        <v>0</v>
      </c>
      <c r="P29" s="41">
        <f>$N$4*$P$1*各係数!AR27</f>
        <v>0</v>
      </c>
      <c r="R29" s="42">
        <f>P29*各係数!AO27</f>
        <v>0</v>
      </c>
      <c r="T29" s="43">
        <f>P29*各係数!AP27*100</f>
        <v>0</v>
      </c>
      <c r="V29" s="44">
        <f>P29*各係数!AQ27</f>
        <v>0</v>
      </c>
      <c r="W29" s="69"/>
    </row>
    <row r="30" spans="2:23" ht="12" customHeight="1" x14ac:dyDescent="0.15">
      <c r="B30" s="33">
        <v>48</v>
      </c>
      <c r="C30" s="34" t="s">
        <v>53</v>
      </c>
      <c r="D30" s="35">
        <f>'生産者価格への変換（計算シート）'!L27</f>
        <v>0</v>
      </c>
      <c r="F30" s="36">
        <f>D30*各係数!AS28</f>
        <v>0</v>
      </c>
      <c r="H30" s="37">
        <v>0</v>
      </c>
      <c r="J30" s="38">
        <f>H30*各係数!AO28</f>
        <v>0</v>
      </c>
      <c r="L30" s="39">
        <f>H30*各係数!AP28*100</f>
        <v>0</v>
      </c>
      <c r="N30" s="40">
        <f>H30*各係数!AQ28</f>
        <v>0</v>
      </c>
      <c r="P30" s="41">
        <f>$N$4*$P$1*各係数!AR28</f>
        <v>0</v>
      </c>
      <c r="R30" s="42">
        <f>P30*各係数!AO28</f>
        <v>0</v>
      </c>
      <c r="T30" s="43">
        <f>P30*各係数!AP28*100</f>
        <v>0</v>
      </c>
      <c r="V30" s="44">
        <f>P30*各係数!AQ28</f>
        <v>0</v>
      </c>
      <c r="W30" s="69"/>
    </row>
    <row r="31" spans="2:23" ht="12" customHeight="1" x14ac:dyDescent="0.15">
      <c r="B31" s="45">
        <v>51</v>
      </c>
      <c r="C31" s="46" t="s">
        <v>1</v>
      </c>
      <c r="D31" s="47">
        <f>'生産者価格への変換（計算シート）'!L28</f>
        <v>0</v>
      </c>
      <c r="F31" s="48">
        <f>D31*各係数!AS29</f>
        <v>0</v>
      </c>
      <c r="H31" s="49">
        <v>0</v>
      </c>
      <c r="J31" s="50">
        <f>H31*各係数!AO29</f>
        <v>0</v>
      </c>
      <c r="L31" s="51">
        <f>H31*各係数!AP29*100</f>
        <v>0</v>
      </c>
      <c r="N31" s="52">
        <f>H31*各係数!AQ29</f>
        <v>0</v>
      </c>
      <c r="P31" s="53">
        <f>$N$4*$P$1*各係数!AR29</f>
        <v>0</v>
      </c>
      <c r="R31" s="54">
        <f>P31*各係数!AO29</f>
        <v>0</v>
      </c>
      <c r="T31" s="55">
        <f>P31*各係数!AP29*100</f>
        <v>0</v>
      </c>
      <c r="V31" s="56">
        <f>P31*各係数!AQ29</f>
        <v>0</v>
      </c>
      <c r="W31" s="69"/>
    </row>
    <row r="32" spans="2:23" ht="12" customHeight="1" x14ac:dyDescent="0.15">
      <c r="B32" s="57">
        <v>53</v>
      </c>
      <c r="C32" s="58" t="s">
        <v>2</v>
      </c>
      <c r="D32" s="59">
        <f>'生産者価格への変換（計算シート）'!L29</f>
        <v>0</v>
      </c>
      <c r="F32" s="60">
        <f>D32*各係数!AS30</f>
        <v>0</v>
      </c>
      <c r="H32" s="61">
        <v>0</v>
      </c>
      <c r="J32" s="62">
        <f>H32*各係数!AO30</f>
        <v>0</v>
      </c>
      <c r="L32" s="63">
        <f>H32*各係数!AP30*100</f>
        <v>0</v>
      </c>
      <c r="N32" s="64">
        <f>H32*各係数!AQ30</f>
        <v>0</v>
      </c>
      <c r="P32" s="65">
        <f>$N$4*$P$1*各係数!AR30</f>
        <v>0</v>
      </c>
      <c r="R32" s="66">
        <f>P32*各係数!AO30</f>
        <v>0</v>
      </c>
      <c r="T32" s="67">
        <f>P32*各係数!AP30*100</f>
        <v>0</v>
      </c>
      <c r="V32" s="68">
        <f>P32*各係数!AQ30</f>
        <v>0</v>
      </c>
      <c r="W32" s="69"/>
    </row>
    <row r="33" spans="2:23" ht="12" customHeight="1" x14ac:dyDescent="0.15">
      <c r="B33" s="33">
        <v>55</v>
      </c>
      <c r="C33" s="34" t="s">
        <v>30</v>
      </c>
      <c r="D33" s="35">
        <f>'生産者価格への変換（計算シート）'!L30</f>
        <v>0</v>
      </c>
      <c r="F33" s="36">
        <f>D33*各係数!AS31</f>
        <v>0</v>
      </c>
      <c r="H33" s="37">
        <v>0</v>
      </c>
      <c r="J33" s="38">
        <f>H33*各係数!AO31</f>
        <v>0</v>
      </c>
      <c r="L33" s="39">
        <f>H33*各係数!AP31*100</f>
        <v>0</v>
      </c>
      <c r="N33" s="40">
        <f>H33*各係数!AQ31</f>
        <v>0</v>
      </c>
      <c r="P33" s="41">
        <f>$N$4*$P$1*各係数!AR31</f>
        <v>0</v>
      </c>
      <c r="R33" s="42">
        <f>P33*各係数!AO31</f>
        <v>0</v>
      </c>
      <c r="T33" s="43">
        <f>P33*各係数!AP31*100</f>
        <v>0</v>
      </c>
      <c r="V33" s="44">
        <f>P33*各係数!AQ31</f>
        <v>0</v>
      </c>
      <c r="W33" s="69"/>
    </row>
    <row r="34" spans="2:23" ht="12" customHeight="1" x14ac:dyDescent="0.15">
      <c r="B34" s="33">
        <v>57</v>
      </c>
      <c r="C34" s="34" t="s">
        <v>54</v>
      </c>
      <c r="D34" s="35">
        <f>'生産者価格への変換（計算シート）'!L31</f>
        <v>0</v>
      </c>
      <c r="F34" s="36">
        <f>D34*各係数!AS32</f>
        <v>0</v>
      </c>
      <c r="H34" s="37">
        <v>0</v>
      </c>
      <c r="J34" s="38">
        <f>H34*各係数!AO32</f>
        <v>0</v>
      </c>
      <c r="L34" s="39">
        <f>H34*各係数!AP32*100</f>
        <v>0</v>
      </c>
      <c r="N34" s="40">
        <f>H34*各係数!AQ32</f>
        <v>0</v>
      </c>
      <c r="P34" s="41">
        <f>$N$4*$P$1*各係数!AR32</f>
        <v>0</v>
      </c>
      <c r="R34" s="42">
        <f>P34*各係数!AO32</f>
        <v>0</v>
      </c>
      <c r="T34" s="43">
        <f>P34*各係数!AP32*100</f>
        <v>0</v>
      </c>
      <c r="V34" s="44">
        <f>P34*各係数!AQ32</f>
        <v>0</v>
      </c>
      <c r="W34" s="69"/>
    </row>
    <row r="35" spans="2:23" ht="12" customHeight="1" x14ac:dyDescent="0.15">
      <c r="B35" s="33">
        <v>59</v>
      </c>
      <c r="C35" s="34" t="s">
        <v>55</v>
      </c>
      <c r="D35" s="35">
        <f>'生産者価格への変換（計算シート）'!L32</f>
        <v>0</v>
      </c>
      <c r="F35" s="36">
        <f>D35*各係数!AS33</f>
        <v>0</v>
      </c>
      <c r="H35" s="37">
        <v>0</v>
      </c>
      <c r="J35" s="38">
        <f>H35*各係数!AO33</f>
        <v>0</v>
      </c>
      <c r="L35" s="39">
        <f>H35*各係数!AP33*100</f>
        <v>0</v>
      </c>
      <c r="N35" s="40">
        <f>H35*各係数!AQ33</f>
        <v>0</v>
      </c>
      <c r="P35" s="41">
        <f>$N$4*$P$1*各係数!AR33</f>
        <v>0</v>
      </c>
      <c r="R35" s="42">
        <f>P35*各係数!AO33</f>
        <v>0</v>
      </c>
      <c r="T35" s="43">
        <f>P35*各係数!AP33*100</f>
        <v>0</v>
      </c>
      <c r="V35" s="44">
        <f>P35*各係数!AQ33</f>
        <v>0</v>
      </c>
      <c r="W35" s="69"/>
    </row>
    <row r="36" spans="2:23" ht="12" customHeight="1" x14ac:dyDescent="0.15">
      <c r="B36" s="45">
        <v>61</v>
      </c>
      <c r="C36" s="46" t="s">
        <v>3</v>
      </c>
      <c r="D36" s="47">
        <f>'生産者価格への変換（計算シート）'!L33</f>
        <v>0</v>
      </c>
      <c r="F36" s="48">
        <f>D36*各係数!AS34</f>
        <v>0</v>
      </c>
      <c r="H36" s="49">
        <v>0</v>
      </c>
      <c r="J36" s="50">
        <f>H36*各係数!AO34</f>
        <v>0</v>
      </c>
      <c r="L36" s="51">
        <f>H36*各係数!AP34*100</f>
        <v>0</v>
      </c>
      <c r="N36" s="52">
        <f>H36*各係数!AQ34</f>
        <v>0</v>
      </c>
      <c r="P36" s="53">
        <f>$N$4*$P$1*各係数!AR34</f>
        <v>0</v>
      </c>
      <c r="R36" s="54">
        <f>P36*各係数!AO34</f>
        <v>0</v>
      </c>
      <c r="T36" s="55">
        <f>P36*各係数!AP34*100</f>
        <v>0</v>
      </c>
      <c r="V36" s="56">
        <f>P36*各係数!AQ34</f>
        <v>0</v>
      </c>
      <c r="W36" s="69"/>
    </row>
    <row r="37" spans="2:23" ht="12" customHeight="1" x14ac:dyDescent="0.15">
      <c r="B37" s="57">
        <v>63</v>
      </c>
      <c r="C37" s="58" t="s">
        <v>31</v>
      </c>
      <c r="D37" s="59">
        <f>'生産者価格への変換（計算シート）'!L34</f>
        <v>0</v>
      </c>
      <c r="F37" s="60">
        <f>D37*各係数!AS35</f>
        <v>0</v>
      </c>
      <c r="H37" s="61">
        <v>0</v>
      </c>
      <c r="J37" s="62">
        <f>H37*各係数!AO35</f>
        <v>0</v>
      </c>
      <c r="L37" s="63">
        <f>H37*各係数!AP35*100</f>
        <v>0</v>
      </c>
      <c r="N37" s="64">
        <f>H37*各係数!AQ35</f>
        <v>0</v>
      </c>
      <c r="P37" s="65">
        <f>$N$4*$P$1*各係数!AR35</f>
        <v>0</v>
      </c>
      <c r="R37" s="66">
        <f>P37*各係数!AO35</f>
        <v>0</v>
      </c>
      <c r="T37" s="67">
        <f>P37*各係数!AP35*100</f>
        <v>0</v>
      </c>
      <c r="V37" s="68">
        <f>P37*各係数!AQ35</f>
        <v>0</v>
      </c>
      <c r="W37" s="69"/>
    </row>
    <row r="38" spans="2:23" ht="12" customHeight="1" x14ac:dyDescent="0.15">
      <c r="B38" s="70">
        <v>64</v>
      </c>
      <c r="C38" s="71" t="s">
        <v>56</v>
      </c>
      <c r="D38" s="72">
        <f>'生産者価格への変換（計算シート）'!L35</f>
        <v>0</v>
      </c>
      <c r="F38" s="73">
        <f>D38*各係数!AS36</f>
        <v>0</v>
      </c>
      <c r="H38" s="74">
        <v>0</v>
      </c>
      <c r="J38" s="75">
        <f>H38*各係数!AO36</f>
        <v>0</v>
      </c>
      <c r="L38" s="76">
        <f>H38*各係数!AP36*100</f>
        <v>0</v>
      </c>
      <c r="N38" s="77">
        <f>H38*各係数!AQ36</f>
        <v>0</v>
      </c>
      <c r="P38" s="78">
        <f>$N$4*$P$1*各係数!AR36</f>
        <v>0</v>
      </c>
      <c r="R38" s="79">
        <f>P38*各係数!AO36</f>
        <v>0</v>
      </c>
      <c r="T38" s="80">
        <f>P38*各係数!AP36*100</f>
        <v>0</v>
      </c>
      <c r="V38" s="81">
        <f>P38*各係数!AQ36</f>
        <v>0</v>
      </c>
      <c r="W38" s="69"/>
    </row>
    <row r="39" spans="2:23" ht="12" customHeight="1" x14ac:dyDescent="0.15">
      <c r="B39" s="70">
        <v>65</v>
      </c>
      <c r="C39" s="71" t="s">
        <v>65</v>
      </c>
      <c r="D39" s="72">
        <f>'生産者価格への変換（計算シート）'!L36</f>
        <v>0</v>
      </c>
      <c r="F39" s="73">
        <f>D39*各係数!AS37</f>
        <v>0</v>
      </c>
      <c r="H39" s="74">
        <v>0</v>
      </c>
      <c r="J39" s="75">
        <f>H39*各係数!AO37</f>
        <v>0</v>
      </c>
      <c r="L39" s="76">
        <f>H39*各係数!AP37*100</f>
        <v>0</v>
      </c>
      <c r="N39" s="77">
        <f>H39*各係数!AQ37</f>
        <v>0</v>
      </c>
      <c r="P39" s="78">
        <f>$N$4*$P$1*各係数!AR37</f>
        <v>0</v>
      </c>
      <c r="R39" s="79">
        <f>P39*各係数!AO37</f>
        <v>0</v>
      </c>
      <c r="T39" s="80">
        <f>P39*各係数!AP37*100</f>
        <v>0</v>
      </c>
      <c r="V39" s="81">
        <f>P39*各係数!AQ37</f>
        <v>0</v>
      </c>
      <c r="W39" s="69"/>
    </row>
    <row r="40" spans="2:23" ht="12" customHeight="1" x14ac:dyDescent="0.15">
      <c r="B40" s="33">
        <v>66</v>
      </c>
      <c r="C40" s="34" t="s">
        <v>32</v>
      </c>
      <c r="D40" s="35">
        <f>'生産者価格への変換（計算シート）'!L37</f>
        <v>0</v>
      </c>
      <c r="F40" s="73">
        <f>D40*各係数!AS38</f>
        <v>0</v>
      </c>
      <c r="H40" s="74">
        <v>0</v>
      </c>
      <c r="J40" s="75">
        <f>H40*各係数!AO38</f>
        <v>0</v>
      </c>
      <c r="L40" s="76">
        <f>H40*各係数!AP38*100</f>
        <v>0</v>
      </c>
      <c r="N40" s="77">
        <f>H40*各係数!AQ38</f>
        <v>0</v>
      </c>
      <c r="P40" s="78">
        <f>$N$4*$P$1*各係数!AR38</f>
        <v>0</v>
      </c>
      <c r="R40" s="79">
        <f>P40*各係数!AO38</f>
        <v>0</v>
      </c>
      <c r="T40" s="80">
        <f>P40*各係数!AP38*100</f>
        <v>0</v>
      </c>
      <c r="V40" s="81">
        <f>P40*各係数!AQ38</f>
        <v>0</v>
      </c>
      <c r="W40" s="69"/>
    </row>
    <row r="41" spans="2:23" ht="12" customHeight="1" x14ac:dyDescent="0.15">
      <c r="B41" s="45">
        <v>67</v>
      </c>
      <c r="C41" s="46" t="s">
        <v>33</v>
      </c>
      <c r="D41" s="47">
        <f>'生産者価格への変換（計算シート）'!L38</f>
        <v>0</v>
      </c>
      <c r="F41" s="48">
        <f>D41*各係数!AS39</f>
        <v>0</v>
      </c>
      <c r="H41" s="49">
        <v>0</v>
      </c>
      <c r="J41" s="50">
        <f>H41*各係数!AO39</f>
        <v>0</v>
      </c>
      <c r="L41" s="51">
        <f>H41*各係数!AP39*100</f>
        <v>0</v>
      </c>
      <c r="N41" s="52">
        <f>H41*各係数!AQ39</f>
        <v>0</v>
      </c>
      <c r="P41" s="53">
        <f>$N$4*$P$1*各係数!AR39</f>
        <v>0</v>
      </c>
      <c r="R41" s="54">
        <f>P41*各係数!AO39</f>
        <v>0</v>
      </c>
      <c r="T41" s="55">
        <f>P41*各係数!AP39*100</f>
        <v>0</v>
      </c>
      <c r="V41" s="56">
        <f>P41*各係数!AQ39</f>
        <v>0</v>
      </c>
      <c r="W41" s="69"/>
    </row>
    <row r="42" spans="2:23" ht="12" customHeight="1" x14ac:dyDescent="0.15">
      <c r="B42" s="70">
        <v>68</v>
      </c>
      <c r="C42" s="71" t="s">
        <v>4</v>
      </c>
      <c r="D42" s="72">
        <f>'生産者価格への変換（計算シート）'!L39</f>
        <v>0</v>
      </c>
      <c r="F42" s="73">
        <f>D42*各係数!AS40</f>
        <v>0</v>
      </c>
      <c r="H42" s="74">
        <v>0</v>
      </c>
      <c r="J42" s="75">
        <f>H42*各係数!AO40</f>
        <v>0</v>
      </c>
      <c r="L42" s="76">
        <f>H42*各係数!AP40*100</f>
        <v>0</v>
      </c>
      <c r="N42" s="77">
        <f>H42*各係数!AQ40</f>
        <v>0</v>
      </c>
      <c r="P42" s="78">
        <f>$N$4*$P$1*各係数!AR40</f>
        <v>0</v>
      </c>
      <c r="R42" s="79">
        <f>P42*各係数!AO40</f>
        <v>0</v>
      </c>
      <c r="T42" s="80">
        <f>P42*各係数!AP40*100</f>
        <v>0</v>
      </c>
      <c r="V42" s="81">
        <f>P42*各係数!AQ40</f>
        <v>0</v>
      </c>
      <c r="W42" s="69"/>
    </row>
    <row r="43" spans="2:23" ht="12" customHeight="1" thickBot="1" x14ac:dyDescent="0.2">
      <c r="B43" s="82">
        <v>69</v>
      </c>
      <c r="C43" s="83" t="s">
        <v>5</v>
      </c>
      <c r="D43" s="84">
        <f>'生産者価格への変換（計算シート）'!L40</f>
        <v>0</v>
      </c>
      <c r="F43" s="85">
        <f>D43*各係数!AS41</f>
        <v>0</v>
      </c>
      <c r="H43" s="86">
        <v>0</v>
      </c>
      <c r="J43" s="87">
        <f>H43*各係数!AO41</f>
        <v>0</v>
      </c>
      <c r="L43" s="88">
        <f>H43*各係数!AP41*100</f>
        <v>0</v>
      </c>
      <c r="N43" s="89">
        <f>H43*各係数!AQ41</f>
        <v>0</v>
      </c>
      <c r="P43" s="90">
        <f>$N$4*$P$1*各係数!AR41</f>
        <v>0</v>
      </c>
      <c r="R43" s="91">
        <f>P43*各係数!AO41</f>
        <v>0</v>
      </c>
      <c r="T43" s="92">
        <f>P43*各係数!AP41*100</f>
        <v>0</v>
      </c>
      <c r="V43" s="93">
        <f>P43*各係数!AQ41</f>
        <v>0</v>
      </c>
      <c r="W43" s="69"/>
    </row>
    <row r="46" spans="2:23" ht="30" x14ac:dyDescent="0.15">
      <c r="D46" s="1" t="s">
        <v>61</v>
      </c>
      <c r="P46" s="69"/>
    </row>
    <row r="47" spans="2:23" ht="8.1" customHeight="1" x14ac:dyDescent="0.15">
      <c r="D47" s="5"/>
      <c r="E47" s="69"/>
      <c r="F47" s="69"/>
      <c r="G47" s="69"/>
      <c r="H47" s="69"/>
      <c r="I47" s="69"/>
      <c r="J47" s="69"/>
      <c r="K47" s="69"/>
      <c r="L47" s="69"/>
      <c r="M47" s="69"/>
      <c r="N47" s="69"/>
      <c r="O47" s="69"/>
      <c r="P47" s="69"/>
    </row>
    <row r="48" spans="2:23" ht="13.5" customHeight="1" x14ac:dyDescent="0.15">
      <c r="D48" s="3" t="s">
        <v>39</v>
      </c>
      <c r="E48" s="3"/>
      <c r="F48" s="3"/>
      <c r="G48" s="3"/>
      <c r="H48" s="3"/>
      <c r="I48" s="3"/>
      <c r="K48" s="94"/>
      <c r="L48" s="69"/>
      <c r="M48" s="69"/>
      <c r="N48" s="69"/>
      <c r="O48" s="69"/>
      <c r="P48" s="69"/>
    </row>
    <row r="49" spans="4:16" ht="8.1" customHeight="1" thickBot="1" x14ac:dyDescent="0.2">
      <c r="D49" s="95"/>
      <c r="E49" s="95"/>
      <c r="F49" s="95"/>
      <c r="G49" s="95"/>
      <c r="H49" s="95"/>
      <c r="I49" s="95"/>
      <c r="K49" s="94"/>
      <c r="L49" s="69"/>
      <c r="M49" s="69"/>
      <c r="N49" s="69"/>
      <c r="O49" s="69"/>
      <c r="P49" s="69"/>
    </row>
    <row r="50" spans="4:16" ht="30" customHeight="1" x14ac:dyDescent="0.15">
      <c r="D50" s="96" t="s">
        <v>58</v>
      </c>
      <c r="E50" s="97"/>
      <c r="F50" s="97"/>
      <c r="G50" s="268">
        <f>$D$4</f>
        <v>0</v>
      </c>
      <c r="H50" s="269"/>
      <c r="I50" s="98" t="s">
        <v>7</v>
      </c>
      <c r="M50" s="99"/>
      <c r="N50" s="69"/>
      <c r="O50" s="94"/>
      <c r="P50" s="69"/>
    </row>
    <row r="51" spans="4:16" ht="30" customHeight="1" thickBot="1" x14ac:dyDescent="0.2">
      <c r="D51" s="100" t="s">
        <v>42</v>
      </c>
      <c r="E51" s="101"/>
      <c r="F51" s="101"/>
      <c r="G51" s="270">
        <f>$F$4</f>
        <v>0</v>
      </c>
      <c r="H51" s="271"/>
      <c r="I51" s="102" t="s">
        <v>7</v>
      </c>
      <c r="M51" s="99"/>
      <c r="N51" s="69"/>
      <c r="O51" s="94"/>
      <c r="P51" s="69"/>
    </row>
    <row r="52" spans="4:16" ht="8.1" customHeight="1" thickBot="1" x14ac:dyDescent="0.2">
      <c r="E52" s="69"/>
      <c r="F52" s="69"/>
      <c r="G52" s="69"/>
      <c r="H52" s="69"/>
      <c r="I52" s="69"/>
      <c r="J52" s="69"/>
      <c r="K52" s="69"/>
      <c r="L52" s="69"/>
      <c r="M52" s="69"/>
      <c r="N52" s="69"/>
      <c r="O52" s="69"/>
      <c r="P52" s="69"/>
    </row>
    <row r="53" spans="4:16" ht="18.75" x14ac:dyDescent="0.15">
      <c r="D53" s="103"/>
      <c r="E53" s="104"/>
      <c r="F53" s="262" t="s">
        <v>35</v>
      </c>
      <c r="G53" s="263"/>
      <c r="H53" s="105"/>
      <c r="I53" s="105"/>
      <c r="J53" s="105"/>
      <c r="K53" s="106"/>
      <c r="L53" s="262" t="s">
        <v>10</v>
      </c>
      <c r="M53" s="277"/>
    </row>
    <row r="54" spans="4:16" ht="18.75" x14ac:dyDescent="0.15">
      <c r="D54" s="107"/>
      <c r="E54" s="108"/>
      <c r="F54" s="264"/>
      <c r="G54" s="265"/>
      <c r="H54" s="274" t="s">
        <v>38</v>
      </c>
      <c r="I54" s="275"/>
      <c r="J54" s="109"/>
      <c r="K54" s="109"/>
      <c r="L54" s="264"/>
      <c r="M54" s="278"/>
    </row>
    <row r="55" spans="4:16" ht="19.5" thickBot="1" x14ac:dyDescent="0.2">
      <c r="D55" s="110"/>
      <c r="E55" s="111"/>
      <c r="F55" s="266"/>
      <c r="G55" s="267"/>
      <c r="H55" s="276"/>
      <c r="I55" s="267"/>
      <c r="J55" s="112" t="s">
        <v>13</v>
      </c>
      <c r="K55" s="113"/>
      <c r="L55" s="266"/>
      <c r="M55" s="279"/>
    </row>
    <row r="56" spans="4:16" ht="30" customHeight="1" x14ac:dyDescent="0.15">
      <c r="D56" s="114" t="s">
        <v>37</v>
      </c>
      <c r="E56" s="115"/>
      <c r="F56" s="116">
        <f>F57+F58</f>
        <v>0</v>
      </c>
      <c r="G56" s="117" t="s">
        <v>7</v>
      </c>
      <c r="H56" s="118">
        <f>H57+H58</f>
        <v>0</v>
      </c>
      <c r="I56" s="117" t="s">
        <v>7</v>
      </c>
      <c r="J56" s="118">
        <f>J57+J58</f>
        <v>0</v>
      </c>
      <c r="K56" s="119" t="s">
        <v>7</v>
      </c>
      <c r="L56" s="116">
        <f>L57+L58</f>
        <v>0</v>
      </c>
      <c r="M56" s="120" t="s">
        <v>12</v>
      </c>
    </row>
    <row r="57" spans="4:16" ht="30" customHeight="1" x14ac:dyDescent="0.15">
      <c r="D57" s="110"/>
      <c r="E57" s="121" t="s">
        <v>43</v>
      </c>
      <c r="F57" s="122">
        <f>$H$4</f>
        <v>0</v>
      </c>
      <c r="G57" s="123" t="s">
        <v>7</v>
      </c>
      <c r="H57" s="124">
        <f>$J$4</f>
        <v>0</v>
      </c>
      <c r="I57" s="123" t="s">
        <v>7</v>
      </c>
      <c r="J57" s="124">
        <f>$N$4</f>
        <v>0</v>
      </c>
      <c r="K57" s="125" t="s">
        <v>7</v>
      </c>
      <c r="L57" s="126">
        <f>$L$4</f>
        <v>0</v>
      </c>
      <c r="M57" s="127" t="s">
        <v>12</v>
      </c>
    </row>
    <row r="58" spans="4:16" ht="30" customHeight="1" thickBot="1" x14ac:dyDescent="0.2">
      <c r="D58" s="128"/>
      <c r="E58" s="129" t="s">
        <v>44</v>
      </c>
      <c r="F58" s="130">
        <f>$P$4</f>
        <v>0</v>
      </c>
      <c r="G58" s="131" t="s">
        <v>7</v>
      </c>
      <c r="H58" s="132">
        <f>$R$4</f>
        <v>0</v>
      </c>
      <c r="I58" s="131" t="s">
        <v>7</v>
      </c>
      <c r="J58" s="132">
        <f>$V$4</f>
        <v>0</v>
      </c>
      <c r="K58" s="133" t="s">
        <v>7</v>
      </c>
      <c r="L58" s="130">
        <f>$T$4</f>
        <v>0</v>
      </c>
      <c r="M58" s="134" t="s">
        <v>12</v>
      </c>
    </row>
    <row r="59" spans="4:16" ht="8.1" customHeight="1" x14ac:dyDescent="0.15">
      <c r="D59" s="69"/>
    </row>
    <row r="60" spans="4:16" ht="18.75" x14ac:dyDescent="0.15">
      <c r="D60" s="69" t="s">
        <v>59</v>
      </c>
    </row>
  </sheetData>
  <mergeCells count="7">
    <mergeCell ref="F53:G55"/>
    <mergeCell ref="G50:H50"/>
    <mergeCell ref="G51:H51"/>
    <mergeCell ref="P1:P2"/>
    <mergeCell ref="H54:I55"/>
    <mergeCell ref="L53:M55"/>
    <mergeCell ref="O1:O2"/>
  </mergeCells>
  <phoneticPr fontId="4"/>
  <dataValidations count="2">
    <dataValidation type="decimal" imeMode="off" allowBlank="1" showInputMessage="1" showErrorMessage="1" sqref="P1:P2">
      <formula1>0</formula1>
      <formula2>1</formula2>
    </dataValidation>
    <dataValidation imeMode="off" allowBlank="1" showInputMessage="1" showErrorMessage="1" sqref="F7:F43 D7:D43"/>
  </dataValidations>
  <pageMargins left="0.31496062992125984" right="0.19685039370078741" top="0.74803149606299213" bottom="0.55118110236220474" header="0.31496062992125984" footer="0.31496062992125984"/>
  <pageSetup paperSize="9"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5"/>
  <sheetViews>
    <sheetView zoomScaleNormal="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6.5" x14ac:dyDescent="0.15"/>
  <cols>
    <col min="1" max="1" width="3.75" style="137" bestFit="1" customWidth="1"/>
    <col min="2" max="2" width="27.75" style="137" bestFit="1" customWidth="1"/>
    <col min="3" max="39" width="13.875" style="137" customWidth="1"/>
    <col min="40" max="40" width="9" style="137"/>
    <col min="41" max="41" width="12.25" style="137" bestFit="1" customWidth="1"/>
    <col min="42" max="42" width="9.375" style="137" bestFit="1" customWidth="1"/>
    <col min="43" max="43" width="12.25" style="137" bestFit="1" customWidth="1"/>
    <col min="44" max="44" width="14.625" style="137" customWidth="1"/>
    <col min="45" max="45" width="9.375" style="137" bestFit="1" customWidth="1"/>
    <col min="46" max="16384" width="9" style="137"/>
  </cols>
  <sheetData>
    <row r="1" spans="1:48" ht="30" customHeight="1" x14ac:dyDescent="0.15">
      <c r="A1" s="135" t="s">
        <v>66</v>
      </c>
      <c r="B1" s="136"/>
      <c r="C1" s="136"/>
      <c r="D1" s="136"/>
      <c r="E1" s="136"/>
      <c r="F1" s="136"/>
      <c r="G1" s="136"/>
      <c r="H1" s="136"/>
      <c r="I1" s="136"/>
      <c r="J1" s="136"/>
      <c r="K1" s="136"/>
    </row>
    <row r="2" spans="1:48" ht="30" customHeight="1" x14ac:dyDescent="0.15">
      <c r="A2" s="136"/>
      <c r="B2" s="138" t="s">
        <v>46</v>
      </c>
      <c r="C2" s="136"/>
      <c r="D2" s="136"/>
      <c r="E2" s="136"/>
      <c r="F2" s="136"/>
      <c r="G2" s="136"/>
      <c r="H2" s="136"/>
      <c r="I2" s="136"/>
      <c r="J2" s="136"/>
      <c r="K2" s="136"/>
    </row>
    <row r="3" spans="1:48" ht="18" customHeight="1" x14ac:dyDescent="0.15">
      <c r="A3" s="139"/>
      <c r="B3" s="140"/>
      <c r="C3" s="141">
        <v>1</v>
      </c>
      <c r="D3" s="141">
        <v>6</v>
      </c>
      <c r="E3" s="141">
        <v>11</v>
      </c>
      <c r="F3" s="141">
        <v>15</v>
      </c>
      <c r="G3" s="141">
        <v>16</v>
      </c>
      <c r="H3" s="141">
        <v>20</v>
      </c>
      <c r="I3" s="141">
        <v>21</v>
      </c>
      <c r="J3" s="141">
        <v>22</v>
      </c>
      <c r="K3" s="141">
        <v>25</v>
      </c>
      <c r="L3" s="141">
        <v>26</v>
      </c>
      <c r="M3" s="141">
        <v>27</v>
      </c>
      <c r="N3" s="141">
        <v>28</v>
      </c>
      <c r="O3" s="141">
        <v>29</v>
      </c>
      <c r="P3" s="141">
        <v>30</v>
      </c>
      <c r="Q3" s="141">
        <v>31</v>
      </c>
      <c r="R3" s="141">
        <v>32</v>
      </c>
      <c r="S3" s="141">
        <v>33</v>
      </c>
      <c r="T3" s="141">
        <v>34</v>
      </c>
      <c r="U3" s="141">
        <v>35</v>
      </c>
      <c r="V3" s="141">
        <v>39</v>
      </c>
      <c r="W3" s="141">
        <v>41</v>
      </c>
      <c r="X3" s="141">
        <v>46</v>
      </c>
      <c r="Y3" s="141">
        <v>47</v>
      </c>
      <c r="Z3" s="141">
        <v>48</v>
      </c>
      <c r="AA3" s="141">
        <v>51</v>
      </c>
      <c r="AB3" s="141">
        <v>53</v>
      </c>
      <c r="AC3" s="141">
        <v>55</v>
      </c>
      <c r="AD3" s="141">
        <v>57</v>
      </c>
      <c r="AE3" s="141">
        <v>59</v>
      </c>
      <c r="AF3" s="141">
        <v>61</v>
      </c>
      <c r="AG3" s="141">
        <v>63</v>
      </c>
      <c r="AH3" s="141">
        <v>64</v>
      </c>
      <c r="AI3" s="141">
        <v>65</v>
      </c>
      <c r="AJ3" s="141">
        <v>66</v>
      </c>
      <c r="AK3" s="141">
        <v>67</v>
      </c>
      <c r="AL3" s="141">
        <v>68</v>
      </c>
      <c r="AM3" s="142">
        <v>69</v>
      </c>
    </row>
    <row r="4" spans="1:48" ht="54" customHeight="1" x14ac:dyDescent="0.15">
      <c r="A4" s="143"/>
      <c r="B4" s="144"/>
      <c r="C4" s="145" t="s">
        <v>62</v>
      </c>
      <c r="D4" s="145" t="s">
        <v>17</v>
      </c>
      <c r="E4" s="145" t="s">
        <v>47</v>
      </c>
      <c r="F4" s="145" t="s">
        <v>18</v>
      </c>
      <c r="G4" s="145" t="s">
        <v>19</v>
      </c>
      <c r="H4" s="145" t="s">
        <v>20</v>
      </c>
      <c r="I4" s="145" t="s">
        <v>21</v>
      </c>
      <c r="J4" s="145" t="s">
        <v>63</v>
      </c>
      <c r="K4" s="145" t="s">
        <v>22</v>
      </c>
      <c r="L4" s="145" t="s">
        <v>23</v>
      </c>
      <c r="M4" s="145" t="s">
        <v>24</v>
      </c>
      <c r="N4" s="145" t="s">
        <v>25</v>
      </c>
      <c r="O4" s="145" t="s">
        <v>48</v>
      </c>
      <c r="P4" s="145" t="s">
        <v>49</v>
      </c>
      <c r="Q4" s="145" t="s">
        <v>50</v>
      </c>
      <c r="R4" s="145" t="s">
        <v>51</v>
      </c>
      <c r="S4" s="145" t="s">
        <v>26</v>
      </c>
      <c r="T4" s="145" t="s">
        <v>64</v>
      </c>
      <c r="U4" s="145" t="s">
        <v>27</v>
      </c>
      <c r="V4" s="145" t="s">
        <v>0</v>
      </c>
      <c r="W4" s="145" t="s">
        <v>28</v>
      </c>
      <c r="X4" s="145" t="s">
        <v>29</v>
      </c>
      <c r="Y4" s="145" t="s">
        <v>52</v>
      </c>
      <c r="Z4" s="145" t="s">
        <v>53</v>
      </c>
      <c r="AA4" s="145" t="s">
        <v>1</v>
      </c>
      <c r="AB4" s="145" t="s">
        <v>2</v>
      </c>
      <c r="AC4" s="145" t="s">
        <v>30</v>
      </c>
      <c r="AD4" s="145" t="s">
        <v>54</v>
      </c>
      <c r="AE4" s="145" t="s">
        <v>55</v>
      </c>
      <c r="AF4" s="145" t="s">
        <v>3</v>
      </c>
      <c r="AG4" s="145" t="s">
        <v>31</v>
      </c>
      <c r="AH4" s="145" t="s">
        <v>56</v>
      </c>
      <c r="AI4" s="145" t="s">
        <v>65</v>
      </c>
      <c r="AJ4" s="145" t="s">
        <v>32</v>
      </c>
      <c r="AK4" s="145" t="s">
        <v>33</v>
      </c>
      <c r="AL4" s="145" t="s">
        <v>4</v>
      </c>
      <c r="AM4" s="146" t="s">
        <v>5</v>
      </c>
      <c r="AO4" s="147" t="s">
        <v>14</v>
      </c>
      <c r="AP4" s="148" t="s">
        <v>57</v>
      </c>
      <c r="AQ4" s="147" t="s">
        <v>15</v>
      </c>
      <c r="AR4" s="147" t="s">
        <v>16</v>
      </c>
      <c r="AS4" s="148" t="s">
        <v>34</v>
      </c>
    </row>
    <row r="5" spans="1:48" ht="18" customHeight="1" x14ac:dyDescent="0.15">
      <c r="A5" s="149">
        <v>1</v>
      </c>
      <c r="B5" s="150" t="s">
        <v>62</v>
      </c>
      <c r="C5" s="151">
        <v>1.004183</v>
      </c>
      <c r="D5" s="151">
        <v>6.0000000000000002E-6</v>
      </c>
      <c r="E5" s="151">
        <v>1.2220999999999999E-2</v>
      </c>
      <c r="F5" s="151">
        <v>1.08E-3</v>
      </c>
      <c r="G5" s="151">
        <v>1.2340000000000001E-3</v>
      </c>
      <c r="H5" s="151">
        <v>1.46E-4</v>
      </c>
      <c r="I5" s="151">
        <v>9.9999999999999995E-7</v>
      </c>
      <c r="J5" s="151">
        <v>3.9100000000000002E-4</v>
      </c>
      <c r="K5" s="151">
        <v>2.4000000000000001E-5</v>
      </c>
      <c r="L5" s="151">
        <v>3.0000000000000001E-6</v>
      </c>
      <c r="M5" s="151">
        <v>1.0000000000000001E-5</v>
      </c>
      <c r="N5" s="151">
        <v>3.9999999999999998E-6</v>
      </c>
      <c r="O5" s="151">
        <v>5.0000000000000004E-6</v>
      </c>
      <c r="P5" s="151">
        <v>5.0000000000000004E-6</v>
      </c>
      <c r="Q5" s="151">
        <v>6.9999999999999999E-6</v>
      </c>
      <c r="R5" s="151">
        <v>7.9999999999999996E-6</v>
      </c>
      <c r="S5" s="151">
        <v>9.0000000000000002E-6</v>
      </c>
      <c r="T5" s="151">
        <v>7.9999999999999996E-6</v>
      </c>
      <c r="U5" s="151">
        <v>6.9999999999999999E-6</v>
      </c>
      <c r="V5" s="151">
        <v>5.9699999999999998E-4</v>
      </c>
      <c r="W5" s="151">
        <v>3.3000000000000003E-5</v>
      </c>
      <c r="X5" s="151">
        <v>3.9999999999999998E-6</v>
      </c>
      <c r="Y5" s="151">
        <v>1.2E-5</v>
      </c>
      <c r="Z5" s="151">
        <v>6.0000000000000002E-6</v>
      </c>
      <c r="AA5" s="151">
        <v>9.0000000000000002E-6</v>
      </c>
      <c r="AB5" s="151">
        <v>6.9999999999999999E-6</v>
      </c>
      <c r="AC5" s="151">
        <v>1.9999999999999999E-6</v>
      </c>
      <c r="AD5" s="151">
        <v>1.5E-5</v>
      </c>
      <c r="AE5" s="151">
        <v>3.4E-5</v>
      </c>
      <c r="AF5" s="151">
        <v>1.2E-5</v>
      </c>
      <c r="AG5" s="151">
        <v>2.1100000000000001E-4</v>
      </c>
      <c r="AH5" s="151">
        <v>3.0600000000000001E-4</v>
      </c>
      <c r="AI5" s="151">
        <v>1.74E-4</v>
      </c>
      <c r="AJ5" s="151">
        <v>9.0000000000000002E-6</v>
      </c>
      <c r="AK5" s="151">
        <v>2.2160000000000001E-3</v>
      </c>
      <c r="AL5" s="151">
        <v>1.3300000000000001E-4</v>
      </c>
      <c r="AM5" s="152">
        <v>1.7E-5</v>
      </c>
      <c r="AO5" s="153">
        <v>0.62987099999999996</v>
      </c>
      <c r="AP5" s="153">
        <v>0.18810499999999999</v>
      </c>
      <c r="AQ5" s="153">
        <v>0.25850600000000001</v>
      </c>
      <c r="AR5" s="153">
        <v>1.6100000000000001E-3</v>
      </c>
      <c r="AS5" s="153">
        <v>9.7531999999999994E-2</v>
      </c>
      <c r="AU5"/>
      <c r="AV5"/>
    </row>
    <row r="6" spans="1:48" ht="18" customHeight="1" x14ac:dyDescent="0.15">
      <c r="A6" s="149">
        <v>6</v>
      </c>
      <c r="B6" s="150" t="s">
        <v>17</v>
      </c>
      <c r="C6" s="151">
        <v>9.9999999999999995E-7</v>
      </c>
      <c r="D6" s="151">
        <v>1.000003</v>
      </c>
      <c r="E6" s="151">
        <v>9.9999999999999995E-7</v>
      </c>
      <c r="F6" s="151">
        <v>1.9999999999999999E-6</v>
      </c>
      <c r="G6" s="151">
        <v>3.0000000000000001E-6</v>
      </c>
      <c r="H6" s="151">
        <v>5.0000000000000004E-6</v>
      </c>
      <c r="I6" s="151">
        <v>1E-4</v>
      </c>
      <c r="J6" s="151">
        <v>1.9999999999999999E-6</v>
      </c>
      <c r="K6" s="151">
        <v>1.1E-5</v>
      </c>
      <c r="L6" s="151">
        <v>3.9999999999999998E-6</v>
      </c>
      <c r="M6" s="151">
        <v>3.1000000000000001E-5</v>
      </c>
      <c r="N6" s="151">
        <v>1.9999999999999999E-6</v>
      </c>
      <c r="O6" s="151">
        <v>9.9999999999999995E-7</v>
      </c>
      <c r="P6" s="151">
        <v>9.9999999999999995E-7</v>
      </c>
      <c r="Q6" s="151">
        <v>9.9999999999999995E-7</v>
      </c>
      <c r="R6" s="151">
        <v>3.0000000000000001E-6</v>
      </c>
      <c r="S6" s="151">
        <v>9.9999999999999995E-7</v>
      </c>
      <c r="T6" s="151">
        <v>0</v>
      </c>
      <c r="U6" s="151">
        <v>1.9999999999999999E-6</v>
      </c>
      <c r="V6" s="151">
        <v>9.9999999999999995E-7</v>
      </c>
      <c r="W6" s="151">
        <v>9.9999999999999995E-7</v>
      </c>
      <c r="X6" s="151">
        <v>6.6000000000000005E-5</v>
      </c>
      <c r="Y6" s="151">
        <v>3.0000000000000001E-6</v>
      </c>
      <c r="Z6" s="151">
        <v>3.0000000000000001E-6</v>
      </c>
      <c r="AA6" s="151">
        <v>9.9999999999999995E-7</v>
      </c>
      <c r="AB6" s="151">
        <v>0</v>
      </c>
      <c r="AC6" s="151">
        <v>0</v>
      </c>
      <c r="AD6" s="151">
        <v>3.9999999999999998E-6</v>
      </c>
      <c r="AE6" s="151">
        <v>0</v>
      </c>
      <c r="AF6" s="151">
        <v>9.9999999999999995E-7</v>
      </c>
      <c r="AG6" s="151">
        <v>9.9999999999999995E-7</v>
      </c>
      <c r="AH6" s="151">
        <v>9.9999999999999995E-7</v>
      </c>
      <c r="AI6" s="151">
        <v>9.9999999999999995E-7</v>
      </c>
      <c r="AJ6" s="151">
        <v>0</v>
      </c>
      <c r="AK6" s="151">
        <v>1.9999999999999999E-6</v>
      </c>
      <c r="AL6" s="151">
        <v>9.9999999999999995E-7</v>
      </c>
      <c r="AM6" s="152">
        <v>1.9999999999999999E-6</v>
      </c>
      <c r="AO6" s="153">
        <v>0.51620500000000002</v>
      </c>
      <c r="AP6" s="153">
        <v>5.1501999999999999E-2</v>
      </c>
      <c r="AQ6" s="153">
        <v>0.26668599999999998</v>
      </c>
      <c r="AR6" s="153">
        <v>1.9999999999999999E-6</v>
      </c>
      <c r="AS6" s="153">
        <v>1.8200000000000001E-4</v>
      </c>
      <c r="AU6"/>
      <c r="AV6"/>
    </row>
    <row r="7" spans="1:48" ht="18" customHeight="1" x14ac:dyDescent="0.15">
      <c r="A7" s="149">
        <v>11</v>
      </c>
      <c r="B7" s="150" t="s">
        <v>47</v>
      </c>
      <c r="C7" s="151">
        <v>2.4260000000000002E-3</v>
      </c>
      <c r="D7" s="151">
        <v>2.8E-5</v>
      </c>
      <c r="E7" s="151">
        <v>1.0304329999999999</v>
      </c>
      <c r="F7" s="151">
        <v>5.5199999999999997E-4</v>
      </c>
      <c r="G7" s="151">
        <v>1.8900000000000001E-4</v>
      </c>
      <c r="H7" s="151">
        <v>1.008E-3</v>
      </c>
      <c r="I7" s="151">
        <v>3.0000000000000001E-6</v>
      </c>
      <c r="J7" s="151">
        <v>4.3000000000000002E-5</v>
      </c>
      <c r="K7" s="151">
        <v>1.06E-4</v>
      </c>
      <c r="L7" s="151">
        <v>1.0000000000000001E-5</v>
      </c>
      <c r="M7" s="151">
        <v>1.7E-5</v>
      </c>
      <c r="N7" s="151">
        <v>1.2999999999999999E-5</v>
      </c>
      <c r="O7" s="151">
        <v>2.0999999999999999E-5</v>
      </c>
      <c r="P7" s="151">
        <v>1.7E-5</v>
      </c>
      <c r="Q7" s="151">
        <v>1.5E-5</v>
      </c>
      <c r="R7" s="151">
        <v>2.5999999999999998E-5</v>
      </c>
      <c r="S7" s="151">
        <v>1.2999999999999999E-5</v>
      </c>
      <c r="T7" s="151">
        <v>1.8E-5</v>
      </c>
      <c r="U7" s="151">
        <v>2.5999999999999998E-5</v>
      </c>
      <c r="V7" s="151">
        <v>4.6900000000000002E-4</v>
      </c>
      <c r="W7" s="151">
        <v>2.6999999999999999E-5</v>
      </c>
      <c r="X7" s="151">
        <v>1.1E-5</v>
      </c>
      <c r="Y7" s="151">
        <v>3.1000000000000001E-5</v>
      </c>
      <c r="Z7" s="151">
        <v>2.4000000000000001E-5</v>
      </c>
      <c r="AA7" s="151">
        <v>4.5000000000000003E-5</v>
      </c>
      <c r="AB7" s="151">
        <v>2.3E-5</v>
      </c>
      <c r="AC7" s="151">
        <v>1.2999999999999999E-5</v>
      </c>
      <c r="AD7" s="151">
        <v>8.6000000000000003E-5</v>
      </c>
      <c r="AE7" s="151">
        <v>2.5300000000000002E-4</v>
      </c>
      <c r="AF7" s="151">
        <v>8.2000000000000001E-5</v>
      </c>
      <c r="AG7" s="151">
        <v>7.6800000000000002E-4</v>
      </c>
      <c r="AH7" s="151">
        <v>1.5460000000000001E-3</v>
      </c>
      <c r="AI7" s="151">
        <v>2.7799999999999998E-4</v>
      </c>
      <c r="AJ7" s="151">
        <v>5.1999999999999997E-5</v>
      </c>
      <c r="AK7" s="151">
        <v>2.2242000000000001E-2</v>
      </c>
      <c r="AL7" s="151">
        <v>4.3999999999999999E-5</v>
      </c>
      <c r="AM7" s="152">
        <v>5.4699999999999996E-4</v>
      </c>
      <c r="AO7" s="153">
        <v>0.43043300000000001</v>
      </c>
      <c r="AP7" s="153">
        <v>4.7779000000000002E-2</v>
      </c>
      <c r="AQ7" s="153">
        <v>0.162937</v>
      </c>
      <c r="AR7" s="153">
        <v>1.719E-2</v>
      </c>
      <c r="AS7" s="153">
        <v>0.15071699999999999</v>
      </c>
      <c r="AU7"/>
      <c r="AV7"/>
    </row>
    <row r="8" spans="1:48" ht="18" customHeight="1" x14ac:dyDescent="0.15">
      <c r="A8" s="149">
        <v>15</v>
      </c>
      <c r="B8" s="150" t="s">
        <v>18</v>
      </c>
      <c r="C8" s="151">
        <v>3.9800000000000002E-4</v>
      </c>
      <c r="D8" s="151">
        <v>3.1199999999999999E-4</v>
      </c>
      <c r="E8" s="151">
        <v>9.7999999999999997E-5</v>
      </c>
      <c r="F8" s="151">
        <v>1.013754</v>
      </c>
      <c r="G8" s="151">
        <v>3.9100000000000002E-4</v>
      </c>
      <c r="H8" s="151">
        <v>6.6000000000000005E-5</v>
      </c>
      <c r="I8" s="151">
        <v>6.9999999999999999E-6</v>
      </c>
      <c r="J8" s="151">
        <v>3.3100000000000002E-4</v>
      </c>
      <c r="K8" s="151">
        <v>2.2900000000000001E-4</v>
      </c>
      <c r="L8" s="151">
        <v>4.1999999999999998E-5</v>
      </c>
      <c r="M8" s="151">
        <v>7.8999999999999996E-5</v>
      </c>
      <c r="N8" s="151">
        <v>9.2999999999999997E-5</v>
      </c>
      <c r="O8" s="151">
        <v>9.7E-5</v>
      </c>
      <c r="P8" s="151">
        <v>7.4999999999999993E-5</v>
      </c>
      <c r="Q8" s="151">
        <v>8.6000000000000003E-5</v>
      </c>
      <c r="R8" s="151">
        <v>1.4999999999999999E-4</v>
      </c>
      <c r="S8" s="151">
        <v>2.3000000000000001E-4</v>
      </c>
      <c r="T8" s="151">
        <v>1.1400000000000001E-4</v>
      </c>
      <c r="U8" s="151">
        <v>1.01E-4</v>
      </c>
      <c r="V8" s="151">
        <v>2.6600000000000001E-4</v>
      </c>
      <c r="W8" s="151">
        <v>2.4899999999999998E-4</v>
      </c>
      <c r="X8" s="151">
        <v>3.0000000000000001E-5</v>
      </c>
      <c r="Y8" s="151">
        <v>1.1400000000000001E-4</v>
      </c>
      <c r="Z8" s="151">
        <v>1.5200000000000001E-4</v>
      </c>
      <c r="AA8" s="151">
        <v>2.63E-4</v>
      </c>
      <c r="AB8" s="151">
        <v>1.2E-4</v>
      </c>
      <c r="AC8" s="151">
        <v>1.7E-5</v>
      </c>
      <c r="AD8" s="151">
        <v>1.2799999999999999E-4</v>
      </c>
      <c r="AE8" s="151">
        <v>1E-4</v>
      </c>
      <c r="AF8" s="151">
        <v>3.19E-4</v>
      </c>
      <c r="AG8" s="151">
        <v>5.5000000000000002E-5</v>
      </c>
      <c r="AH8" s="151">
        <v>2.0000000000000001E-4</v>
      </c>
      <c r="AI8" s="151">
        <v>1.189E-3</v>
      </c>
      <c r="AJ8" s="151">
        <v>1.44E-4</v>
      </c>
      <c r="AK8" s="151">
        <v>2.2499999999999999E-4</v>
      </c>
      <c r="AL8" s="151">
        <v>1.217E-3</v>
      </c>
      <c r="AM8" s="152">
        <v>1.46E-4</v>
      </c>
      <c r="AO8" s="153">
        <v>0.39883000000000002</v>
      </c>
      <c r="AP8" s="153">
        <v>0.122516</v>
      </c>
      <c r="AQ8" s="153">
        <v>0.24132899999999999</v>
      </c>
      <c r="AR8" s="153">
        <v>1.1039999999999999E-3</v>
      </c>
      <c r="AS8" s="153">
        <v>5.6516999999999998E-2</v>
      </c>
      <c r="AU8"/>
      <c r="AV8"/>
    </row>
    <row r="9" spans="1:48" ht="18" customHeight="1" x14ac:dyDescent="0.15">
      <c r="A9" s="149">
        <v>16</v>
      </c>
      <c r="B9" s="154" t="s">
        <v>19</v>
      </c>
      <c r="C9" s="155">
        <v>5.8570000000000002E-3</v>
      </c>
      <c r="D9" s="155">
        <v>1.044E-3</v>
      </c>
      <c r="E9" s="155">
        <v>3.588E-3</v>
      </c>
      <c r="F9" s="155">
        <v>1.7849999999999999E-3</v>
      </c>
      <c r="G9" s="155">
        <v>1.052249</v>
      </c>
      <c r="H9" s="155">
        <v>3.222E-3</v>
      </c>
      <c r="I9" s="155">
        <v>6.7000000000000002E-5</v>
      </c>
      <c r="J9" s="155">
        <v>1.774E-3</v>
      </c>
      <c r="K9" s="155">
        <v>3.7759999999999998E-3</v>
      </c>
      <c r="L9" s="155">
        <v>3.7500000000000001E-4</v>
      </c>
      <c r="M9" s="155">
        <v>1.1739999999999999E-3</v>
      </c>
      <c r="N9" s="155">
        <v>9.68E-4</v>
      </c>
      <c r="O9" s="155">
        <v>9.1E-4</v>
      </c>
      <c r="P9" s="155">
        <v>6.1499999999999999E-4</v>
      </c>
      <c r="Q9" s="155">
        <v>1.281E-3</v>
      </c>
      <c r="R9" s="155">
        <v>1.5169999999999999E-3</v>
      </c>
      <c r="S9" s="155">
        <v>2.0330000000000001E-3</v>
      </c>
      <c r="T9" s="155">
        <v>2.16E-3</v>
      </c>
      <c r="U9" s="155">
        <v>9.2299999999999999E-4</v>
      </c>
      <c r="V9" s="155">
        <v>2.1558999999999998E-2</v>
      </c>
      <c r="W9" s="155">
        <v>1.0304000000000001E-2</v>
      </c>
      <c r="X9" s="155">
        <v>7.9000000000000001E-4</v>
      </c>
      <c r="Y9" s="155">
        <v>1.709E-3</v>
      </c>
      <c r="Z9" s="155">
        <v>1.4530000000000001E-3</v>
      </c>
      <c r="AA9" s="155">
        <v>2.232E-3</v>
      </c>
      <c r="AB9" s="155">
        <v>1.6620000000000001E-3</v>
      </c>
      <c r="AC9" s="155">
        <v>3.68E-4</v>
      </c>
      <c r="AD9" s="155">
        <v>1.3810000000000001E-3</v>
      </c>
      <c r="AE9" s="155">
        <v>4.1050000000000001E-3</v>
      </c>
      <c r="AF9" s="155">
        <v>1.279E-3</v>
      </c>
      <c r="AG9" s="155">
        <v>2.3010000000000001E-3</v>
      </c>
      <c r="AH9" s="155">
        <v>1.6969999999999999E-3</v>
      </c>
      <c r="AI9" s="155">
        <v>4.986E-3</v>
      </c>
      <c r="AJ9" s="155">
        <v>1.3190000000000001E-3</v>
      </c>
      <c r="AK9" s="155">
        <v>1.8370000000000001E-3</v>
      </c>
      <c r="AL9" s="155">
        <v>9.1855000000000006E-2</v>
      </c>
      <c r="AM9" s="156">
        <v>9.7499999999999996E-4</v>
      </c>
      <c r="AO9" s="153">
        <v>0.36294700000000002</v>
      </c>
      <c r="AP9" s="153">
        <v>4.8557999999999997E-2</v>
      </c>
      <c r="AQ9" s="153">
        <v>0.17435500000000001</v>
      </c>
      <c r="AR9" s="153">
        <v>1.413E-3</v>
      </c>
      <c r="AS9" s="153">
        <v>0.195795</v>
      </c>
      <c r="AU9"/>
      <c r="AV9"/>
    </row>
    <row r="10" spans="1:48" ht="18" customHeight="1" x14ac:dyDescent="0.15">
      <c r="A10" s="157">
        <v>20</v>
      </c>
      <c r="B10" s="150" t="s">
        <v>20</v>
      </c>
      <c r="C10" s="151">
        <v>1.069E-2</v>
      </c>
      <c r="D10" s="151">
        <v>2.875E-3</v>
      </c>
      <c r="E10" s="151">
        <v>1.851E-3</v>
      </c>
      <c r="F10" s="151">
        <v>1.8041999999999999E-2</v>
      </c>
      <c r="G10" s="151">
        <v>5.1149999999999998E-3</v>
      </c>
      <c r="H10" s="151">
        <v>1.0420039999999999</v>
      </c>
      <c r="I10" s="151">
        <v>1.75E-4</v>
      </c>
      <c r="J10" s="151">
        <v>2.2540000000000001E-2</v>
      </c>
      <c r="K10" s="151">
        <v>4.7410000000000004E-3</v>
      </c>
      <c r="L10" s="151">
        <v>8.2899999999999998E-4</v>
      </c>
      <c r="M10" s="151">
        <v>1.645E-3</v>
      </c>
      <c r="N10" s="151">
        <v>1.4430000000000001E-3</v>
      </c>
      <c r="O10" s="151">
        <v>9.2500000000000004E-4</v>
      </c>
      <c r="P10" s="151">
        <v>7.9000000000000001E-4</v>
      </c>
      <c r="Q10" s="151">
        <v>3.2950000000000002E-3</v>
      </c>
      <c r="R10" s="151">
        <v>3.6960000000000001E-3</v>
      </c>
      <c r="S10" s="151">
        <v>2.516E-3</v>
      </c>
      <c r="T10" s="151">
        <v>1.2869999999999999E-3</v>
      </c>
      <c r="U10" s="151">
        <v>1.5460000000000001E-3</v>
      </c>
      <c r="V10" s="151">
        <v>5.842E-3</v>
      </c>
      <c r="W10" s="151">
        <v>1.2279999999999999E-3</v>
      </c>
      <c r="X10" s="151">
        <v>2.5700000000000001E-4</v>
      </c>
      <c r="Y10" s="151">
        <v>1.652E-3</v>
      </c>
      <c r="Z10" s="151">
        <v>2.3730000000000001E-3</v>
      </c>
      <c r="AA10" s="151">
        <v>1.3200000000000001E-4</v>
      </c>
      <c r="AB10" s="151">
        <v>1.5100000000000001E-4</v>
      </c>
      <c r="AC10" s="151">
        <v>5.1E-5</v>
      </c>
      <c r="AD10" s="151">
        <v>2.2900000000000001E-4</v>
      </c>
      <c r="AE10" s="151">
        <v>4.55E-4</v>
      </c>
      <c r="AF10" s="151">
        <v>3.7800000000000003E-4</v>
      </c>
      <c r="AG10" s="151">
        <v>1.426E-3</v>
      </c>
      <c r="AH10" s="151">
        <v>2.4851000000000002E-2</v>
      </c>
      <c r="AI10" s="151">
        <v>5.6700000000000001E-4</v>
      </c>
      <c r="AJ10" s="151">
        <v>7.2900000000000005E-4</v>
      </c>
      <c r="AK10" s="151">
        <v>1.1000000000000001E-3</v>
      </c>
      <c r="AL10" s="151">
        <v>2.3530000000000001E-3</v>
      </c>
      <c r="AM10" s="152">
        <v>1.351E-3</v>
      </c>
      <c r="AO10" s="153">
        <v>0.42224800000000001</v>
      </c>
      <c r="AP10" s="153">
        <v>2.0042999999999998E-2</v>
      </c>
      <c r="AQ10" s="153">
        <v>9.5405000000000004E-2</v>
      </c>
      <c r="AR10" s="153">
        <v>3.0010000000000002E-3</v>
      </c>
      <c r="AS10" s="153">
        <v>0.14308999999999999</v>
      </c>
      <c r="AU10"/>
      <c r="AV10"/>
    </row>
    <row r="11" spans="1:48" ht="18" customHeight="1" x14ac:dyDescent="0.15">
      <c r="A11" s="149">
        <v>21</v>
      </c>
      <c r="B11" s="150" t="s">
        <v>21</v>
      </c>
      <c r="C11" s="151">
        <v>4.2900000000000004E-3</v>
      </c>
      <c r="D11" s="151">
        <v>1.6459000000000001E-2</v>
      </c>
      <c r="E11" s="151">
        <v>2.3730000000000001E-3</v>
      </c>
      <c r="F11" s="151">
        <v>3.8779999999999999E-3</v>
      </c>
      <c r="G11" s="151">
        <v>4.4180000000000001E-3</v>
      </c>
      <c r="H11" s="151">
        <v>2.3917000000000001E-2</v>
      </c>
      <c r="I11" s="151">
        <v>1.019379</v>
      </c>
      <c r="J11" s="151">
        <v>2.2620000000000001E-3</v>
      </c>
      <c r="K11" s="151">
        <v>1.035E-2</v>
      </c>
      <c r="L11" s="151">
        <v>7.809E-3</v>
      </c>
      <c r="M11" s="151">
        <v>2.4599999999999999E-3</v>
      </c>
      <c r="N11" s="151">
        <v>2.3909999999999999E-3</v>
      </c>
      <c r="O11" s="151">
        <v>1.9449999999999999E-3</v>
      </c>
      <c r="P11" s="151">
        <v>1.392E-3</v>
      </c>
      <c r="Q11" s="151">
        <v>1.1590000000000001E-3</v>
      </c>
      <c r="R11" s="151">
        <v>2.5089999999999999E-3</v>
      </c>
      <c r="S11" s="151">
        <v>1.217E-3</v>
      </c>
      <c r="T11" s="151">
        <v>9.8200000000000002E-4</v>
      </c>
      <c r="U11" s="151">
        <v>3.1640000000000001E-3</v>
      </c>
      <c r="V11" s="151">
        <v>2.7190000000000001E-3</v>
      </c>
      <c r="W11" s="151">
        <v>4.3959999999999997E-3</v>
      </c>
      <c r="X11" s="151">
        <v>1.5216E-2</v>
      </c>
      <c r="Y11" s="151">
        <v>6.3800000000000003E-3</v>
      </c>
      <c r="Z11" s="151">
        <v>6.3099999999999996E-3</v>
      </c>
      <c r="AA11" s="151">
        <v>1.7700000000000001E-3</v>
      </c>
      <c r="AB11" s="151">
        <v>1.225E-3</v>
      </c>
      <c r="AC11" s="151">
        <v>4.4999999999999999E-4</v>
      </c>
      <c r="AD11" s="151">
        <v>3.1911000000000002E-2</v>
      </c>
      <c r="AE11" s="151">
        <v>1.258E-3</v>
      </c>
      <c r="AF11" s="151">
        <v>5.646E-3</v>
      </c>
      <c r="AG11" s="151">
        <v>2.2790000000000002E-3</v>
      </c>
      <c r="AH11" s="151">
        <v>2.0539999999999998E-3</v>
      </c>
      <c r="AI11" s="151">
        <v>2.2980000000000001E-3</v>
      </c>
      <c r="AJ11" s="151">
        <v>1.2620000000000001E-3</v>
      </c>
      <c r="AK11" s="151">
        <v>3.058E-3</v>
      </c>
      <c r="AL11" s="151">
        <v>1.98E-3</v>
      </c>
      <c r="AM11" s="152">
        <v>1.0059E-2</v>
      </c>
      <c r="AO11" s="153">
        <v>0.35458600000000001</v>
      </c>
      <c r="AP11" s="153">
        <v>1.121E-3</v>
      </c>
      <c r="AQ11" s="153">
        <v>1.0352E-2</v>
      </c>
      <c r="AR11" s="153">
        <v>8.5030000000000001E-3</v>
      </c>
      <c r="AS11" s="153">
        <v>0.30957200000000001</v>
      </c>
      <c r="AU11"/>
      <c r="AV11"/>
    </row>
    <row r="12" spans="1:48" ht="18" customHeight="1" x14ac:dyDescent="0.15">
      <c r="A12" s="149">
        <v>22</v>
      </c>
      <c r="B12" s="150" t="s">
        <v>63</v>
      </c>
      <c r="C12" s="151">
        <v>3.104E-3</v>
      </c>
      <c r="D12" s="151">
        <v>1.348E-3</v>
      </c>
      <c r="E12" s="151">
        <v>4.2399999999999998E-3</v>
      </c>
      <c r="F12" s="151">
        <v>3.4090000000000001E-3</v>
      </c>
      <c r="G12" s="151">
        <v>6.705E-3</v>
      </c>
      <c r="H12" s="151">
        <v>5.411E-3</v>
      </c>
      <c r="I12" s="151">
        <v>8.5000000000000006E-5</v>
      </c>
      <c r="J12" s="151">
        <v>1.0515110000000001</v>
      </c>
      <c r="K12" s="151">
        <v>2.647E-3</v>
      </c>
      <c r="L12" s="151">
        <v>3.8699999999999997E-4</v>
      </c>
      <c r="M12" s="151">
        <v>2.895E-3</v>
      </c>
      <c r="N12" s="151">
        <v>1.1069999999999999E-3</v>
      </c>
      <c r="O12" s="151">
        <v>3.4819999999999999E-3</v>
      </c>
      <c r="P12" s="151">
        <v>6.6429999999999996E-3</v>
      </c>
      <c r="Q12" s="151">
        <v>8.1580000000000003E-3</v>
      </c>
      <c r="R12" s="151">
        <v>3.2520000000000001E-3</v>
      </c>
      <c r="S12" s="151">
        <v>1.1887E-2</v>
      </c>
      <c r="T12" s="151">
        <v>7.136E-3</v>
      </c>
      <c r="U12" s="151">
        <v>6.0559999999999998E-3</v>
      </c>
      <c r="V12" s="151">
        <v>1.5422999999999999E-2</v>
      </c>
      <c r="W12" s="151">
        <v>4.1609999999999998E-3</v>
      </c>
      <c r="X12" s="151">
        <v>2.6699999999999998E-4</v>
      </c>
      <c r="Y12" s="151">
        <v>1.2940999999999999E-2</v>
      </c>
      <c r="Z12" s="151">
        <v>4.4910000000000002E-3</v>
      </c>
      <c r="AA12" s="151">
        <v>1.4289999999999999E-3</v>
      </c>
      <c r="AB12" s="151">
        <v>1.142E-3</v>
      </c>
      <c r="AC12" s="151">
        <v>3.0899999999999998E-4</v>
      </c>
      <c r="AD12" s="151">
        <v>8.6499999999999999E-4</v>
      </c>
      <c r="AE12" s="151">
        <v>1.639E-3</v>
      </c>
      <c r="AF12" s="151">
        <v>1.175E-3</v>
      </c>
      <c r="AG12" s="151">
        <v>1.536E-3</v>
      </c>
      <c r="AH12" s="151">
        <v>1.0349999999999999E-3</v>
      </c>
      <c r="AI12" s="151">
        <v>2.307E-3</v>
      </c>
      <c r="AJ12" s="151">
        <v>1.5809999999999999E-3</v>
      </c>
      <c r="AK12" s="151">
        <v>1.204E-3</v>
      </c>
      <c r="AL12" s="151">
        <v>1.3755E-2</v>
      </c>
      <c r="AM12" s="152">
        <v>1.624E-3</v>
      </c>
      <c r="AO12" s="153">
        <v>0.36831199999999997</v>
      </c>
      <c r="AP12" s="153">
        <v>6.7669999999999994E-2</v>
      </c>
      <c r="AQ12" s="153">
        <v>0.21727099999999999</v>
      </c>
      <c r="AR12" s="153">
        <v>1.7240000000000001E-3</v>
      </c>
      <c r="AS12" s="153">
        <v>0.248975</v>
      </c>
      <c r="AU12"/>
      <c r="AV12"/>
    </row>
    <row r="13" spans="1:48" ht="18" customHeight="1" x14ac:dyDescent="0.15">
      <c r="A13" s="149">
        <v>25</v>
      </c>
      <c r="B13" s="150" t="s">
        <v>22</v>
      </c>
      <c r="C13" s="151">
        <v>6.5700000000000003E-4</v>
      </c>
      <c r="D13" s="151">
        <v>1.3799999999999999E-4</v>
      </c>
      <c r="E13" s="151">
        <v>7.7800000000000005E-4</v>
      </c>
      <c r="F13" s="151">
        <v>3.0499999999999999E-4</v>
      </c>
      <c r="G13" s="151">
        <v>1.524E-3</v>
      </c>
      <c r="H13" s="151">
        <v>2.2560000000000002E-3</v>
      </c>
      <c r="I13" s="151">
        <v>6.2000000000000003E-5</v>
      </c>
      <c r="J13" s="151">
        <v>1.0629999999999999E-3</v>
      </c>
      <c r="K13" s="151">
        <v>1.016154</v>
      </c>
      <c r="L13" s="151">
        <v>1.9189999999999999E-3</v>
      </c>
      <c r="M13" s="151">
        <v>1.5399999999999999E-3</v>
      </c>
      <c r="N13" s="151">
        <v>1.2260000000000001E-3</v>
      </c>
      <c r="O13" s="151">
        <v>1.7700000000000001E-3</v>
      </c>
      <c r="P13" s="151">
        <v>1.109E-3</v>
      </c>
      <c r="Q13" s="151">
        <v>1.7390000000000001E-3</v>
      </c>
      <c r="R13" s="151">
        <v>8.3420000000000005E-3</v>
      </c>
      <c r="S13" s="151">
        <v>2.5560000000000001E-3</v>
      </c>
      <c r="T13" s="151">
        <v>8.6200000000000003E-4</v>
      </c>
      <c r="U13" s="151">
        <v>1.382E-3</v>
      </c>
      <c r="V13" s="151">
        <v>1.0709999999999999E-3</v>
      </c>
      <c r="W13" s="151">
        <v>1.3358999999999999E-2</v>
      </c>
      <c r="X13" s="151">
        <v>2.9399999999999999E-4</v>
      </c>
      <c r="Y13" s="151">
        <v>2.2780000000000001E-3</v>
      </c>
      <c r="Z13" s="151">
        <v>2.2900000000000001E-4</v>
      </c>
      <c r="AA13" s="151">
        <v>1.36E-4</v>
      </c>
      <c r="AB13" s="151">
        <v>8.5000000000000006E-5</v>
      </c>
      <c r="AC13" s="151">
        <v>1.3200000000000001E-4</v>
      </c>
      <c r="AD13" s="151">
        <v>1.7000000000000001E-4</v>
      </c>
      <c r="AE13" s="151">
        <v>1.11E-4</v>
      </c>
      <c r="AF13" s="151">
        <v>3.2499999999999999E-4</v>
      </c>
      <c r="AG13" s="151">
        <v>6.5300000000000004E-4</v>
      </c>
      <c r="AH13" s="151">
        <v>2.8899999999999998E-4</v>
      </c>
      <c r="AI13" s="151">
        <v>1.4999999999999999E-4</v>
      </c>
      <c r="AJ13" s="151">
        <v>1.9699999999999999E-4</v>
      </c>
      <c r="AK13" s="151">
        <v>3.0699999999999998E-4</v>
      </c>
      <c r="AL13" s="151">
        <v>1.7520000000000001E-3</v>
      </c>
      <c r="AM13" s="152">
        <v>1.3760000000000001E-3</v>
      </c>
      <c r="AO13" s="153">
        <v>0.61711800000000006</v>
      </c>
      <c r="AP13" s="153">
        <v>4.972E-2</v>
      </c>
      <c r="AQ13" s="153">
        <v>0.27377200000000002</v>
      </c>
      <c r="AR13" s="153">
        <v>2.9700000000000001E-4</v>
      </c>
      <c r="AS13" s="153">
        <v>0.300396</v>
      </c>
      <c r="AU13"/>
      <c r="AV13"/>
    </row>
    <row r="14" spans="1:48" ht="18" customHeight="1" x14ac:dyDescent="0.15">
      <c r="A14" s="158">
        <v>26</v>
      </c>
      <c r="B14" s="154" t="s">
        <v>23</v>
      </c>
      <c r="C14" s="155">
        <v>1E-4</v>
      </c>
      <c r="D14" s="155">
        <v>7.0200000000000004E-4</v>
      </c>
      <c r="E14" s="155">
        <v>1.5899999999999999E-4</v>
      </c>
      <c r="F14" s="155">
        <v>1.4300000000000001E-4</v>
      </c>
      <c r="G14" s="155">
        <v>5.084E-3</v>
      </c>
      <c r="H14" s="155">
        <v>1.8699999999999999E-4</v>
      </c>
      <c r="I14" s="155">
        <v>1.8E-5</v>
      </c>
      <c r="J14" s="155">
        <v>9.01E-4</v>
      </c>
      <c r="K14" s="155">
        <v>1.3669999999999999E-3</v>
      </c>
      <c r="L14" s="155">
        <v>1.1400429999999999</v>
      </c>
      <c r="M14" s="155">
        <v>3.8200000000000002E-4</v>
      </c>
      <c r="N14" s="155">
        <v>6.8831000000000003E-2</v>
      </c>
      <c r="O14" s="155">
        <v>3.3835999999999998E-2</v>
      </c>
      <c r="P14" s="155">
        <v>2.9215000000000001E-2</v>
      </c>
      <c r="Q14" s="155">
        <v>5.3680000000000004E-3</v>
      </c>
      <c r="R14" s="155">
        <v>1.877E-3</v>
      </c>
      <c r="S14" s="155">
        <v>1.2352999999999999E-2</v>
      </c>
      <c r="T14" s="155">
        <v>2.3019999999999998E-3</v>
      </c>
      <c r="U14" s="155">
        <v>1.3086E-2</v>
      </c>
      <c r="V14" s="155">
        <v>1.1820000000000001E-3</v>
      </c>
      <c r="W14" s="155">
        <v>8.6230000000000005E-3</v>
      </c>
      <c r="X14" s="155">
        <v>2.03E-4</v>
      </c>
      <c r="Y14" s="155">
        <v>4.9200000000000003E-4</v>
      </c>
      <c r="Z14" s="155">
        <v>1.16E-4</v>
      </c>
      <c r="AA14" s="155">
        <v>1.26E-4</v>
      </c>
      <c r="AB14" s="155">
        <v>7.6000000000000004E-5</v>
      </c>
      <c r="AC14" s="155">
        <v>9.1000000000000003E-5</v>
      </c>
      <c r="AD14" s="155">
        <v>2.7399999999999999E-4</v>
      </c>
      <c r="AE14" s="155">
        <v>1.07E-4</v>
      </c>
      <c r="AF14" s="155">
        <v>2.8200000000000002E-4</v>
      </c>
      <c r="AG14" s="155">
        <v>1.3200000000000001E-4</v>
      </c>
      <c r="AH14" s="155">
        <v>7.7000000000000001E-5</v>
      </c>
      <c r="AI14" s="155">
        <v>1.16E-4</v>
      </c>
      <c r="AJ14" s="155">
        <v>2.72E-4</v>
      </c>
      <c r="AK14" s="155">
        <v>1.13E-4</v>
      </c>
      <c r="AL14" s="155">
        <v>5.44E-4</v>
      </c>
      <c r="AM14" s="156">
        <v>1.6639999999999999E-3</v>
      </c>
      <c r="AO14" s="153">
        <v>0.31057400000000002</v>
      </c>
      <c r="AP14" s="153">
        <v>1.3377E-2</v>
      </c>
      <c r="AQ14" s="153">
        <v>8.9428999999999995E-2</v>
      </c>
      <c r="AR14" s="153">
        <v>1.25E-4</v>
      </c>
      <c r="AS14" s="153">
        <v>0.24895100000000001</v>
      </c>
      <c r="AU14"/>
      <c r="AV14"/>
    </row>
    <row r="15" spans="1:48" ht="18" customHeight="1" x14ac:dyDescent="0.15">
      <c r="A15" s="149">
        <v>27</v>
      </c>
      <c r="B15" s="150" t="s">
        <v>24</v>
      </c>
      <c r="C15" s="151">
        <v>2.1999999999999999E-5</v>
      </c>
      <c r="D15" s="151">
        <v>5.8E-5</v>
      </c>
      <c r="E15" s="151">
        <v>2.2100000000000001E-4</v>
      </c>
      <c r="F15" s="151">
        <v>2.5000000000000001E-5</v>
      </c>
      <c r="G15" s="151">
        <v>4.73E-4</v>
      </c>
      <c r="H15" s="151">
        <v>5.0799999999999999E-4</v>
      </c>
      <c r="I15" s="151">
        <v>3.9999999999999998E-6</v>
      </c>
      <c r="J15" s="151">
        <v>2.5599999999999999E-4</v>
      </c>
      <c r="K15" s="151">
        <v>8.6600000000000002E-4</v>
      </c>
      <c r="L15" s="151">
        <v>1.7899999999999999E-3</v>
      </c>
      <c r="M15" s="151">
        <v>1.043634</v>
      </c>
      <c r="N15" s="151">
        <v>6.3179999999999998E-3</v>
      </c>
      <c r="O15" s="151">
        <v>3.8249999999999998E-3</v>
      </c>
      <c r="P15" s="151">
        <v>1.833E-3</v>
      </c>
      <c r="Q15" s="151">
        <v>4.2440000000000004E-3</v>
      </c>
      <c r="R15" s="151">
        <v>3.0010000000000002E-3</v>
      </c>
      <c r="S15" s="151">
        <v>5.9220000000000002E-3</v>
      </c>
      <c r="T15" s="151">
        <v>2E-3</v>
      </c>
      <c r="U15" s="151">
        <v>2.477E-3</v>
      </c>
      <c r="V15" s="151">
        <v>1.31E-3</v>
      </c>
      <c r="W15" s="151">
        <v>1.0889999999999999E-3</v>
      </c>
      <c r="X15" s="151">
        <v>4.6E-5</v>
      </c>
      <c r="Y15" s="151">
        <v>1.01E-4</v>
      </c>
      <c r="Z15" s="151">
        <v>2.6999999999999999E-5</v>
      </c>
      <c r="AA15" s="151">
        <v>2.3E-5</v>
      </c>
      <c r="AB15" s="151">
        <v>1.9000000000000001E-5</v>
      </c>
      <c r="AC15" s="151">
        <v>1.4E-5</v>
      </c>
      <c r="AD15" s="151">
        <v>4.0000000000000003E-5</v>
      </c>
      <c r="AE15" s="151">
        <v>3.4999999999999997E-5</v>
      </c>
      <c r="AF15" s="151">
        <v>6.7000000000000002E-5</v>
      </c>
      <c r="AG15" s="151">
        <v>3.8000000000000002E-5</v>
      </c>
      <c r="AH15" s="151">
        <v>1.83E-4</v>
      </c>
      <c r="AI15" s="151">
        <v>5.3000000000000001E-5</v>
      </c>
      <c r="AJ15" s="151">
        <v>7.7000000000000001E-5</v>
      </c>
      <c r="AK15" s="151">
        <v>5.8999999999999998E-5</v>
      </c>
      <c r="AL15" s="151">
        <v>2.0699999999999999E-4</v>
      </c>
      <c r="AM15" s="152">
        <v>4.4700000000000002E-4</v>
      </c>
      <c r="AO15" s="153">
        <v>0.20502400000000001</v>
      </c>
      <c r="AP15" s="153">
        <v>1.7704000000000001E-2</v>
      </c>
      <c r="AQ15" s="153">
        <v>9.5715999999999996E-2</v>
      </c>
      <c r="AR15" s="153">
        <v>1.2E-4</v>
      </c>
      <c r="AS15" s="153">
        <v>0.10335999999999999</v>
      </c>
      <c r="AU15"/>
      <c r="AV15"/>
    </row>
    <row r="16" spans="1:48" ht="18" customHeight="1" x14ac:dyDescent="0.15">
      <c r="A16" s="149">
        <v>28</v>
      </c>
      <c r="B16" s="150" t="s">
        <v>25</v>
      </c>
      <c r="C16" s="151">
        <v>2.9700000000000001E-4</v>
      </c>
      <c r="D16" s="151">
        <v>5.2360000000000002E-3</v>
      </c>
      <c r="E16" s="151">
        <v>1.5690000000000001E-3</v>
      </c>
      <c r="F16" s="151">
        <v>4.46E-4</v>
      </c>
      <c r="G16" s="151">
        <v>4.0159999999999996E-3</v>
      </c>
      <c r="H16" s="151">
        <v>1.7240000000000001E-3</v>
      </c>
      <c r="I16" s="151">
        <v>1.3999999999999999E-4</v>
      </c>
      <c r="J16" s="151">
        <v>1.9369999999999999E-3</v>
      </c>
      <c r="K16" s="151">
        <v>1.8600000000000001E-3</v>
      </c>
      <c r="L16" s="151">
        <v>4.0400000000000001E-4</v>
      </c>
      <c r="M16" s="151">
        <v>6.0899999999999995E-4</v>
      </c>
      <c r="N16" s="151">
        <v>1.011377</v>
      </c>
      <c r="O16" s="151">
        <v>7.2620000000000002E-3</v>
      </c>
      <c r="P16" s="151">
        <v>6.5440000000000003E-3</v>
      </c>
      <c r="Q16" s="151">
        <v>4.5700000000000003E-3</v>
      </c>
      <c r="R16" s="151">
        <v>3.7309999999999999E-3</v>
      </c>
      <c r="S16" s="151">
        <v>4.3119999999999999E-3</v>
      </c>
      <c r="T16" s="151">
        <v>5.0109999999999998E-3</v>
      </c>
      <c r="U16" s="151">
        <v>2.183E-3</v>
      </c>
      <c r="V16" s="151">
        <v>2.3530000000000001E-3</v>
      </c>
      <c r="W16" s="151">
        <v>2.4034E-2</v>
      </c>
      <c r="X16" s="151">
        <v>6.29E-4</v>
      </c>
      <c r="Y16" s="151">
        <v>1.258E-3</v>
      </c>
      <c r="Z16" s="151">
        <v>2.5500000000000002E-4</v>
      </c>
      <c r="AA16" s="151">
        <v>7.7499999999999997E-4</v>
      </c>
      <c r="AB16" s="151">
        <v>1.66E-4</v>
      </c>
      <c r="AC16" s="151">
        <v>2.6800000000000001E-4</v>
      </c>
      <c r="AD16" s="151">
        <v>5.0199999999999995E-4</v>
      </c>
      <c r="AE16" s="151">
        <v>2.6699999999999998E-4</v>
      </c>
      <c r="AF16" s="151">
        <v>1.4580000000000001E-3</v>
      </c>
      <c r="AG16" s="151">
        <v>3.2299999999999999E-4</v>
      </c>
      <c r="AH16" s="151">
        <v>2.7099999999999997E-4</v>
      </c>
      <c r="AI16" s="151">
        <v>5.8500000000000002E-4</v>
      </c>
      <c r="AJ16" s="151">
        <v>3.3500000000000001E-4</v>
      </c>
      <c r="AK16" s="151">
        <v>7.0200000000000004E-4</v>
      </c>
      <c r="AL16" s="151">
        <v>6.7900000000000002E-4</v>
      </c>
      <c r="AM16" s="152">
        <v>1.6149999999999999E-3</v>
      </c>
      <c r="AO16" s="153">
        <v>0.456538</v>
      </c>
      <c r="AP16" s="153">
        <v>8.6175000000000002E-2</v>
      </c>
      <c r="AQ16" s="153">
        <v>0.28466399999999997</v>
      </c>
      <c r="AR16" s="153">
        <v>5.5699999999999999E-4</v>
      </c>
      <c r="AS16" s="153">
        <v>0.189911</v>
      </c>
      <c r="AU16"/>
      <c r="AV16"/>
    </row>
    <row r="17" spans="1:48" ht="18" customHeight="1" x14ac:dyDescent="0.15">
      <c r="A17" s="149">
        <v>29</v>
      </c>
      <c r="B17" s="150" t="s">
        <v>48</v>
      </c>
      <c r="C17" s="151">
        <v>2.8E-5</v>
      </c>
      <c r="D17" s="151">
        <v>3.4299999999999999E-4</v>
      </c>
      <c r="E17" s="151">
        <v>3.6000000000000001E-5</v>
      </c>
      <c r="F17" s="151">
        <v>2.5999999999999998E-5</v>
      </c>
      <c r="G17" s="151">
        <v>2.9999999999999997E-4</v>
      </c>
      <c r="H17" s="151">
        <v>4.1E-5</v>
      </c>
      <c r="I17" s="151">
        <v>6.0000000000000002E-6</v>
      </c>
      <c r="J17" s="151">
        <v>1.1E-4</v>
      </c>
      <c r="K17" s="151">
        <v>1.92E-4</v>
      </c>
      <c r="L17" s="151">
        <v>3.4999999999999997E-5</v>
      </c>
      <c r="M17" s="151">
        <v>2.9E-5</v>
      </c>
      <c r="N17" s="151">
        <v>1.4200000000000001E-4</v>
      </c>
      <c r="O17" s="151">
        <v>1.015914</v>
      </c>
      <c r="P17" s="151">
        <v>4.5279999999999999E-3</v>
      </c>
      <c r="Q17" s="151">
        <v>8.9599999999999999E-4</v>
      </c>
      <c r="R17" s="151">
        <v>3.0899999999999998E-4</v>
      </c>
      <c r="S17" s="151">
        <v>1.2110000000000001E-3</v>
      </c>
      <c r="T17" s="151">
        <v>2.9599999999999998E-4</v>
      </c>
      <c r="U17" s="151">
        <v>8.2799999999999996E-4</v>
      </c>
      <c r="V17" s="151">
        <v>5.3999999999999998E-5</v>
      </c>
      <c r="W17" s="151">
        <v>8.0699999999999999E-4</v>
      </c>
      <c r="X17" s="151">
        <v>4.6E-5</v>
      </c>
      <c r="Y17" s="151">
        <v>1.6570000000000001E-3</v>
      </c>
      <c r="Z17" s="151">
        <v>6.0999999999999999E-5</v>
      </c>
      <c r="AA17" s="151">
        <v>5.7000000000000003E-5</v>
      </c>
      <c r="AB17" s="151">
        <v>6.8999999999999997E-5</v>
      </c>
      <c r="AC17" s="151">
        <v>3.0000000000000001E-5</v>
      </c>
      <c r="AD17" s="151">
        <v>8.7000000000000001E-5</v>
      </c>
      <c r="AE17" s="151">
        <v>9.8999999999999994E-5</v>
      </c>
      <c r="AF17" s="151">
        <v>1.2899999999999999E-4</v>
      </c>
      <c r="AG17" s="151">
        <v>6.2000000000000003E-5</v>
      </c>
      <c r="AH17" s="151">
        <v>4.1999999999999998E-5</v>
      </c>
      <c r="AI17" s="151">
        <v>5.1E-5</v>
      </c>
      <c r="AJ17" s="151">
        <v>8.0099999999999995E-4</v>
      </c>
      <c r="AK17" s="151">
        <v>4.6E-5</v>
      </c>
      <c r="AL17" s="151">
        <v>4.3999999999999999E-5</v>
      </c>
      <c r="AM17" s="152">
        <v>7.1000000000000005E-5</v>
      </c>
      <c r="AO17" s="153">
        <v>0.41226200000000002</v>
      </c>
      <c r="AP17" s="153">
        <v>4.7508000000000002E-2</v>
      </c>
      <c r="AQ17" s="153">
        <v>0.22033700000000001</v>
      </c>
      <c r="AR17" s="153">
        <v>6.0999999999999999E-5</v>
      </c>
      <c r="AS17" s="153">
        <v>0.10950600000000001</v>
      </c>
      <c r="AU17"/>
      <c r="AV17"/>
    </row>
    <row r="18" spans="1:48" ht="18" customHeight="1" x14ac:dyDescent="0.15">
      <c r="A18" s="149">
        <v>30</v>
      </c>
      <c r="B18" s="150" t="s">
        <v>49</v>
      </c>
      <c r="C18" s="151">
        <v>8.2999999999999998E-5</v>
      </c>
      <c r="D18" s="151">
        <v>9.3700000000000001E-4</v>
      </c>
      <c r="E18" s="151">
        <v>1.15E-4</v>
      </c>
      <c r="F18" s="151">
        <v>7.7999999999999999E-5</v>
      </c>
      <c r="G18" s="151">
        <v>1.6100000000000001E-4</v>
      </c>
      <c r="H18" s="151">
        <v>1.2E-4</v>
      </c>
      <c r="I18" s="151">
        <v>1.8E-5</v>
      </c>
      <c r="J18" s="151">
        <v>8.52E-4</v>
      </c>
      <c r="K18" s="151">
        <v>3.8299999999999999E-4</v>
      </c>
      <c r="L18" s="151">
        <v>1.02E-4</v>
      </c>
      <c r="M18" s="151">
        <v>1E-4</v>
      </c>
      <c r="N18" s="151">
        <v>2.7399999999999999E-4</v>
      </c>
      <c r="O18" s="151">
        <v>1.5009999999999999E-3</v>
      </c>
      <c r="P18" s="151">
        <v>1.048106</v>
      </c>
      <c r="Q18" s="151">
        <v>5.5999999999999995E-4</v>
      </c>
      <c r="R18" s="151">
        <v>1.0200000000000001E-3</v>
      </c>
      <c r="S18" s="151">
        <v>5.5999999999999995E-4</v>
      </c>
      <c r="T18" s="151">
        <v>3.19E-4</v>
      </c>
      <c r="U18" s="151">
        <v>4.3199999999999998E-4</v>
      </c>
      <c r="V18" s="151">
        <v>1.3899999999999999E-4</v>
      </c>
      <c r="W18" s="151">
        <v>2.2599999999999999E-4</v>
      </c>
      <c r="X18" s="151">
        <v>1.12E-4</v>
      </c>
      <c r="Y18" s="151">
        <v>4.35E-4</v>
      </c>
      <c r="Z18" s="151">
        <v>1.4899999999999999E-4</v>
      </c>
      <c r="AA18" s="151">
        <v>1.85E-4</v>
      </c>
      <c r="AB18" s="151">
        <v>2.41E-4</v>
      </c>
      <c r="AC18" s="151">
        <v>8.3999999999999995E-5</v>
      </c>
      <c r="AD18" s="151">
        <v>2.33E-4</v>
      </c>
      <c r="AE18" s="151">
        <v>3.4499999999999998E-4</v>
      </c>
      <c r="AF18" s="151">
        <v>2.52E-4</v>
      </c>
      <c r="AG18" s="151">
        <v>1.4899999999999999E-4</v>
      </c>
      <c r="AH18" s="151">
        <v>1.12E-4</v>
      </c>
      <c r="AI18" s="151">
        <v>1.64E-4</v>
      </c>
      <c r="AJ18" s="151">
        <v>3.058E-3</v>
      </c>
      <c r="AK18" s="151">
        <v>1.06E-4</v>
      </c>
      <c r="AL18" s="151">
        <v>7.1000000000000005E-5</v>
      </c>
      <c r="AM18" s="152">
        <v>1.8000000000000001E-4</v>
      </c>
      <c r="AO18" s="153">
        <v>0.44183699999999998</v>
      </c>
      <c r="AP18" s="153">
        <v>5.4546999999999998E-2</v>
      </c>
      <c r="AQ18" s="153">
        <v>0.225324</v>
      </c>
      <c r="AR18" s="153">
        <v>1.2999999999999999E-4</v>
      </c>
      <c r="AS18" s="153">
        <v>0.27705200000000002</v>
      </c>
      <c r="AU18"/>
      <c r="AV18"/>
    </row>
    <row r="19" spans="1:48" ht="18" customHeight="1" x14ac:dyDescent="0.15">
      <c r="A19" s="149">
        <v>31</v>
      </c>
      <c r="B19" s="154" t="s">
        <v>50</v>
      </c>
      <c r="C19" s="155">
        <v>2.3699999999999999E-4</v>
      </c>
      <c r="D19" s="155">
        <v>1.5999999999999999E-5</v>
      </c>
      <c r="E19" s="155">
        <v>2.0000000000000002E-5</v>
      </c>
      <c r="F19" s="155">
        <v>1.4E-5</v>
      </c>
      <c r="G19" s="155">
        <v>2.0000000000000002E-5</v>
      </c>
      <c r="H19" s="155">
        <v>1.4E-5</v>
      </c>
      <c r="I19" s="155">
        <v>1.9999999999999999E-6</v>
      </c>
      <c r="J19" s="155">
        <v>2.5000000000000001E-5</v>
      </c>
      <c r="K19" s="155">
        <v>1.0000000000000001E-5</v>
      </c>
      <c r="L19" s="155">
        <v>6.9999999999999999E-6</v>
      </c>
      <c r="M19" s="155">
        <v>1.2E-5</v>
      </c>
      <c r="N19" s="155">
        <v>1.2999999999999999E-5</v>
      </c>
      <c r="O19" s="155">
        <v>1.6899999999999999E-4</v>
      </c>
      <c r="P19" s="155">
        <v>5.2899999999999996E-4</v>
      </c>
      <c r="Q19" s="155">
        <v>1.002926</v>
      </c>
      <c r="R19" s="155">
        <v>5.3000000000000001E-5</v>
      </c>
      <c r="S19" s="155">
        <v>5.5000000000000002E-5</v>
      </c>
      <c r="T19" s="155">
        <v>1.66E-4</v>
      </c>
      <c r="U19" s="155">
        <v>3.6000000000000001E-5</v>
      </c>
      <c r="V19" s="155">
        <v>3.1000000000000001E-5</v>
      </c>
      <c r="W19" s="155">
        <v>3.8999999999999999E-5</v>
      </c>
      <c r="X19" s="155">
        <v>1.2E-5</v>
      </c>
      <c r="Y19" s="155">
        <v>4.3999999999999999E-5</v>
      </c>
      <c r="Z19" s="155">
        <v>2.4000000000000001E-5</v>
      </c>
      <c r="AA19" s="155">
        <v>1.0900000000000001E-4</v>
      </c>
      <c r="AB19" s="155">
        <v>3.0000000000000001E-5</v>
      </c>
      <c r="AC19" s="155">
        <v>9.0000000000000002E-6</v>
      </c>
      <c r="AD19" s="155">
        <v>2.9E-5</v>
      </c>
      <c r="AE19" s="155">
        <v>5.1999999999999997E-5</v>
      </c>
      <c r="AF19" s="155">
        <v>1.7799999999999999E-4</v>
      </c>
      <c r="AG19" s="155">
        <v>2.3E-5</v>
      </c>
      <c r="AH19" s="155">
        <v>8.7100000000000003E-4</v>
      </c>
      <c r="AI19" s="155">
        <v>2.6999999999999999E-5</v>
      </c>
      <c r="AJ19" s="155">
        <v>2.6899999999999998E-4</v>
      </c>
      <c r="AK19" s="155">
        <v>3.4999999999999997E-5</v>
      </c>
      <c r="AL19" s="155">
        <v>1.7179999999999999E-3</v>
      </c>
      <c r="AM19" s="156">
        <v>6.6000000000000005E-5</v>
      </c>
      <c r="AO19" s="153">
        <v>0.57498199999999999</v>
      </c>
      <c r="AP19" s="153">
        <v>5.3450999999999999E-2</v>
      </c>
      <c r="AQ19" s="153">
        <v>0.27257900000000002</v>
      </c>
      <c r="AR19" s="153">
        <v>9.8999999999999994E-5</v>
      </c>
      <c r="AS19" s="153">
        <v>6.8242999999999998E-2</v>
      </c>
      <c r="AU19"/>
      <c r="AV19"/>
    </row>
    <row r="20" spans="1:48" ht="18" customHeight="1" x14ac:dyDescent="0.15">
      <c r="A20" s="157">
        <v>32</v>
      </c>
      <c r="B20" s="150" t="s">
        <v>51</v>
      </c>
      <c r="C20" s="151">
        <v>2.6999999999999999E-5</v>
      </c>
      <c r="D20" s="151">
        <v>3.6000000000000001E-5</v>
      </c>
      <c r="E20" s="151">
        <v>3.3000000000000003E-5</v>
      </c>
      <c r="F20" s="151">
        <v>2.3E-5</v>
      </c>
      <c r="G20" s="151">
        <v>3.6000000000000001E-5</v>
      </c>
      <c r="H20" s="151">
        <v>3.3000000000000003E-5</v>
      </c>
      <c r="I20" s="151">
        <v>3.9999999999999998E-6</v>
      </c>
      <c r="J20" s="151">
        <v>6.2000000000000003E-5</v>
      </c>
      <c r="K20" s="151">
        <v>2.0000000000000002E-5</v>
      </c>
      <c r="L20" s="151">
        <v>1.4E-5</v>
      </c>
      <c r="M20" s="151">
        <v>4.3999999999999999E-5</v>
      </c>
      <c r="N20" s="151">
        <v>1.06E-4</v>
      </c>
      <c r="O20" s="151">
        <v>4.4299999999999998E-4</v>
      </c>
      <c r="P20" s="151">
        <v>3.5E-4</v>
      </c>
      <c r="Q20" s="151">
        <v>4.9649999999999998E-3</v>
      </c>
      <c r="R20" s="151">
        <v>1.0168330000000001</v>
      </c>
      <c r="S20" s="151">
        <v>9.0939999999999997E-3</v>
      </c>
      <c r="T20" s="151">
        <v>1.2947999999999999E-2</v>
      </c>
      <c r="U20" s="151">
        <v>3.8099999999999999E-4</v>
      </c>
      <c r="V20" s="151">
        <v>1.07E-4</v>
      </c>
      <c r="W20" s="151">
        <v>1.01E-4</v>
      </c>
      <c r="X20" s="151">
        <v>3.1000000000000001E-5</v>
      </c>
      <c r="Y20" s="151">
        <v>9.6000000000000002E-5</v>
      </c>
      <c r="Z20" s="151">
        <v>4.6999999999999997E-5</v>
      </c>
      <c r="AA20" s="151">
        <v>5.5000000000000002E-5</v>
      </c>
      <c r="AB20" s="151">
        <v>7.2999999999999999E-5</v>
      </c>
      <c r="AC20" s="151">
        <v>2.5000000000000001E-5</v>
      </c>
      <c r="AD20" s="151">
        <v>6.6000000000000005E-5</v>
      </c>
      <c r="AE20" s="151">
        <v>1.05E-4</v>
      </c>
      <c r="AF20" s="151">
        <v>2.4899999999999998E-4</v>
      </c>
      <c r="AG20" s="151">
        <v>5.5999999999999999E-5</v>
      </c>
      <c r="AH20" s="151">
        <v>4.0000000000000003E-5</v>
      </c>
      <c r="AI20" s="151">
        <v>5.5000000000000002E-5</v>
      </c>
      <c r="AJ20" s="151">
        <v>8.2600000000000002E-4</v>
      </c>
      <c r="AK20" s="151">
        <v>3.3000000000000003E-5</v>
      </c>
      <c r="AL20" s="151">
        <v>1.81E-3</v>
      </c>
      <c r="AM20" s="152">
        <v>1.05E-4</v>
      </c>
      <c r="AO20" s="153">
        <v>0.33458599999999999</v>
      </c>
      <c r="AP20" s="153">
        <v>1.9885E-2</v>
      </c>
      <c r="AQ20" s="153">
        <v>9.6253000000000005E-2</v>
      </c>
      <c r="AR20" s="153">
        <v>9.8999999999999994E-5</v>
      </c>
      <c r="AS20" s="153">
        <v>7.5190999999999994E-2</v>
      </c>
      <c r="AU20"/>
      <c r="AV20"/>
    </row>
    <row r="21" spans="1:48" ht="18" customHeight="1" x14ac:dyDescent="0.15">
      <c r="A21" s="149">
        <v>33</v>
      </c>
      <c r="B21" s="150" t="s">
        <v>26</v>
      </c>
      <c r="C21" s="151">
        <v>7.4999999999999993E-5</v>
      </c>
      <c r="D21" s="151">
        <v>8.3999999999999995E-5</v>
      </c>
      <c r="E21" s="151">
        <v>5.5000000000000002E-5</v>
      </c>
      <c r="F21" s="151">
        <v>4.1999999999999998E-5</v>
      </c>
      <c r="G21" s="151">
        <v>1.22E-4</v>
      </c>
      <c r="H21" s="151">
        <v>5.8E-5</v>
      </c>
      <c r="I21" s="151">
        <v>7.9999999999999996E-6</v>
      </c>
      <c r="J21" s="151">
        <v>1.2300000000000001E-4</v>
      </c>
      <c r="K21" s="151">
        <v>5.5000000000000002E-5</v>
      </c>
      <c r="L21" s="151">
        <v>3.6999999999999998E-5</v>
      </c>
      <c r="M21" s="151">
        <v>5.5999999999999999E-5</v>
      </c>
      <c r="N21" s="151">
        <v>1.5799999999999999E-4</v>
      </c>
      <c r="O21" s="151">
        <v>4.2989999999999999E-3</v>
      </c>
      <c r="P21" s="151">
        <v>3.617E-3</v>
      </c>
      <c r="Q21" s="151">
        <v>3.0929999999999998E-3</v>
      </c>
      <c r="R21" s="151">
        <v>4.5279999999999999E-3</v>
      </c>
      <c r="S21" s="151">
        <v>1.019061</v>
      </c>
      <c r="T21" s="151">
        <v>3.5000000000000001E-3</v>
      </c>
      <c r="U21" s="151">
        <v>4.9179999999999996E-3</v>
      </c>
      <c r="V21" s="151">
        <v>2.1499999999999999E-4</v>
      </c>
      <c r="W21" s="151">
        <v>1.9689999999999998E-3</v>
      </c>
      <c r="X21" s="151">
        <v>8.6000000000000003E-5</v>
      </c>
      <c r="Y21" s="151">
        <v>2.7399999999999999E-4</v>
      </c>
      <c r="Z21" s="151">
        <v>8.2000000000000001E-5</v>
      </c>
      <c r="AA21" s="151">
        <v>1.37E-4</v>
      </c>
      <c r="AB21" s="151">
        <v>1.08E-4</v>
      </c>
      <c r="AC21" s="151">
        <v>5.5000000000000002E-5</v>
      </c>
      <c r="AD21" s="151">
        <v>1.9599999999999999E-4</v>
      </c>
      <c r="AE21" s="151">
        <v>2.0799999999999999E-4</v>
      </c>
      <c r="AF21" s="151">
        <v>6.0700000000000001E-4</v>
      </c>
      <c r="AG21" s="151">
        <v>1.92E-4</v>
      </c>
      <c r="AH21" s="151">
        <v>7.7000000000000001E-5</v>
      </c>
      <c r="AI21" s="151">
        <v>7.8999999999999996E-5</v>
      </c>
      <c r="AJ21" s="151">
        <v>1.199E-3</v>
      </c>
      <c r="AK21" s="151">
        <v>9.2999999999999997E-5</v>
      </c>
      <c r="AL21" s="151">
        <v>6.2000000000000003E-5</v>
      </c>
      <c r="AM21" s="152">
        <v>5.0699999999999996E-4</v>
      </c>
      <c r="AO21" s="153">
        <v>0.45952500000000002</v>
      </c>
      <c r="AP21" s="153">
        <v>4.0250000000000001E-2</v>
      </c>
      <c r="AQ21" s="153">
        <v>0.22504299999999999</v>
      </c>
      <c r="AR21" s="153">
        <v>2.4239999999999999E-3</v>
      </c>
      <c r="AS21" s="153">
        <v>0.21263000000000001</v>
      </c>
      <c r="AU21"/>
      <c r="AV21"/>
    </row>
    <row r="22" spans="1:48" ht="18" customHeight="1" x14ac:dyDescent="0.15">
      <c r="A22" s="149">
        <v>34</v>
      </c>
      <c r="B22" s="150" t="s">
        <v>64</v>
      </c>
      <c r="C22" s="151">
        <v>7.9999999999999996E-6</v>
      </c>
      <c r="D22" s="151">
        <v>7.9999999999999996E-6</v>
      </c>
      <c r="E22" s="151">
        <v>6.9999999999999999E-6</v>
      </c>
      <c r="F22" s="151">
        <v>5.0000000000000004E-6</v>
      </c>
      <c r="G22" s="151">
        <v>6.9999999999999999E-6</v>
      </c>
      <c r="H22" s="151">
        <v>6.9999999999999999E-6</v>
      </c>
      <c r="I22" s="151">
        <v>9.9999999999999995E-7</v>
      </c>
      <c r="J22" s="151">
        <v>1.1E-5</v>
      </c>
      <c r="K22" s="151">
        <v>3.9999999999999998E-6</v>
      </c>
      <c r="L22" s="151">
        <v>3.0000000000000001E-6</v>
      </c>
      <c r="M22" s="151">
        <v>5.0000000000000004E-6</v>
      </c>
      <c r="N22" s="151">
        <v>7.9999999999999996E-6</v>
      </c>
      <c r="O22" s="151">
        <v>2.5000000000000001E-5</v>
      </c>
      <c r="P22" s="151">
        <v>1.8E-5</v>
      </c>
      <c r="Q22" s="151">
        <v>7.9999999999999996E-6</v>
      </c>
      <c r="R22" s="151">
        <v>1.2E-5</v>
      </c>
      <c r="S22" s="151">
        <v>6.0000000000000002E-6</v>
      </c>
      <c r="T22" s="151">
        <v>1.0014670000000001</v>
      </c>
      <c r="U22" s="151">
        <v>2.31E-4</v>
      </c>
      <c r="V22" s="151">
        <v>9.0000000000000002E-6</v>
      </c>
      <c r="W22" s="151">
        <v>1.25E-4</v>
      </c>
      <c r="X22" s="151">
        <v>7.9999999999999996E-6</v>
      </c>
      <c r="Y22" s="151">
        <v>1.8E-5</v>
      </c>
      <c r="Z22" s="151">
        <v>9.0000000000000002E-6</v>
      </c>
      <c r="AA22" s="151">
        <v>3.1999999999999999E-5</v>
      </c>
      <c r="AB22" s="151">
        <v>2.0999999999999999E-5</v>
      </c>
      <c r="AC22" s="151">
        <v>1.2E-5</v>
      </c>
      <c r="AD22" s="151">
        <v>1.9000000000000001E-5</v>
      </c>
      <c r="AE22" s="151">
        <v>3.1999999999999999E-5</v>
      </c>
      <c r="AF22" s="151">
        <v>6.3E-5</v>
      </c>
      <c r="AG22" s="151">
        <v>1.7E-5</v>
      </c>
      <c r="AH22" s="151">
        <v>7.9999999999999996E-6</v>
      </c>
      <c r="AI22" s="151">
        <v>1.2999999999999999E-5</v>
      </c>
      <c r="AJ22" s="151">
        <v>1E-4</v>
      </c>
      <c r="AK22" s="151">
        <v>1.7E-5</v>
      </c>
      <c r="AL22" s="151">
        <v>6.9999999999999999E-6</v>
      </c>
      <c r="AM22" s="152">
        <v>2.4000000000000001E-5</v>
      </c>
      <c r="AO22" s="153">
        <v>0.50273199999999996</v>
      </c>
      <c r="AP22" s="153">
        <v>4.4486999999999999E-2</v>
      </c>
      <c r="AQ22" s="153">
        <v>0.32567400000000002</v>
      </c>
      <c r="AR22" s="153">
        <v>8.3100000000000003E-4</v>
      </c>
      <c r="AS22" s="153">
        <v>7.4870999999999993E-2</v>
      </c>
      <c r="AU22"/>
      <c r="AV22"/>
    </row>
    <row r="23" spans="1:48" ht="18" customHeight="1" x14ac:dyDescent="0.15">
      <c r="A23" s="149">
        <v>35</v>
      </c>
      <c r="B23" s="150" t="s">
        <v>27</v>
      </c>
      <c r="C23" s="151">
        <v>6.4700000000000001E-4</v>
      </c>
      <c r="D23" s="151">
        <v>1.3029999999999999E-3</v>
      </c>
      <c r="E23" s="151">
        <v>3.6299999999999999E-4</v>
      </c>
      <c r="F23" s="151">
        <v>2.7500000000000002E-4</v>
      </c>
      <c r="G23" s="151">
        <v>4.3600000000000003E-4</v>
      </c>
      <c r="H23" s="151">
        <v>3.1700000000000001E-4</v>
      </c>
      <c r="I23" s="151">
        <v>1.11E-4</v>
      </c>
      <c r="J23" s="151">
        <v>5.4799999999999998E-4</v>
      </c>
      <c r="K23" s="151">
        <v>3.8200000000000002E-4</v>
      </c>
      <c r="L23" s="151">
        <v>2.0699999999999999E-4</v>
      </c>
      <c r="M23" s="151">
        <v>3.2899999999999997E-4</v>
      </c>
      <c r="N23" s="151">
        <v>3.0800000000000001E-4</v>
      </c>
      <c r="O23" s="151">
        <v>3.9399999999999998E-4</v>
      </c>
      <c r="P23" s="151">
        <v>5.5999999999999995E-4</v>
      </c>
      <c r="Q23" s="151">
        <v>3.1100000000000002E-4</v>
      </c>
      <c r="R23" s="151">
        <v>5.4799999999999998E-4</v>
      </c>
      <c r="S23" s="151">
        <v>2.3499999999999999E-4</v>
      </c>
      <c r="T23" s="151">
        <v>3.8699999999999997E-4</v>
      </c>
      <c r="U23" s="151">
        <v>1.0910070000000001</v>
      </c>
      <c r="V23" s="151">
        <v>5.6700000000000001E-4</v>
      </c>
      <c r="W23" s="151">
        <v>5.53E-4</v>
      </c>
      <c r="X23" s="151">
        <v>4.1100000000000002E-4</v>
      </c>
      <c r="Y23" s="151">
        <v>6.9999999999999999E-4</v>
      </c>
      <c r="Z23" s="151">
        <v>5.8299999999999997E-4</v>
      </c>
      <c r="AA23" s="151">
        <v>5.1000000000000004E-4</v>
      </c>
      <c r="AB23" s="151">
        <v>5.8900000000000001E-4</v>
      </c>
      <c r="AC23" s="151">
        <v>1.6899999999999999E-4</v>
      </c>
      <c r="AD23" s="151">
        <v>7.3819999999999997E-3</v>
      </c>
      <c r="AE23" s="151">
        <v>7.1599999999999995E-4</v>
      </c>
      <c r="AF23" s="151">
        <v>1.967E-3</v>
      </c>
      <c r="AG23" s="151">
        <v>4.0299999999999998E-4</v>
      </c>
      <c r="AH23" s="151">
        <v>2.8200000000000002E-4</v>
      </c>
      <c r="AI23" s="151">
        <v>4.7600000000000002E-4</v>
      </c>
      <c r="AJ23" s="151">
        <v>5.0619999999999997E-3</v>
      </c>
      <c r="AK23" s="151">
        <v>3.77E-4</v>
      </c>
      <c r="AL23" s="151">
        <v>4.1100000000000002E-4</v>
      </c>
      <c r="AM23" s="152">
        <v>1.2160000000000001E-3</v>
      </c>
      <c r="AO23" s="153">
        <v>0.31753100000000001</v>
      </c>
      <c r="AP23" s="153">
        <v>3.7041999999999999E-2</v>
      </c>
      <c r="AQ23" s="153">
        <v>0.174648</v>
      </c>
      <c r="AR23" s="153">
        <v>2.545E-3</v>
      </c>
      <c r="AS23" s="153">
        <v>0.25579099999999999</v>
      </c>
      <c r="AU23"/>
      <c r="AV23"/>
    </row>
    <row r="24" spans="1:48" ht="18" customHeight="1" x14ac:dyDescent="0.15">
      <c r="A24" s="158">
        <v>39</v>
      </c>
      <c r="B24" s="154" t="s">
        <v>0</v>
      </c>
      <c r="C24" s="155">
        <v>5.6899999999999995E-4</v>
      </c>
      <c r="D24" s="155">
        <v>1.735E-3</v>
      </c>
      <c r="E24" s="155">
        <v>2.5270000000000002E-3</v>
      </c>
      <c r="F24" s="155">
        <v>3.104E-3</v>
      </c>
      <c r="G24" s="155">
        <v>4.7879999999999997E-3</v>
      </c>
      <c r="H24" s="155">
        <v>1.137E-3</v>
      </c>
      <c r="I24" s="155">
        <v>5.7499999999999999E-4</v>
      </c>
      <c r="J24" s="155">
        <v>8.7600000000000004E-4</v>
      </c>
      <c r="K24" s="155">
        <v>2.0890000000000001E-3</v>
      </c>
      <c r="L24" s="155">
        <v>1.6509999999999999E-3</v>
      </c>
      <c r="M24" s="155">
        <v>6.7210000000000004E-3</v>
      </c>
      <c r="N24" s="155">
        <v>8.3299999999999997E-4</v>
      </c>
      <c r="O24" s="155">
        <v>7.8200000000000003E-4</v>
      </c>
      <c r="P24" s="155">
        <v>9.6599999999999995E-4</v>
      </c>
      <c r="Q24" s="155">
        <v>1.487E-3</v>
      </c>
      <c r="R24" s="155">
        <v>2.0049999999999998E-3</v>
      </c>
      <c r="S24" s="155">
        <v>1.4469999999999999E-3</v>
      </c>
      <c r="T24" s="155">
        <v>1.851E-3</v>
      </c>
      <c r="U24" s="155">
        <v>9.9700000000000006E-4</v>
      </c>
      <c r="V24" s="155">
        <v>1.010645</v>
      </c>
      <c r="W24" s="155">
        <v>1.299E-3</v>
      </c>
      <c r="X24" s="155">
        <v>2.225E-3</v>
      </c>
      <c r="Y24" s="155">
        <v>1.7459999999999999E-3</v>
      </c>
      <c r="Z24" s="155">
        <v>1.5460000000000001E-3</v>
      </c>
      <c r="AA24" s="155">
        <v>1.7619999999999999E-3</v>
      </c>
      <c r="AB24" s="155">
        <v>4.0899999999999999E-3</v>
      </c>
      <c r="AC24" s="155">
        <v>4.0099999999999999E-4</v>
      </c>
      <c r="AD24" s="155">
        <v>1.101E-3</v>
      </c>
      <c r="AE24" s="155">
        <v>4.8560000000000001E-3</v>
      </c>
      <c r="AF24" s="155">
        <v>3.248E-3</v>
      </c>
      <c r="AG24" s="155">
        <v>4.5180000000000003E-3</v>
      </c>
      <c r="AH24" s="155">
        <v>1.2979999999999999E-3</v>
      </c>
      <c r="AI24" s="155">
        <v>1.2307999999999999E-2</v>
      </c>
      <c r="AJ24" s="155">
        <v>3.1440000000000001E-3</v>
      </c>
      <c r="AK24" s="155">
        <v>1.805E-3</v>
      </c>
      <c r="AL24" s="155">
        <v>3.2233999999999999E-2</v>
      </c>
      <c r="AM24" s="156">
        <v>1.7099999999999999E-3</v>
      </c>
      <c r="AO24" s="153">
        <v>0.47227400000000003</v>
      </c>
      <c r="AP24" s="153">
        <v>8.0527000000000001E-2</v>
      </c>
      <c r="AQ24" s="153">
        <v>0.249084</v>
      </c>
      <c r="AR24" s="153">
        <v>3.6770000000000001E-3</v>
      </c>
      <c r="AS24" s="153">
        <v>0.20498</v>
      </c>
      <c r="AU24"/>
      <c r="AV24"/>
    </row>
    <row r="25" spans="1:48" ht="18" customHeight="1" x14ac:dyDescent="0.15">
      <c r="A25" s="149">
        <v>41</v>
      </c>
      <c r="B25" s="150" t="s">
        <v>28</v>
      </c>
      <c r="C25" s="151">
        <v>3.3110000000000001E-3</v>
      </c>
      <c r="D25" s="151">
        <v>6.3309999999999998E-3</v>
      </c>
      <c r="E25" s="151">
        <v>1.719E-3</v>
      </c>
      <c r="F25" s="151">
        <v>3.1129999999999999E-3</v>
      </c>
      <c r="G25" s="151">
        <v>5.2859999999999999E-3</v>
      </c>
      <c r="H25" s="151">
        <v>4.3670000000000002E-3</v>
      </c>
      <c r="I25" s="151">
        <v>5.6400000000000005E-4</v>
      </c>
      <c r="J25" s="151">
        <v>1.2083E-2</v>
      </c>
      <c r="K25" s="151">
        <v>4.0660000000000002E-3</v>
      </c>
      <c r="L25" s="151">
        <v>7.2680000000000002E-3</v>
      </c>
      <c r="M25" s="151">
        <v>6.2059999999999997E-3</v>
      </c>
      <c r="N25" s="151">
        <v>6.0419999999999996E-3</v>
      </c>
      <c r="O25" s="151">
        <v>4.7089999999999996E-3</v>
      </c>
      <c r="P25" s="151">
        <v>3.5769999999999999E-3</v>
      </c>
      <c r="Q25" s="151">
        <v>2.885E-3</v>
      </c>
      <c r="R25" s="151">
        <v>1.3284000000000001E-2</v>
      </c>
      <c r="S25" s="151">
        <v>2.6120000000000002E-3</v>
      </c>
      <c r="T25" s="151">
        <v>3.9129999999999998E-3</v>
      </c>
      <c r="U25" s="151">
        <v>5.0359999999999997E-3</v>
      </c>
      <c r="V25" s="151">
        <v>3.4870000000000001E-3</v>
      </c>
      <c r="W25" s="151">
        <v>1.0020210000000001</v>
      </c>
      <c r="X25" s="151">
        <v>1.9823E-2</v>
      </c>
      <c r="Y25" s="151">
        <v>4.0507000000000001E-2</v>
      </c>
      <c r="Z25" s="151">
        <v>5.5329999999999997E-3</v>
      </c>
      <c r="AA25" s="151">
        <v>4.5960000000000003E-3</v>
      </c>
      <c r="AB25" s="151">
        <v>3.467E-3</v>
      </c>
      <c r="AC25" s="151">
        <v>8.6110000000000006E-3</v>
      </c>
      <c r="AD25" s="151">
        <v>8.6339999999999993E-3</v>
      </c>
      <c r="AE25" s="151">
        <v>4.457E-3</v>
      </c>
      <c r="AF25" s="151">
        <v>1.6348000000000001E-2</v>
      </c>
      <c r="AG25" s="151">
        <v>8.6390000000000008E-3</v>
      </c>
      <c r="AH25" s="151">
        <v>3.839E-3</v>
      </c>
      <c r="AI25" s="151">
        <v>2.5430000000000001E-3</v>
      </c>
      <c r="AJ25" s="151">
        <v>2.1810000000000002E-3</v>
      </c>
      <c r="AK25" s="151">
        <v>4.0150000000000003E-3</v>
      </c>
      <c r="AL25" s="151">
        <v>1.8159999999999999E-3</v>
      </c>
      <c r="AM25" s="152">
        <v>6.0850000000000001E-3</v>
      </c>
      <c r="AO25" s="153">
        <v>0.45837499999999998</v>
      </c>
      <c r="AP25" s="153">
        <v>7.9714999999999994E-2</v>
      </c>
      <c r="AQ25" s="153">
        <v>0.33543400000000001</v>
      </c>
      <c r="AR25" s="153">
        <v>4.5430000000000002E-3</v>
      </c>
      <c r="AS25" s="153">
        <v>0.99602299999999999</v>
      </c>
      <c r="AU25"/>
      <c r="AV25"/>
    </row>
    <row r="26" spans="1:48" ht="18" customHeight="1" x14ac:dyDescent="0.15">
      <c r="A26" s="149">
        <v>46</v>
      </c>
      <c r="B26" s="150" t="s">
        <v>29</v>
      </c>
      <c r="C26" s="151">
        <v>1.0848E-2</v>
      </c>
      <c r="D26" s="151">
        <v>1.6802999999999998E-2</v>
      </c>
      <c r="E26" s="151">
        <v>1.1148999999999999E-2</v>
      </c>
      <c r="F26" s="151">
        <v>2.0909000000000001E-2</v>
      </c>
      <c r="G26" s="151">
        <v>1.6500000000000001E-2</v>
      </c>
      <c r="H26" s="151">
        <v>1.7734E-2</v>
      </c>
      <c r="I26" s="151">
        <v>3.8899999999999998E-3</v>
      </c>
      <c r="J26" s="151">
        <v>2.1672E-2</v>
      </c>
      <c r="K26" s="151">
        <v>2.6813E-2</v>
      </c>
      <c r="L26" s="151">
        <v>4.4725000000000001E-2</v>
      </c>
      <c r="M26" s="151">
        <v>2.4618000000000001E-2</v>
      </c>
      <c r="N26" s="151">
        <v>1.7579999999999998E-2</v>
      </c>
      <c r="O26" s="151">
        <v>1.7586000000000001E-2</v>
      </c>
      <c r="P26" s="151">
        <v>9.5080000000000008E-3</v>
      </c>
      <c r="Q26" s="151">
        <v>6.6709999999999998E-3</v>
      </c>
      <c r="R26" s="151">
        <v>3.8231000000000001E-2</v>
      </c>
      <c r="S26" s="151">
        <v>8.2620000000000002E-3</v>
      </c>
      <c r="T26" s="151">
        <v>4.8659999999999997E-3</v>
      </c>
      <c r="U26" s="151">
        <v>1.7757999999999999E-2</v>
      </c>
      <c r="V26" s="151">
        <v>1.3669000000000001E-2</v>
      </c>
      <c r="W26" s="151">
        <v>4.7710000000000001E-3</v>
      </c>
      <c r="X26" s="151">
        <v>1.034551</v>
      </c>
      <c r="Y26" s="151">
        <v>3.4728000000000002E-2</v>
      </c>
      <c r="Z26" s="151">
        <v>4.4923999999999999E-2</v>
      </c>
      <c r="AA26" s="151">
        <v>1.4652E-2</v>
      </c>
      <c r="AB26" s="151">
        <v>3.986E-3</v>
      </c>
      <c r="AC26" s="151">
        <v>3.8739999999999998E-3</v>
      </c>
      <c r="AD26" s="151">
        <v>1.0907999999999999E-2</v>
      </c>
      <c r="AE26" s="151">
        <v>5.3070000000000001E-3</v>
      </c>
      <c r="AF26" s="151">
        <v>1.2276E-2</v>
      </c>
      <c r="AG26" s="151">
        <v>1.5223E-2</v>
      </c>
      <c r="AH26" s="151">
        <v>9.8589999999999997E-3</v>
      </c>
      <c r="AI26" s="151">
        <v>4.7289999999999997E-3</v>
      </c>
      <c r="AJ26" s="151">
        <v>4.3969999999999999E-3</v>
      </c>
      <c r="AK26" s="151">
        <v>2.4639999999999999E-2</v>
      </c>
      <c r="AL26" s="151">
        <v>5.0720000000000001E-3</v>
      </c>
      <c r="AM26" s="152">
        <v>8.182E-3</v>
      </c>
      <c r="AO26" s="153">
        <v>0.38215500000000002</v>
      </c>
      <c r="AP26" s="153">
        <v>1.0044000000000001E-2</v>
      </c>
      <c r="AQ26" s="153">
        <v>7.2155999999999998E-2</v>
      </c>
      <c r="AR26" s="153">
        <v>2.4074000000000002E-2</v>
      </c>
      <c r="AS26" s="153">
        <v>0.57300399999999996</v>
      </c>
      <c r="AU26"/>
      <c r="AV26"/>
    </row>
    <row r="27" spans="1:48" ht="18" customHeight="1" x14ac:dyDescent="0.15">
      <c r="A27" s="149">
        <v>47</v>
      </c>
      <c r="B27" s="150" t="s">
        <v>52</v>
      </c>
      <c r="C27" s="151">
        <v>1.5089999999999999E-3</v>
      </c>
      <c r="D27" s="151">
        <v>3.2209999999999999E-3</v>
      </c>
      <c r="E27" s="151">
        <v>3.0620000000000001E-3</v>
      </c>
      <c r="F27" s="151">
        <v>2.0240000000000002E-3</v>
      </c>
      <c r="G27" s="151">
        <v>3.163E-3</v>
      </c>
      <c r="H27" s="151">
        <v>3.1189999999999998E-3</v>
      </c>
      <c r="I27" s="151">
        <v>1.047E-3</v>
      </c>
      <c r="J27" s="151">
        <v>2.5850000000000001E-3</v>
      </c>
      <c r="K27" s="151">
        <v>1.4E-3</v>
      </c>
      <c r="L27" s="151">
        <v>1.9120000000000001E-3</v>
      </c>
      <c r="M27" s="151">
        <v>1.3619999999999999E-3</v>
      </c>
      <c r="N27" s="151">
        <v>1.348E-3</v>
      </c>
      <c r="O27" s="151">
        <v>1.6639999999999999E-3</v>
      </c>
      <c r="P27" s="151">
        <v>1.1440000000000001E-3</v>
      </c>
      <c r="Q27" s="151">
        <v>1.271E-3</v>
      </c>
      <c r="R27" s="151">
        <v>5.3699999999999998E-3</v>
      </c>
      <c r="S27" s="151">
        <v>1.08E-3</v>
      </c>
      <c r="T27" s="151">
        <v>9.1E-4</v>
      </c>
      <c r="U27" s="151">
        <v>2.5479999999999999E-3</v>
      </c>
      <c r="V27" s="151">
        <v>1.462E-3</v>
      </c>
      <c r="W27" s="151">
        <v>1.4710000000000001E-3</v>
      </c>
      <c r="X27" s="151">
        <v>1.495E-3</v>
      </c>
      <c r="Y27" s="151">
        <v>1.09761</v>
      </c>
      <c r="Z27" s="151">
        <v>1.2289E-2</v>
      </c>
      <c r="AA27" s="151">
        <v>2.7629999999999998E-3</v>
      </c>
      <c r="AB27" s="151">
        <v>1.8829999999999999E-3</v>
      </c>
      <c r="AC27" s="151">
        <v>8.2700000000000004E-4</v>
      </c>
      <c r="AD27" s="151">
        <v>4.3420000000000004E-3</v>
      </c>
      <c r="AE27" s="151">
        <v>2.5869999999999999E-3</v>
      </c>
      <c r="AF27" s="151">
        <v>6.9899999999999997E-3</v>
      </c>
      <c r="AG27" s="151">
        <v>1.1259E-2</v>
      </c>
      <c r="AH27" s="151">
        <v>6.1580000000000003E-3</v>
      </c>
      <c r="AI27" s="151">
        <v>3.3050000000000002E-3</v>
      </c>
      <c r="AJ27" s="151">
        <v>1.152E-3</v>
      </c>
      <c r="AK27" s="151">
        <v>1.0614999999999999E-2</v>
      </c>
      <c r="AL27" s="151">
        <v>9.7900000000000005E-4</v>
      </c>
      <c r="AM27" s="152">
        <v>4.235E-3</v>
      </c>
      <c r="AO27" s="153">
        <v>0.46424399999999999</v>
      </c>
      <c r="AP27" s="153">
        <v>1.4733E-2</v>
      </c>
      <c r="AQ27" s="153">
        <v>0.14247599999999999</v>
      </c>
      <c r="AR27" s="153">
        <v>1.1237E-2</v>
      </c>
      <c r="AS27" s="153">
        <v>0.98912500000000003</v>
      </c>
      <c r="AU27"/>
      <c r="AV27"/>
    </row>
    <row r="28" spans="1:48" ht="18" customHeight="1" x14ac:dyDescent="0.15">
      <c r="A28" s="149">
        <v>48</v>
      </c>
      <c r="B28" s="150" t="s">
        <v>53</v>
      </c>
      <c r="C28" s="151">
        <v>7.4899999999999999E-4</v>
      </c>
      <c r="D28" s="151">
        <v>1.9650000000000002E-3</v>
      </c>
      <c r="E28" s="151">
        <v>8.03E-4</v>
      </c>
      <c r="F28" s="151">
        <v>3.97E-4</v>
      </c>
      <c r="G28" s="151">
        <v>7.3099999999999999E-4</v>
      </c>
      <c r="H28" s="151">
        <v>1.5690000000000001E-3</v>
      </c>
      <c r="I28" s="151">
        <v>7.4999999999999993E-5</v>
      </c>
      <c r="J28" s="151">
        <v>4.37E-4</v>
      </c>
      <c r="K28" s="151">
        <v>7.2199999999999999E-4</v>
      </c>
      <c r="L28" s="151">
        <v>3.3100000000000002E-4</v>
      </c>
      <c r="M28" s="151">
        <v>5.3200000000000003E-4</v>
      </c>
      <c r="N28" s="151">
        <v>3.3799999999999998E-4</v>
      </c>
      <c r="O28" s="151">
        <v>8.3699999999999996E-4</v>
      </c>
      <c r="P28" s="151">
        <v>3.0899999999999998E-4</v>
      </c>
      <c r="Q28" s="151">
        <v>5.8900000000000001E-4</v>
      </c>
      <c r="R28" s="151">
        <v>1.193E-3</v>
      </c>
      <c r="S28" s="151">
        <v>3.77E-4</v>
      </c>
      <c r="T28" s="151">
        <v>4.4700000000000002E-4</v>
      </c>
      <c r="U28" s="151">
        <v>4.3169999999999997E-3</v>
      </c>
      <c r="V28" s="151">
        <v>6.3199999999999997E-4</v>
      </c>
      <c r="W28" s="151">
        <v>1.209E-3</v>
      </c>
      <c r="X28" s="151">
        <v>3.3709999999999999E-3</v>
      </c>
      <c r="Y28" s="151">
        <v>1.5920000000000001E-3</v>
      </c>
      <c r="Z28" s="151">
        <v>1.000696</v>
      </c>
      <c r="AA28" s="151">
        <v>1.1039999999999999E-3</v>
      </c>
      <c r="AB28" s="151">
        <v>2.0079999999999998E-3</v>
      </c>
      <c r="AC28" s="151">
        <v>2.2100000000000001E-4</v>
      </c>
      <c r="AD28" s="151">
        <v>3.3899999999999998E-3</v>
      </c>
      <c r="AE28" s="151">
        <v>2.2290000000000001E-3</v>
      </c>
      <c r="AF28" s="151">
        <v>1.6400000000000001E-2</v>
      </c>
      <c r="AG28" s="151">
        <v>3.3210000000000002E-3</v>
      </c>
      <c r="AH28" s="151">
        <v>2.3909999999999999E-3</v>
      </c>
      <c r="AI28" s="151">
        <v>3.8900000000000002E-4</v>
      </c>
      <c r="AJ28" s="151">
        <v>4.37E-4</v>
      </c>
      <c r="AK28" s="151">
        <v>8.8299999999999993E-3</v>
      </c>
      <c r="AL28" s="151">
        <v>4.0299999999999998E-4</v>
      </c>
      <c r="AM28" s="152">
        <v>1.3625E-2</v>
      </c>
      <c r="AO28" s="153">
        <v>0.65350299999999995</v>
      </c>
      <c r="AP28" s="153">
        <v>8.8213E-2</v>
      </c>
      <c r="AQ28" s="153">
        <v>0.478767</v>
      </c>
      <c r="AR28" s="153">
        <v>2.418E-3</v>
      </c>
      <c r="AS28" s="153">
        <v>0.80801500000000004</v>
      </c>
      <c r="AU28"/>
      <c r="AV28"/>
    </row>
    <row r="29" spans="1:48" ht="18" customHeight="1" x14ac:dyDescent="0.15">
      <c r="A29" s="149">
        <v>51</v>
      </c>
      <c r="B29" s="154" t="s">
        <v>1</v>
      </c>
      <c r="C29" s="155">
        <v>4.6516000000000002E-2</v>
      </c>
      <c r="D29" s="155">
        <v>2.496E-2</v>
      </c>
      <c r="E29" s="155">
        <v>5.6855000000000003E-2</v>
      </c>
      <c r="F29" s="155">
        <v>5.6363000000000003E-2</v>
      </c>
      <c r="G29" s="155">
        <v>7.1720999999999993E-2</v>
      </c>
      <c r="H29" s="155">
        <v>2.7654000000000001E-2</v>
      </c>
      <c r="I29" s="155">
        <v>7.1840000000000003E-3</v>
      </c>
      <c r="J29" s="155">
        <v>4.2736000000000003E-2</v>
      </c>
      <c r="K29" s="155">
        <v>2.8982000000000001E-2</v>
      </c>
      <c r="L29" s="155">
        <v>2.3732E-2</v>
      </c>
      <c r="M29" s="155">
        <v>3.0589000000000002E-2</v>
      </c>
      <c r="N29" s="155">
        <v>3.5449000000000001E-2</v>
      </c>
      <c r="O29" s="155">
        <v>3.5860000000000003E-2</v>
      </c>
      <c r="P29" s="155">
        <v>3.2906999999999999E-2</v>
      </c>
      <c r="Q29" s="155">
        <v>3.0131000000000002E-2</v>
      </c>
      <c r="R29" s="155">
        <v>4.0226999999999999E-2</v>
      </c>
      <c r="S29" s="155">
        <v>3.7807E-2</v>
      </c>
      <c r="T29" s="155">
        <v>2.8476999999999999E-2</v>
      </c>
      <c r="U29" s="155">
        <v>2.9857000000000002E-2</v>
      </c>
      <c r="V29" s="155">
        <v>5.7751999999999998E-2</v>
      </c>
      <c r="W29" s="155">
        <v>5.2394000000000003E-2</v>
      </c>
      <c r="X29" s="155">
        <v>1.7475999999999998E-2</v>
      </c>
      <c r="Y29" s="155">
        <v>2.2837E-2</v>
      </c>
      <c r="Z29" s="155">
        <v>1.6197E-2</v>
      </c>
      <c r="AA29" s="155">
        <v>1.011727</v>
      </c>
      <c r="AB29" s="155">
        <v>7.5160000000000001E-3</v>
      </c>
      <c r="AC29" s="155">
        <v>2.454E-3</v>
      </c>
      <c r="AD29" s="155">
        <v>1.8697999999999999E-2</v>
      </c>
      <c r="AE29" s="155">
        <v>1.4711999999999999E-2</v>
      </c>
      <c r="AF29" s="155">
        <v>1.4538000000000001E-2</v>
      </c>
      <c r="AG29" s="155">
        <v>1.8813E-2</v>
      </c>
      <c r="AH29" s="155">
        <v>4.3791999999999998E-2</v>
      </c>
      <c r="AI29" s="155">
        <v>3.2439000000000003E-2</v>
      </c>
      <c r="AJ29" s="155">
        <v>1.6278999999999998E-2</v>
      </c>
      <c r="AK29" s="155">
        <v>7.7330999999999997E-2</v>
      </c>
      <c r="AL29" s="155">
        <v>0.17566200000000001</v>
      </c>
      <c r="AM29" s="156">
        <v>1.4609E-2</v>
      </c>
      <c r="AO29" s="153">
        <v>0.70227899999999999</v>
      </c>
      <c r="AP29" s="153">
        <v>0.10337200000000001</v>
      </c>
      <c r="AQ29" s="153">
        <v>0.36833900000000003</v>
      </c>
      <c r="AR29" s="153">
        <v>0.152645</v>
      </c>
      <c r="AS29" s="153">
        <v>0.72775800000000002</v>
      </c>
      <c r="AU29"/>
      <c r="AV29"/>
    </row>
    <row r="30" spans="1:48" ht="18" customHeight="1" x14ac:dyDescent="0.15">
      <c r="A30" s="157">
        <v>53</v>
      </c>
      <c r="B30" s="150" t="s">
        <v>2</v>
      </c>
      <c r="C30" s="151">
        <v>1.1174999999999999E-2</v>
      </c>
      <c r="D30" s="151">
        <v>5.3103999999999998E-2</v>
      </c>
      <c r="E30" s="151">
        <v>1.1001E-2</v>
      </c>
      <c r="F30" s="151">
        <v>1.8734000000000001E-2</v>
      </c>
      <c r="G30" s="151">
        <v>1.7883E-2</v>
      </c>
      <c r="H30" s="151">
        <v>8.1329999999999996E-3</v>
      </c>
      <c r="I30" s="151">
        <v>3.271E-3</v>
      </c>
      <c r="J30" s="151">
        <v>1.2453000000000001E-2</v>
      </c>
      <c r="K30" s="151">
        <v>7.0959999999999999E-3</v>
      </c>
      <c r="L30" s="151">
        <v>7.2129999999999998E-3</v>
      </c>
      <c r="M30" s="151">
        <v>1.3873E-2</v>
      </c>
      <c r="N30" s="151">
        <v>1.4481000000000001E-2</v>
      </c>
      <c r="O30" s="151">
        <v>1.2833000000000001E-2</v>
      </c>
      <c r="P30" s="151">
        <v>1.0635E-2</v>
      </c>
      <c r="Q30" s="151">
        <v>1.6497999999999999E-2</v>
      </c>
      <c r="R30" s="151">
        <v>1.8436999999999999E-2</v>
      </c>
      <c r="S30" s="151">
        <v>7.1050000000000002E-3</v>
      </c>
      <c r="T30" s="151">
        <v>1.3334E-2</v>
      </c>
      <c r="U30" s="151">
        <v>2.0226999999999998E-2</v>
      </c>
      <c r="V30" s="151">
        <v>2.3266999999999999E-2</v>
      </c>
      <c r="W30" s="151">
        <v>1.4434000000000001E-2</v>
      </c>
      <c r="X30" s="151">
        <v>1.6205000000000001E-2</v>
      </c>
      <c r="Y30" s="151">
        <v>3.1696000000000002E-2</v>
      </c>
      <c r="Z30" s="151">
        <v>3.8267000000000002E-2</v>
      </c>
      <c r="AA30" s="151">
        <v>2.291E-2</v>
      </c>
      <c r="AB30" s="151">
        <v>1.047955</v>
      </c>
      <c r="AC30" s="151">
        <v>6.6944000000000004E-2</v>
      </c>
      <c r="AD30" s="151">
        <v>2.1555999999999999E-2</v>
      </c>
      <c r="AE30" s="151">
        <v>9.5759999999999994E-3</v>
      </c>
      <c r="AF30" s="151">
        <v>2.8164000000000002E-2</v>
      </c>
      <c r="AG30" s="151">
        <v>1.1693E-2</v>
      </c>
      <c r="AH30" s="151">
        <v>1.1358999999999999E-2</v>
      </c>
      <c r="AI30" s="151">
        <v>3.3092999999999997E-2</v>
      </c>
      <c r="AJ30" s="151">
        <v>1.1755E-2</v>
      </c>
      <c r="AK30" s="151">
        <v>1.0909E-2</v>
      </c>
      <c r="AL30" s="151">
        <v>7.0559999999999998E-3</v>
      </c>
      <c r="AM30" s="152">
        <v>1.5835999999999999E-2</v>
      </c>
      <c r="AO30" s="153">
        <v>0.68685300000000005</v>
      </c>
      <c r="AP30" s="153">
        <v>5.9894999999999997E-2</v>
      </c>
      <c r="AQ30" s="153">
        <v>0.31780599999999998</v>
      </c>
      <c r="AR30" s="153">
        <v>7.6814999999999994E-2</v>
      </c>
      <c r="AS30" s="153">
        <v>0.942828</v>
      </c>
      <c r="AU30"/>
      <c r="AV30"/>
    </row>
    <row r="31" spans="1:48" ht="18" customHeight="1" x14ac:dyDescent="0.15">
      <c r="A31" s="149">
        <v>55</v>
      </c>
      <c r="B31" s="150" t="s">
        <v>30</v>
      </c>
      <c r="C31" s="151">
        <v>2.0760000000000001E-2</v>
      </c>
      <c r="D31" s="151">
        <v>1.4269E-2</v>
      </c>
      <c r="E31" s="151">
        <v>8.3219999999999995E-3</v>
      </c>
      <c r="F31" s="151">
        <v>8.6149999999999994E-3</v>
      </c>
      <c r="G31" s="151">
        <v>1.0961E-2</v>
      </c>
      <c r="H31" s="151">
        <v>5.3090000000000004E-3</v>
      </c>
      <c r="I31" s="151">
        <v>1.181E-3</v>
      </c>
      <c r="J31" s="151">
        <v>1.5370999999999999E-2</v>
      </c>
      <c r="K31" s="151">
        <v>4.9399999999999999E-3</v>
      </c>
      <c r="L31" s="151">
        <v>4.4929999999999996E-3</v>
      </c>
      <c r="M31" s="151">
        <v>5.8700000000000002E-3</v>
      </c>
      <c r="N31" s="151">
        <v>8.5730000000000008E-3</v>
      </c>
      <c r="O31" s="151">
        <v>8.567E-3</v>
      </c>
      <c r="P31" s="151">
        <v>6.9239999999999996E-3</v>
      </c>
      <c r="Q31" s="151">
        <v>6.071E-3</v>
      </c>
      <c r="R31" s="151">
        <v>9.0060000000000001E-3</v>
      </c>
      <c r="S31" s="151">
        <v>5.9789999999999999E-3</v>
      </c>
      <c r="T31" s="151">
        <v>1.2593999999999999E-2</v>
      </c>
      <c r="U31" s="151">
        <v>6.3099999999999996E-3</v>
      </c>
      <c r="V31" s="151">
        <v>9.8650000000000005E-3</v>
      </c>
      <c r="W31" s="151">
        <v>1.0786E-2</v>
      </c>
      <c r="X31" s="151">
        <v>9.5320000000000005E-3</v>
      </c>
      <c r="Y31" s="151">
        <v>7.2740000000000001E-3</v>
      </c>
      <c r="Z31" s="151">
        <v>7.1869999999999998E-3</v>
      </c>
      <c r="AA31" s="151">
        <v>4.9631000000000002E-2</v>
      </c>
      <c r="AB31" s="151">
        <v>2.1496000000000001E-2</v>
      </c>
      <c r="AC31" s="151">
        <v>1.0441640000000001</v>
      </c>
      <c r="AD31" s="151">
        <v>2.5342E-2</v>
      </c>
      <c r="AE31" s="151">
        <v>3.3784000000000002E-2</v>
      </c>
      <c r="AF31" s="151">
        <v>6.1869999999999998E-3</v>
      </c>
      <c r="AG31" s="151">
        <v>1.3759E-2</v>
      </c>
      <c r="AH31" s="151">
        <v>2.5524999999999999E-2</v>
      </c>
      <c r="AI31" s="151">
        <v>2.5817E-2</v>
      </c>
      <c r="AJ31" s="151">
        <v>1.4845000000000001E-2</v>
      </c>
      <c r="AK31" s="151">
        <v>2.0745E-2</v>
      </c>
      <c r="AL31" s="151">
        <v>1.056E-2</v>
      </c>
      <c r="AM31" s="152">
        <v>4.2028000000000003E-2</v>
      </c>
      <c r="AO31" s="153">
        <v>0.83579899999999996</v>
      </c>
      <c r="AP31" s="153">
        <v>1.3854E-2</v>
      </c>
      <c r="AQ31" s="153">
        <v>7.0760000000000003E-2</v>
      </c>
      <c r="AR31" s="153">
        <v>0.20092299999999999</v>
      </c>
      <c r="AS31" s="153">
        <v>0.98936299999999999</v>
      </c>
      <c r="AU31"/>
      <c r="AV31"/>
    </row>
    <row r="32" spans="1:48" ht="18" customHeight="1" x14ac:dyDescent="0.15">
      <c r="A32" s="149">
        <v>57</v>
      </c>
      <c r="B32" s="150" t="s">
        <v>54</v>
      </c>
      <c r="C32" s="151">
        <v>2.9312000000000001E-2</v>
      </c>
      <c r="D32" s="151">
        <v>0.17233000000000001</v>
      </c>
      <c r="E32" s="151">
        <v>2.7682999999999999E-2</v>
      </c>
      <c r="F32" s="151">
        <v>2.3584000000000001E-2</v>
      </c>
      <c r="G32" s="151">
        <v>3.9849999999999997E-2</v>
      </c>
      <c r="H32" s="151">
        <v>2.0285999999999998E-2</v>
      </c>
      <c r="I32" s="151">
        <v>1.3813000000000001E-2</v>
      </c>
      <c r="J32" s="151">
        <v>2.8975000000000001E-2</v>
      </c>
      <c r="K32" s="151">
        <v>4.2986999999999997E-2</v>
      </c>
      <c r="L32" s="151">
        <v>2.0714E-2</v>
      </c>
      <c r="M32" s="151">
        <v>3.1019999999999999E-2</v>
      </c>
      <c r="N32" s="151">
        <v>2.5929000000000001E-2</v>
      </c>
      <c r="O32" s="151">
        <v>2.3938000000000001E-2</v>
      </c>
      <c r="P32" s="151">
        <v>1.9463000000000001E-2</v>
      </c>
      <c r="Q32" s="151">
        <v>2.1658E-2</v>
      </c>
      <c r="R32" s="151">
        <v>3.0210000000000001E-2</v>
      </c>
      <c r="S32" s="151">
        <v>1.6645E-2</v>
      </c>
      <c r="T32" s="151">
        <v>2.1458000000000001E-2</v>
      </c>
      <c r="U32" s="151">
        <v>2.1534999999999999E-2</v>
      </c>
      <c r="V32" s="151">
        <v>5.8333000000000003E-2</v>
      </c>
      <c r="W32" s="151">
        <v>3.6260000000000001E-2</v>
      </c>
      <c r="X32" s="151">
        <v>3.6387000000000003E-2</v>
      </c>
      <c r="Y32" s="151">
        <v>2.4854000000000001E-2</v>
      </c>
      <c r="Z32" s="151">
        <v>5.2940000000000001E-2</v>
      </c>
      <c r="AA32" s="151">
        <v>3.2959000000000002E-2</v>
      </c>
      <c r="AB32" s="151">
        <v>3.0630000000000001E-2</v>
      </c>
      <c r="AC32" s="151">
        <v>4.9040000000000004E-3</v>
      </c>
      <c r="AD32" s="151">
        <v>1.091407</v>
      </c>
      <c r="AE32" s="151">
        <v>2.4601999999999999E-2</v>
      </c>
      <c r="AF32" s="151">
        <v>3.6989000000000001E-2</v>
      </c>
      <c r="AG32" s="151">
        <v>2.4114E-2</v>
      </c>
      <c r="AH32" s="151">
        <v>1.5664999999999998E-2</v>
      </c>
      <c r="AI32" s="151">
        <v>3.3030999999999998E-2</v>
      </c>
      <c r="AJ32" s="151">
        <v>1.4529E-2</v>
      </c>
      <c r="AK32" s="151">
        <v>3.1775999999999999E-2</v>
      </c>
      <c r="AL32" s="151">
        <v>5.0020000000000002E-2</v>
      </c>
      <c r="AM32" s="152">
        <v>8.4369E-2</v>
      </c>
      <c r="AO32" s="153">
        <v>0.55597399999999997</v>
      </c>
      <c r="AP32" s="153">
        <v>6.3874E-2</v>
      </c>
      <c r="AQ32" s="153">
        <v>0.29484199999999999</v>
      </c>
      <c r="AR32" s="153">
        <v>6.0440000000000001E-2</v>
      </c>
      <c r="AS32" s="153">
        <v>0.69991300000000001</v>
      </c>
      <c r="AU32"/>
      <c r="AV32"/>
    </row>
    <row r="33" spans="1:48" ht="18" customHeight="1" x14ac:dyDescent="0.15">
      <c r="A33" s="149">
        <v>59</v>
      </c>
      <c r="B33" s="150" t="s">
        <v>55</v>
      </c>
      <c r="C33" s="151">
        <v>6.7190000000000001E-3</v>
      </c>
      <c r="D33" s="151">
        <v>7.8069999999999997E-3</v>
      </c>
      <c r="E33" s="151">
        <v>7.2119999999999997E-3</v>
      </c>
      <c r="F33" s="151">
        <v>6.9300000000000004E-3</v>
      </c>
      <c r="G33" s="151">
        <v>1.0408000000000001E-2</v>
      </c>
      <c r="H33" s="151">
        <v>9.2879999999999994E-3</v>
      </c>
      <c r="I33" s="151">
        <v>9.8999999999999999E-4</v>
      </c>
      <c r="J33" s="151">
        <v>1.4080000000000001E-2</v>
      </c>
      <c r="K33" s="151">
        <v>4.3499999999999997E-3</v>
      </c>
      <c r="L33" s="151">
        <v>4.1370000000000001E-3</v>
      </c>
      <c r="M33" s="151">
        <v>6.7499999999999999E-3</v>
      </c>
      <c r="N33" s="151">
        <v>7.0299999999999998E-3</v>
      </c>
      <c r="O33" s="151">
        <v>1.093E-2</v>
      </c>
      <c r="P33" s="151">
        <v>1.1844E-2</v>
      </c>
      <c r="Q33" s="151">
        <v>9.5709999999999996E-3</v>
      </c>
      <c r="R33" s="151">
        <v>1.7701999999999999E-2</v>
      </c>
      <c r="S33" s="151">
        <v>7.43E-3</v>
      </c>
      <c r="T33" s="151">
        <v>2.1749999999999999E-2</v>
      </c>
      <c r="U33" s="151">
        <v>1.1686999999999999E-2</v>
      </c>
      <c r="V33" s="151">
        <v>9.5239999999999995E-3</v>
      </c>
      <c r="W33" s="151">
        <v>1.1126E-2</v>
      </c>
      <c r="X33" s="151">
        <v>8.8629999999999994E-3</v>
      </c>
      <c r="Y33" s="151">
        <v>3.6194999999999998E-2</v>
      </c>
      <c r="Z33" s="151">
        <v>1.1181999999999999E-2</v>
      </c>
      <c r="AA33" s="151">
        <v>2.4858000000000002E-2</v>
      </c>
      <c r="AB33" s="151">
        <v>3.8115000000000003E-2</v>
      </c>
      <c r="AC33" s="151">
        <v>6.0899999999999999E-3</v>
      </c>
      <c r="AD33" s="151">
        <v>1.1805E-2</v>
      </c>
      <c r="AE33" s="151">
        <v>1.0903039999999999</v>
      </c>
      <c r="AF33" s="151">
        <v>2.8462000000000001E-2</v>
      </c>
      <c r="AG33" s="151">
        <v>2.1443E-2</v>
      </c>
      <c r="AH33" s="151">
        <v>1.1084E-2</v>
      </c>
      <c r="AI33" s="151">
        <v>4.2673999999999997E-2</v>
      </c>
      <c r="AJ33" s="151">
        <v>4.8391999999999998E-2</v>
      </c>
      <c r="AK33" s="151">
        <v>1.477E-2</v>
      </c>
      <c r="AL33" s="151">
        <v>5.9620000000000003E-3</v>
      </c>
      <c r="AM33" s="152">
        <v>4.7128000000000003E-2</v>
      </c>
      <c r="AO33" s="153">
        <v>0.54601599999999995</v>
      </c>
      <c r="AP33" s="153">
        <v>4.1278000000000002E-2</v>
      </c>
      <c r="AQ33" s="153">
        <v>0.215916</v>
      </c>
      <c r="AR33" s="153">
        <v>3.1293000000000001E-2</v>
      </c>
      <c r="AS33" s="153">
        <v>0.51671699999999998</v>
      </c>
      <c r="AU33"/>
      <c r="AV33"/>
    </row>
    <row r="34" spans="1:48" ht="18" customHeight="1" x14ac:dyDescent="0.15">
      <c r="A34" s="158">
        <v>61</v>
      </c>
      <c r="B34" s="154" t="s">
        <v>3</v>
      </c>
      <c r="C34" s="155">
        <v>1.2229999999999999E-3</v>
      </c>
      <c r="D34" s="155">
        <v>4.4460000000000003E-3</v>
      </c>
      <c r="E34" s="155">
        <v>1.2780000000000001E-3</v>
      </c>
      <c r="F34" s="155">
        <v>1.1000000000000001E-3</v>
      </c>
      <c r="G34" s="155">
        <v>1.472E-3</v>
      </c>
      <c r="H34" s="155">
        <v>5.9500000000000004E-4</v>
      </c>
      <c r="I34" s="155">
        <v>1.64E-4</v>
      </c>
      <c r="J34" s="155">
        <v>1.578E-3</v>
      </c>
      <c r="K34" s="155">
        <v>1.5070000000000001E-3</v>
      </c>
      <c r="L34" s="155">
        <v>1.6019999999999999E-3</v>
      </c>
      <c r="M34" s="155">
        <v>2.3749999999999999E-3</v>
      </c>
      <c r="N34" s="155">
        <v>1.6949999999999999E-3</v>
      </c>
      <c r="O34" s="155">
        <v>3.9189999999999997E-3</v>
      </c>
      <c r="P34" s="155">
        <v>2.6540000000000001E-3</v>
      </c>
      <c r="Q34" s="155">
        <v>1.2409999999999999E-3</v>
      </c>
      <c r="R34" s="155">
        <v>9.1200000000000005E-4</v>
      </c>
      <c r="S34" s="155">
        <v>8.4999999999999995E-4</v>
      </c>
      <c r="T34" s="155">
        <v>1.121E-3</v>
      </c>
      <c r="U34" s="155">
        <v>3.5850000000000001E-3</v>
      </c>
      <c r="V34" s="155">
        <v>1.0809999999999999E-3</v>
      </c>
      <c r="W34" s="155">
        <v>4.9459999999999999E-3</v>
      </c>
      <c r="X34" s="155">
        <v>1.026E-3</v>
      </c>
      <c r="Y34" s="155">
        <v>3.588E-3</v>
      </c>
      <c r="Z34" s="155">
        <v>6.1900000000000002E-3</v>
      </c>
      <c r="AA34" s="155">
        <v>2.1779999999999998E-3</v>
      </c>
      <c r="AB34" s="155">
        <v>1.5319999999999999E-3</v>
      </c>
      <c r="AC34" s="155">
        <v>8.7000000000000001E-4</v>
      </c>
      <c r="AD34" s="155">
        <v>2.8180000000000002E-3</v>
      </c>
      <c r="AE34" s="155">
        <v>1.158E-3</v>
      </c>
      <c r="AF34" s="155">
        <v>1.0008220000000001</v>
      </c>
      <c r="AG34" s="155">
        <v>3.7499999999999999E-3</v>
      </c>
      <c r="AH34" s="155">
        <v>1.379E-3</v>
      </c>
      <c r="AI34" s="155">
        <v>1.356E-3</v>
      </c>
      <c r="AJ34" s="155">
        <v>1.2199999999999999E-3</v>
      </c>
      <c r="AK34" s="155">
        <v>1.238E-3</v>
      </c>
      <c r="AL34" s="155">
        <v>7.9100000000000004E-4</v>
      </c>
      <c r="AM34" s="156">
        <v>0.29175800000000002</v>
      </c>
      <c r="AO34" s="153">
        <v>0.64850699999999994</v>
      </c>
      <c r="AP34" s="153">
        <v>4.6623999999999999E-2</v>
      </c>
      <c r="AQ34" s="153">
        <v>0.41284500000000002</v>
      </c>
      <c r="AR34" s="153">
        <v>5.7099999999999998E-3</v>
      </c>
      <c r="AS34" s="153">
        <v>1</v>
      </c>
      <c r="AU34"/>
      <c r="AV34"/>
    </row>
    <row r="35" spans="1:48" ht="18" customHeight="1" x14ac:dyDescent="0.15">
      <c r="A35" s="157">
        <v>63</v>
      </c>
      <c r="B35" s="150" t="s">
        <v>31</v>
      </c>
      <c r="C35" s="151">
        <v>3.9899999999999999E-4</v>
      </c>
      <c r="D35" s="151">
        <v>3.01E-4</v>
      </c>
      <c r="E35" s="151">
        <v>4.4700000000000002E-4</v>
      </c>
      <c r="F35" s="151">
        <v>1.1900000000000001E-4</v>
      </c>
      <c r="G35" s="151">
        <v>3.0299999999999999E-4</v>
      </c>
      <c r="H35" s="151">
        <v>4.3899999999999999E-4</v>
      </c>
      <c r="I35" s="151">
        <v>3.4E-5</v>
      </c>
      <c r="J35" s="151">
        <v>5.1400000000000003E-4</v>
      </c>
      <c r="K35" s="151">
        <v>2.5399999999999999E-4</v>
      </c>
      <c r="L35" s="151">
        <v>1.6100000000000001E-4</v>
      </c>
      <c r="M35" s="151">
        <v>1.6899999999999999E-4</v>
      </c>
      <c r="N35" s="151">
        <v>4.57E-4</v>
      </c>
      <c r="O35" s="151">
        <v>1.3339999999999999E-3</v>
      </c>
      <c r="P35" s="151">
        <v>7.4299999999999995E-4</v>
      </c>
      <c r="Q35" s="151">
        <v>5.3200000000000003E-4</v>
      </c>
      <c r="R35" s="151">
        <v>2.8800000000000002E-3</v>
      </c>
      <c r="S35" s="151">
        <v>9.8999999999999999E-4</v>
      </c>
      <c r="T35" s="151">
        <v>1.2520000000000001E-3</v>
      </c>
      <c r="U35" s="151">
        <v>6.9399999999999996E-4</v>
      </c>
      <c r="V35" s="151">
        <v>1.9900000000000001E-4</v>
      </c>
      <c r="W35" s="151">
        <v>2.8800000000000001E-4</v>
      </c>
      <c r="X35" s="151">
        <v>5.1900000000000004E-4</v>
      </c>
      <c r="Y35" s="151">
        <v>3.6200000000000002E-4</v>
      </c>
      <c r="Z35" s="151">
        <v>3.0899999999999998E-4</v>
      </c>
      <c r="AA35" s="151">
        <v>3.6200000000000002E-4</v>
      </c>
      <c r="AB35" s="151">
        <v>4.5300000000000001E-4</v>
      </c>
      <c r="AC35" s="151">
        <v>6.3E-5</v>
      </c>
      <c r="AD35" s="151">
        <v>1.498E-3</v>
      </c>
      <c r="AE35" s="151">
        <v>4.078E-3</v>
      </c>
      <c r="AF35" s="151">
        <v>3.39E-4</v>
      </c>
      <c r="AG35" s="151">
        <v>1.000156</v>
      </c>
      <c r="AH35" s="151">
        <v>2.04E-4</v>
      </c>
      <c r="AI35" s="151">
        <v>2.4699999999999999E-4</v>
      </c>
      <c r="AJ35" s="151">
        <v>7.4899999999999999E-4</v>
      </c>
      <c r="AK35" s="151">
        <v>5.5599999999999996E-4</v>
      </c>
      <c r="AL35" s="151">
        <v>1.5799999999999999E-4</v>
      </c>
      <c r="AM35" s="152">
        <v>5.04E-4</v>
      </c>
      <c r="AO35" s="153">
        <v>0.72578699999999996</v>
      </c>
      <c r="AP35" s="153">
        <v>8.4293999999999994E-2</v>
      </c>
      <c r="AQ35" s="153">
        <v>0.53109200000000001</v>
      </c>
      <c r="AR35" s="153">
        <v>3.1989999999999998E-2</v>
      </c>
      <c r="AS35" s="153">
        <v>0.90316099999999999</v>
      </c>
      <c r="AU35"/>
      <c r="AV35"/>
    </row>
    <row r="36" spans="1:48" ht="18" customHeight="1" x14ac:dyDescent="0.15">
      <c r="A36" s="149">
        <v>64</v>
      </c>
      <c r="B36" s="150" t="s">
        <v>56</v>
      </c>
      <c r="C36" s="151">
        <v>3.9129999999999998E-3</v>
      </c>
      <c r="D36" s="151">
        <v>2.1599999999999999E-4</v>
      </c>
      <c r="E36" s="151">
        <v>9.2999999999999997E-5</v>
      </c>
      <c r="F36" s="151">
        <v>4.5000000000000003E-5</v>
      </c>
      <c r="G36" s="151">
        <v>6.7000000000000002E-5</v>
      </c>
      <c r="H36" s="151">
        <v>4.6E-5</v>
      </c>
      <c r="I36" s="151">
        <v>1.5999999999999999E-5</v>
      </c>
      <c r="J36" s="151">
        <v>5.8999999999999998E-5</v>
      </c>
      <c r="K36" s="151">
        <v>5.8999999999999998E-5</v>
      </c>
      <c r="L36" s="151">
        <v>4.0000000000000003E-5</v>
      </c>
      <c r="M36" s="151">
        <v>5.7000000000000003E-5</v>
      </c>
      <c r="N36" s="151">
        <v>4.6999999999999997E-5</v>
      </c>
      <c r="O36" s="151">
        <v>6.4999999999999994E-5</v>
      </c>
      <c r="P36" s="151">
        <v>5.0000000000000002E-5</v>
      </c>
      <c r="Q36" s="151">
        <v>4.1E-5</v>
      </c>
      <c r="R36" s="151">
        <v>5.3999999999999998E-5</v>
      </c>
      <c r="S36" s="151">
        <v>3.0000000000000001E-5</v>
      </c>
      <c r="T36" s="151">
        <v>4.6E-5</v>
      </c>
      <c r="U36" s="151">
        <v>6.3E-5</v>
      </c>
      <c r="V36" s="151">
        <v>9.2E-5</v>
      </c>
      <c r="W36" s="151">
        <v>8.7000000000000001E-5</v>
      </c>
      <c r="X36" s="151">
        <v>5.5000000000000002E-5</v>
      </c>
      <c r="Y36" s="151">
        <v>3.6699999999999998E-4</v>
      </c>
      <c r="Z36" s="151">
        <v>1.17E-4</v>
      </c>
      <c r="AA36" s="151">
        <v>9.2999999999999997E-5</v>
      </c>
      <c r="AB36" s="151">
        <v>2.3699999999999999E-4</v>
      </c>
      <c r="AC36" s="151">
        <v>3.4999999999999997E-5</v>
      </c>
      <c r="AD36" s="151">
        <v>1.08E-3</v>
      </c>
      <c r="AE36" s="151">
        <v>6.0599999999999998E-4</v>
      </c>
      <c r="AF36" s="151">
        <v>1E-4</v>
      </c>
      <c r="AG36" s="151">
        <v>9.2999999999999997E-5</v>
      </c>
      <c r="AH36" s="151">
        <v>1.017331</v>
      </c>
      <c r="AI36" s="151">
        <v>8.7000000000000001E-5</v>
      </c>
      <c r="AJ36" s="151">
        <v>9.3999999999999994E-5</v>
      </c>
      <c r="AK36" s="151">
        <v>1.4100000000000001E-4</v>
      </c>
      <c r="AL36" s="151">
        <v>6.3999999999999997E-5</v>
      </c>
      <c r="AM36" s="152">
        <v>2.4120000000000001E-3</v>
      </c>
      <c r="AO36" s="153">
        <v>0.58052599999999999</v>
      </c>
      <c r="AP36" s="153">
        <v>9.4495999999999997E-2</v>
      </c>
      <c r="AQ36" s="153">
        <v>0.46434799999999998</v>
      </c>
      <c r="AR36" s="153">
        <v>5.4489999999999997E-2</v>
      </c>
      <c r="AS36" s="153">
        <v>0.97839500000000001</v>
      </c>
      <c r="AU36"/>
      <c r="AV36"/>
    </row>
    <row r="37" spans="1:48" ht="18" customHeight="1" x14ac:dyDescent="0.15">
      <c r="A37" s="149">
        <v>65</v>
      </c>
      <c r="B37" s="150" t="s">
        <v>65</v>
      </c>
      <c r="C37" s="151">
        <v>6.8800000000000003E-4</v>
      </c>
      <c r="D37" s="151">
        <v>1.222E-3</v>
      </c>
      <c r="E37" s="151">
        <v>4.9899999999999999E-4</v>
      </c>
      <c r="F37" s="151">
        <v>3.5300000000000002E-4</v>
      </c>
      <c r="G37" s="151">
        <v>9.7799999999999992E-4</v>
      </c>
      <c r="H37" s="151">
        <v>8.0800000000000002E-4</v>
      </c>
      <c r="I37" s="151">
        <v>9.0000000000000006E-5</v>
      </c>
      <c r="J37" s="151">
        <v>8.0000000000000004E-4</v>
      </c>
      <c r="K37" s="151">
        <v>2.6800000000000001E-4</v>
      </c>
      <c r="L37" s="151">
        <v>4.2400000000000001E-4</v>
      </c>
      <c r="M37" s="151">
        <v>3.7800000000000003E-4</v>
      </c>
      <c r="N37" s="151">
        <v>6.0599999999999998E-4</v>
      </c>
      <c r="O37" s="151">
        <v>2.3449999999999999E-3</v>
      </c>
      <c r="P37" s="151">
        <v>1.114E-3</v>
      </c>
      <c r="Q37" s="151">
        <v>1.0460000000000001E-3</v>
      </c>
      <c r="R37" s="151">
        <v>9.4700000000000003E-4</v>
      </c>
      <c r="S37" s="151">
        <v>3.1599999999999998E-4</v>
      </c>
      <c r="T37" s="151">
        <v>3.3500000000000001E-4</v>
      </c>
      <c r="U37" s="151">
        <v>5.2999999999999998E-4</v>
      </c>
      <c r="V37" s="151">
        <v>6.1499999999999999E-4</v>
      </c>
      <c r="W37" s="151">
        <v>7.3300000000000004E-4</v>
      </c>
      <c r="X37" s="151">
        <v>9.0700000000000004E-4</v>
      </c>
      <c r="Y37" s="151">
        <v>4.2059999999999997E-3</v>
      </c>
      <c r="Z37" s="151">
        <v>1.2210000000000001E-3</v>
      </c>
      <c r="AA37" s="151">
        <v>3.9899999999999999E-4</v>
      </c>
      <c r="AB37" s="151">
        <v>1.33E-3</v>
      </c>
      <c r="AC37" s="151">
        <v>3.1599999999999998E-4</v>
      </c>
      <c r="AD37" s="151">
        <v>7.6300000000000001E-4</v>
      </c>
      <c r="AE37" s="151">
        <v>8.4999999999999995E-4</v>
      </c>
      <c r="AF37" s="151">
        <v>2.2699999999999999E-4</v>
      </c>
      <c r="AG37" s="151">
        <v>1.132E-3</v>
      </c>
      <c r="AH37" s="151">
        <v>6.3900000000000003E-4</v>
      </c>
      <c r="AI37" s="151">
        <v>1.0001880000000001</v>
      </c>
      <c r="AJ37" s="151">
        <v>1.0920000000000001E-3</v>
      </c>
      <c r="AK37" s="151">
        <v>1.2459999999999999E-3</v>
      </c>
      <c r="AL37" s="151">
        <v>2.12E-4</v>
      </c>
      <c r="AM37" s="152">
        <v>2.3119999999999998E-3</v>
      </c>
      <c r="AO37" s="153">
        <v>0.60960599999999998</v>
      </c>
      <c r="AP37" s="153">
        <v>0.105139</v>
      </c>
      <c r="AQ37" s="153">
        <v>0.48541299999999998</v>
      </c>
      <c r="AR37" s="153">
        <v>8.9020000000000002E-3</v>
      </c>
      <c r="AS37" s="153">
        <v>0.91281999999999996</v>
      </c>
      <c r="AU37"/>
      <c r="AV37"/>
    </row>
    <row r="38" spans="1:48" ht="18" customHeight="1" x14ac:dyDescent="0.15">
      <c r="A38" s="149">
        <v>66</v>
      </c>
      <c r="B38" s="150" t="s">
        <v>32</v>
      </c>
      <c r="C38" s="151">
        <v>2.8946E-2</v>
      </c>
      <c r="D38" s="151">
        <v>4.1666000000000002E-2</v>
      </c>
      <c r="E38" s="151">
        <v>3.9884999999999997E-2</v>
      </c>
      <c r="F38" s="151">
        <v>2.6925999999999999E-2</v>
      </c>
      <c r="G38" s="151">
        <v>3.9390000000000001E-2</v>
      </c>
      <c r="H38" s="151">
        <v>4.1258000000000003E-2</v>
      </c>
      <c r="I38" s="151">
        <v>4.8679999999999999E-3</v>
      </c>
      <c r="J38" s="151">
        <v>7.9694000000000001E-2</v>
      </c>
      <c r="K38" s="151">
        <v>2.2969E-2</v>
      </c>
      <c r="L38" s="151">
        <v>1.5951E-2</v>
      </c>
      <c r="M38" s="151">
        <v>2.8070999999999999E-2</v>
      </c>
      <c r="N38" s="151">
        <v>3.0831000000000001E-2</v>
      </c>
      <c r="O38" s="151">
        <v>5.2041999999999998E-2</v>
      </c>
      <c r="P38" s="151">
        <v>3.7256999999999998E-2</v>
      </c>
      <c r="Q38" s="151">
        <v>3.7802000000000002E-2</v>
      </c>
      <c r="R38" s="151">
        <v>7.8281000000000003E-2</v>
      </c>
      <c r="S38" s="151">
        <v>2.8119999999999999E-2</v>
      </c>
      <c r="T38" s="151">
        <v>5.4906000000000003E-2</v>
      </c>
      <c r="U38" s="151">
        <v>7.0905999999999997E-2</v>
      </c>
      <c r="V38" s="151">
        <v>4.2202999999999997E-2</v>
      </c>
      <c r="W38" s="151">
        <v>6.9598999999999994E-2</v>
      </c>
      <c r="X38" s="151">
        <v>3.8969999999999998E-2</v>
      </c>
      <c r="Y38" s="151">
        <v>0.118989</v>
      </c>
      <c r="Z38" s="151">
        <v>5.1891E-2</v>
      </c>
      <c r="AA38" s="151">
        <v>6.5533999999999995E-2</v>
      </c>
      <c r="AB38" s="151">
        <v>8.6526000000000006E-2</v>
      </c>
      <c r="AC38" s="151">
        <v>3.0190999999999999E-2</v>
      </c>
      <c r="AD38" s="151">
        <v>7.7484999999999998E-2</v>
      </c>
      <c r="AE38" s="151">
        <v>0.123504</v>
      </c>
      <c r="AF38" s="151">
        <v>8.7874999999999995E-2</v>
      </c>
      <c r="AG38" s="151">
        <v>5.2803999999999997E-2</v>
      </c>
      <c r="AH38" s="151">
        <v>3.9744000000000002E-2</v>
      </c>
      <c r="AI38" s="151">
        <v>5.8166000000000002E-2</v>
      </c>
      <c r="AJ38" s="151">
        <v>1.1039030000000001</v>
      </c>
      <c r="AK38" s="151">
        <v>3.6257999999999999E-2</v>
      </c>
      <c r="AL38" s="151">
        <v>1.9526000000000002E-2</v>
      </c>
      <c r="AM38" s="152">
        <v>6.3059000000000004E-2</v>
      </c>
      <c r="AO38" s="153">
        <v>0.64055200000000001</v>
      </c>
      <c r="AP38" s="153">
        <v>8.4845000000000004E-2</v>
      </c>
      <c r="AQ38" s="153">
        <v>0.33303700000000003</v>
      </c>
      <c r="AR38" s="153">
        <v>4.2366000000000001E-2</v>
      </c>
      <c r="AS38" s="153">
        <v>0.62987300000000002</v>
      </c>
      <c r="AU38"/>
      <c r="AV38"/>
    </row>
    <row r="39" spans="1:48" ht="18" customHeight="1" x14ac:dyDescent="0.15">
      <c r="A39" s="158">
        <v>67</v>
      </c>
      <c r="B39" s="154" t="s">
        <v>33</v>
      </c>
      <c r="C39" s="155">
        <v>8.5300000000000003E-4</v>
      </c>
      <c r="D39" s="155">
        <v>3.2400000000000001E-4</v>
      </c>
      <c r="E39" s="155">
        <v>3.8400000000000001E-4</v>
      </c>
      <c r="F39" s="155">
        <v>3.0699999999999998E-4</v>
      </c>
      <c r="G39" s="155">
        <v>4.08E-4</v>
      </c>
      <c r="H39" s="155">
        <v>2.8200000000000002E-4</v>
      </c>
      <c r="I39" s="155">
        <v>4.6999999999999997E-5</v>
      </c>
      <c r="J39" s="155">
        <v>5.4799999999999998E-4</v>
      </c>
      <c r="K39" s="155">
        <v>1.64E-4</v>
      </c>
      <c r="L39" s="155">
        <v>1.8699999999999999E-4</v>
      </c>
      <c r="M39" s="155">
        <v>2.8899999999999998E-4</v>
      </c>
      <c r="N39" s="155">
        <v>2.8299999999999999E-4</v>
      </c>
      <c r="O39" s="155">
        <v>4.4799999999999999E-4</v>
      </c>
      <c r="P39" s="155">
        <v>4.2700000000000002E-4</v>
      </c>
      <c r="Q39" s="155">
        <v>3.21E-4</v>
      </c>
      <c r="R39" s="155">
        <v>6.6399999999999999E-4</v>
      </c>
      <c r="S39" s="155">
        <v>2.6600000000000001E-4</v>
      </c>
      <c r="T39" s="155">
        <v>5.0500000000000002E-4</v>
      </c>
      <c r="U39" s="155">
        <v>7.2000000000000005E-4</v>
      </c>
      <c r="V39" s="155">
        <v>4.2099999999999999E-4</v>
      </c>
      <c r="W39" s="155">
        <v>5.0199999999999995E-4</v>
      </c>
      <c r="X39" s="155">
        <v>2.5900000000000001E-4</v>
      </c>
      <c r="Y39" s="155">
        <v>8.6399999999999997E-4</v>
      </c>
      <c r="Z39" s="155">
        <v>3.39E-4</v>
      </c>
      <c r="AA39" s="155">
        <v>1.204E-3</v>
      </c>
      <c r="AB39" s="155">
        <v>7.0799999999999997E-4</v>
      </c>
      <c r="AC39" s="155">
        <v>5.0000000000000001E-4</v>
      </c>
      <c r="AD39" s="155">
        <v>1.054E-3</v>
      </c>
      <c r="AE39" s="155">
        <v>1.1069000000000001E-2</v>
      </c>
      <c r="AF39" s="155">
        <v>1.024E-3</v>
      </c>
      <c r="AG39" s="155">
        <v>3.1879999999999999E-3</v>
      </c>
      <c r="AH39" s="155">
        <v>1.3006E-2</v>
      </c>
      <c r="AI39" s="155">
        <v>3.0799999999999998E-3</v>
      </c>
      <c r="AJ39" s="155">
        <v>2.0279999999999999E-3</v>
      </c>
      <c r="AK39" s="155">
        <v>1.014143</v>
      </c>
      <c r="AL39" s="155">
        <v>2.9399999999999999E-4</v>
      </c>
      <c r="AM39" s="156">
        <v>2.3110000000000001E-3</v>
      </c>
      <c r="AO39" s="153">
        <v>0.52262900000000001</v>
      </c>
      <c r="AP39" s="153">
        <v>0.12779499999999999</v>
      </c>
      <c r="AQ39" s="153">
        <v>0.25226300000000001</v>
      </c>
      <c r="AR39" s="153">
        <v>0.121591</v>
      </c>
      <c r="AS39" s="153">
        <v>0.85801700000000003</v>
      </c>
      <c r="AU39"/>
      <c r="AV39"/>
    </row>
    <row r="40" spans="1:48" ht="18" customHeight="1" x14ac:dyDescent="0.15">
      <c r="A40" s="149">
        <v>68</v>
      </c>
      <c r="B40" s="150" t="s">
        <v>4</v>
      </c>
      <c r="C40" s="151">
        <v>2.1259999999999999E-3</v>
      </c>
      <c r="D40" s="151">
        <v>1.173E-3</v>
      </c>
      <c r="E40" s="151">
        <v>1.4989999999999999E-3</v>
      </c>
      <c r="F40" s="151">
        <v>1.263E-3</v>
      </c>
      <c r="G40" s="151">
        <v>1.9109999999999999E-3</v>
      </c>
      <c r="H40" s="151">
        <v>8.8400000000000002E-4</v>
      </c>
      <c r="I40" s="151">
        <v>8.8999999999999995E-5</v>
      </c>
      <c r="J40" s="151">
        <v>7.6000000000000004E-4</v>
      </c>
      <c r="K40" s="151">
        <v>9.7499999999999996E-4</v>
      </c>
      <c r="L40" s="151">
        <v>4.2000000000000002E-4</v>
      </c>
      <c r="M40" s="151">
        <v>8.6600000000000002E-4</v>
      </c>
      <c r="N40" s="151">
        <v>7.2400000000000003E-4</v>
      </c>
      <c r="O40" s="151">
        <v>2.0479999999999999E-3</v>
      </c>
      <c r="P40" s="151">
        <v>1.6000000000000001E-3</v>
      </c>
      <c r="Q40" s="151">
        <v>1.6260000000000001E-3</v>
      </c>
      <c r="R40" s="151">
        <v>1.977E-3</v>
      </c>
      <c r="S40" s="151">
        <v>9.2100000000000005E-4</v>
      </c>
      <c r="T40" s="151">
        <v>1.8240000000000001E-3</v>
      </c>
      <c r="U40" s="151">
        <v>2.4099999999999998E-3</v>
      </c>
      <c r="V40" s="151">
        <v>2.0869999999999999E-3</v>
      </c>
      <c r="W40" s="151">
        <v>1.0560000000000001E-3</v>
      </c>
      <c r="X40" s="151">
        <v>3.3799999999999998E-4</v>
      </c>
      <c r="Y40" s="151">
        <v>1.702E-3</v>
      </c>
      <c r="Z40" s="151">
        <v>3.882E-3</v>
      </c>
      <c r="AA40" s="151">
        <v>2.3449999999999999E-3</v>
      </c>
      <c r="AB40" s="151">
        <v>4.2220000000000001E-3</v>
      </c>
      <c r="AC40" s="151">
        <v>7.7700000000000002E-4</v>
      </c>
      <c r="AD40" s="151">
        <v>2.4919999999999999E-3</v>
      </c>
      <c r="AE40" s="151">
        <v>2.3050000000000002E-3</v>
      </c>
      <c r="AF40" s="151">
        <v>4.5659999999999997E-3</v>
      </c>
      <c r="AG40" s="151">
        <v>4.1700000000000001E-3</v>
      </c>
      <c r="AH40" s="151">
        <v>2.8210000000000002E-3</v>
      </c>
      <c r="AI40" s="151">
        <v>5.3880000000000004E-3</v>
      </c>
      <c r="AJ40" s="151">
        <v>1.92E-3</v>
      </c>
      <c r="AK40" s="151">
        <v>2.2399999999999998E-3</v>
      </c>
      <c r="AL40" s="151">
        <v>1.0007239999999999</v>
      </c>
      <c r="AM40" s="152">
        <v>1.933E-3</v>
      </c>
      <c r="AO40" s="153">
        <v>0</v>
      </c>
      <c r="AP40" s="153">
        <v>0</v>
      </c>
      <c r="AQ40" s="153">
        <v>0</v>
      </c>
      <c r="AR40" s="153">
        <v>1.5169999999999999E-3</v>
      </c>
      <c r="AS40" s="153">
        <v>1</v>
      </c>
      <c r="AU40"/>
      <c r="AV40"/>
    </row>
    <row r="41" spans="1:48" ht="18" customHeight="1" x14ac:dyDescent="0.15">
      <c r="A41" s="158">
        <v>69</v>
      </c>
      <c r="B41" s="154" t="s">
        <v>5</v>
      </c>
      <c r="C41" s="155">
        <v>4.202E-3</v>
      </c>
      <c r="D41" s="155">
        <v>1.5270000000000001E-2</v>
      </c>
      <c r="E41" s="155">
        <v>4.3909999999999999E-3</v>
      </c>
      <c r="F41" s="155">
        <v>3.7780000000000001E-3</v>
      </c>
      <c r="G41" s="155">
        <v>5.0569999999999999E-3</v>
      </c>
      <c r="H41" s="155">
        <v>2.0439999999999998E-3</v>
      </c>
      <c r="I41" s="155">
        <v>5.6400000000000005E-4</v>
      </c>
      <c r="J41" s="155">
        <v>5.4200000000000003E-3</v>
      </c>
      <c r="K41" s="155">
        <v>5.1770000000000002E-3</v>
      </c>
      <c r="L41" s="155">
        <v>5.5019999999999999E-3</v>
      </c>
      <c r="M41" s="155">
        <v>8.1560000000000001E-3</v>
      </c>
      <c r="N41" s="155">
        <v>5.8219999999999999E-3</v>
      </c>
      <c r="O41" s="155">
        <v>1.3462E-2</v>
      </c>
      <c r="P41" s="155">
        <v>9.1160000000000008E-3</v>
      </c>
      <c r="Q41" s="155">
        <v>4.2630000000000003E-3</v>
      </c>
      <c r="R41" s="155">
        <v>3.1340000000000001E-3</v>
      </c>
      <c r="S41" s="155">
        <v>2.921E-3</v>
      </c>
      <c r="T41" s="155">
        <v>3.8500000000000001E-3</v>
      </c>
      <c r="U41" s="155">
        <v>1.2312E-2</v>
      </c>
      <c r="V41" s="155">
        <v>3.712E-3</v>
      </c>
      <c r="W41" s="155">
        <v>1.6989000000000001E-2</v>
      </c>
      <c r="X41" s="155">
        <v>3.5249999999999999E-3</v>
      </c>
      <c r="Y41" s="155">
        <v>1.2324999999999999E-2</v>
      </c>
      <c r="Z41" s="155">
        <v>2.1260000000000001E-2</v>
      </c>
      <c r="AA41" s="155">
        <v>7.4819999999999999E-3</v>
      </c>
      <c r="AB41" s="155">
        <v>5.2610000000000001E-3</v>
      </c>
      <c r="AC41" s="155">
        <v>2.99E-3</v>
      </c>
      <c r="AD41" s="155">
        <v>9.6799999999999994E-3</v>
      </c>
      <c r="AE41" s="155">
        <v>3.9760000000000004E-3</v>
      </c>
      <c r="AF41" s="155">
        <v>2.823E-3</v>
      </c>
      <c r="AG41" s="155">
        <v>1.2879E-2</v>
      </c>
      <c r="AH41" s="155">
        <v>4.738E-3</v>
      </c>
      <c r="AI41" s="155">
        <v>4.6589999999999999E-3</v>
      </c>
      <c r="AJ41" s="155">
        <v>4.1900000000000001E-3</v>
      </c>
      <c r="AK41" s="155">
        <v>4.2529999999999998E-3</v>
      </c>
      <c r="AL41" s="155">
        <v>2.7160000000000001E-3</v>
      </c>
      <c r="AM41" s="156">
        <v>1.0021249999999999</v>
      </c>
      <c r="AO41" s="159">
        <v>0.38769300000000001</v>
      </c>
      <c r="AP41" s="159">
        <v>2.032E-3</v>
      </c>
      <c r="AQ41" s="159">
        <v>1.2441000000000001E-2</v>
      </c>
      <c r="AR41" s="159">
        <v>3.8600000000000001E-3</v>
      </c>
      <c r="AS41" s="159">
        <v>0.98870800000000003</v>
      </c>
      <c r="AU41"/>
      <c r="AV41"/>
    </row>
    <row r="42" spans="1:48" x14ac:dyDescent="0.15">
      <c r="AV42"/>
    </row>
    <row r="116" spans="1:2" ht="24" x14ac:dyDescent="0.35">
      <c r="A116" s="137" ph="1"/>
      <c r="B116" s="137" ph="1"/>
    </row>
    <row r="117" spans="1:2" ht="24" x14ac:dyDescent="0.35">
      <c r="A117" s="137" ph="1"/>
      <c r="B117" s="137" ph="1"/>
    </row>
    <row r="154" spans="1:1" ht="24" x14ac:dyDescent="0.35">
      <c r="A154" s="137" ph="1"/>
    </row>
    <row r="192" spans="1:2" ht="24" x14ac:dyDescent="0.35">
      <c r="A192" s="137" ph="1"/>
      <c r="B192" s="137" ph="1"/>
    </row>
    <row r="193" spans="1:2" ht="24" x14ac:dyDescent="0.35">
      <c r="A193" s="137" ph="1"/>
      <c r="B193" s="137" ph="1"/>
    </row>
    <row r="231" spans="2:2" ht="24" x14ac:dyDescent="0.35">
      <c r="B231" s="137" ph="1"/>
    </row>
    <row r="269" spans="2:2" ht="24" x14ac:dyDescent="0.35">
      <c r="B269" s="137" ph="1"/>
    </row>
    <row r="307" spans="2:2" ht="24" x14ac:dyDescent="0.35">
      <c r="B307" s="137" ph="1"/>
    </row>
    <row r="345" spans="2:2" ht="24" x14ac:dyDescent="0.35">
      <c r="B345" s="137" ph="1"/>
    </row>
  </sheetData>
  <phoneticPr fontId="4"/>
  <pageMargins left="0.39370078740157483" right="0.39370078740157483" top="0.39370078740157483" bottom="0.19685039370078741" header="0.51181102362204722" footer="0.51181102362204722"/>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3"/>
  <sheetViews>
    <sheetView showGridLines="0" zoomScale="70" zoomScaleNormal="70" workbookViewId="0"/>
  </sheetViews>
  <sheetFormatPr defaultColWidth="9" defaultRowHeight="18.75" x14ac:dyDescent="0.15"/>
  <cols>
    <col min="1" max="16384" width="9" style="69"/>
  </cols>
  <sheetData>
    <row r="1" spans="1:1" ht="12.75" customHeight="1" x14ac:dyDescent="0.15">
      <c r="A1" s="69" t="s">
        <v>60</v>
      </c>
    </row>
    <row r="2" spans="1:1" ht="12.75" customHeight="1" x14ac:dyDescent="0.15"/>
    <row r="3" spans="1:1" ht="12.75" customHeight="1" x14ac:dyDescent="0.15"/>
    <row r="4" spans="1:1" ht="12.75" customHeight="1" x14ac:dyDescent="0.15"/>
    <row r="5" spans="1:1" ht="12.75" customHeight="1" x14ac:dyDescent="0.15"/>
    <row r="6" spans="1:1" ht="12.75" customHeight="1" x14ac:dyDescent="0.15"/>
    <row r="7" spans="1:1" ht="12.75" customHeight="1" x14ac:dyDescent="0.15"/>
    <row r="8" spans="1:1" ht="12.75" customHeight="1" x14ac:dyDescent="0.15"/>
    <row r="9" spans="1:1" ht="12.75" customHeight="1" x14ac:dyDescent="0.15"/>
    <row r="10" spans="1:1" ht="12.75" customHeight="1" x14ac:dyDescent="0.15"/>
    <row r="11" spans="1:1" ht="12.75" customHeight="1" x14ac:dyDescent="0.15"/>
    <row r="12" spans="1:1" ht="12.75" customHeight="1" x14ac:dyDescent="0.15"/>
    <row r="13" spans="1:1" ht="12.75" customHeight="1" x14ac:dyDescent="0.15"/>
    <row r="14" spans="1:1" ht="12.75" customHeight="1" x14ac:dyDescent="0.15"/>
    <row r="15" spans="1:1" ht="12.75" customHeight="1" x14ac:dyDescent="0.15"/>
    <row r="16" spans="1:1"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sheetData>
  <phoneticPr fontId="4"/>
  <pageMargins left="0.7" right="0.7" top="0.75" bottom="0.75" header="0.3" footer="0.3"/>
  <pageSetup paperSize="9"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70" zoomScaleNormal="70" workbookViewId="0">
      <selection sqref="A1:H2"/>
    </sheetView>
  </sheetViews>
  <sheetFormatPr defaultColWidth="9" defaultRowHeight="18.75" x14ac:dyDescent="0.15"/>
  <cols>
    <col min="1" max="1" width="3.25" style="69" customWidth="1"/>
    <col min="2" max="2" width="31.625" style="69" customWidth="1"/>
    <col min="3" max="5" width="15" style="69" customWidth="1"/>
    <col min="6" max="6" width="5.5" style="69" customWidth="1"/>
    <col min="7" max="8" width="19" style="69" customWidth="1"/>
    <col min="9" max="9" width="9" style="69"/>
    <col min="10" max="10" width="15" style="181" customWidth="1"/>
    <col min="11" max="11" width="15" style="182" customWidth="1"/>
    <col min="12" max="12" width="19.25" style="182" bestFit="1" customWidth="1"/>
    <col min="13" max="16384" width="9" style="69"/>
  </cols>
  <sheetData>
    <row r="1" spans="1:12" ht="18.75" customHeight="1" x14ac:dyDescent="0.15">
      <c r="A1" s="282" t="s">
        <v>147</v>
      </c>
      <c r="B1" s="282"/>
      <c r="C1" s="282"/>
      <c r="D1" s="282"/>
      <c r="E1" s="282"/>
      <c r="F1" s="282"/>
      <c r="G1" s="282"/>
      <c r="H1" s="282"/>
      <c r="J1" s="281" t="s">
        <v>105</v>
      </c>
      <c r="K1" s="281"/>
      <c r="L1" s="281"/>
    </row>
    <row r="2" spans="1:12" ht="19.5" customHeight="1" thickBot="1" x14ac:dyDescent="0.2">
      <c r="A2" s="282"/>
      <c r="B2" s="282"/>
      <c r="C2" s="282"/>
      <c r="D2" s="282"/>
      <c r="E2" s="282"/>
      <c r="F2" s="282"/>
      <c r="G2" s="282"/>
      <c r="H2" s="282"/>
      <c r="J2" s="281"/>
      <c r="K2" s="281"/>
      <c r="L2" s="281"/>
    </row>
    <row r="3" spans="1:12" ht="19.5" thickBot="1" x14ac:dyDescent="0.2">
      <c r="A3" s="200"/>
      <c r="B3" s="201" t="s">
        <v>6</v>
      </c>
      <c r="C3" s="201" t="s">
        <v>69</v>
      </c>
      <c r="D3" s="201" t="s">
        <v>70</v>
      </c>
      <c r="E3" s="201" t="s">
        <v>146</v>
      </c>
      <c r="F3" s="203"/>
      <c r="G3" s="204" t="s">
        <v>71</v>
      </c>
      <c r="H3" s="205" t="s">
        <v>72</v>
      </c>
      <c r="J3" s="193" t="s">
        <v>101</v>
      </c>
      <c r="K3" s="192" t="s">
        <v>102</v>
      </c>
      <c r="L3" s="183" t="s">
        <v>103</v>
      </c>
    </row>
    <row r="4" spans="1:12" x14ac:dyDescent="0.15">
      <c r="A4" s="213" t="s">
        <v>106</v>
      </c>
      <c r="B4" s="202" t="s">
        <v>62</v>
      </c>
      <c r="C4" s="244">
        <v>5735453</v>
      </c>
      <c r="D4" s="244">
        <v>880168</v>
      </c>
      <c r="E4" s="244">
        <v>22311143</v>
      </c>
      <c r="F4" s="203"/>
      <c r="G4" s="206">
        <f>ABS(C4)/$E4</f>
        <v>0.25706674911276395</v>
      </c>
      <c r="H4" s="207">
        <f>ABS(D4)/$E4</f>
        <v>3.9449704571388383E-2</v>
      </c>
      <c r="J4" s="194">
        <f>IF(【入力シート】!D4="購入者価格",【入力シート】!C4*'生産者価格への変換（計算シート）'!G4,0)</f>
        <v>0</v>
      </c>
      <c r="K4" s="191">
        <f>IF(【入力シート】!D4="購入者価格",【入力シート】!C4*'生産者価格への変換（計算シート）'!H4,0)</f>
        <v>0</v>
      </c>
      <c r="L4" s="185">
        <f>【入力シート】!C4-J4-K4</f>
        <v>0</v>
      </c>
    </row>
    <row r="5" spans="1:12" x14ac:dyDescent="0.15">
      <c r="A5" s="213" t="s">
        <v>107</v>
      </c>
      <c r="B5" s="202" t="s">
        <v>17</v>
      </c>
      <c r="C5" s="244">
        <v>522764</v>
      </c>
      <c r="D5" s="244">
        <v>1540876</v>
      </c>
      <c r="E5" s="244">
        <v>23204892</v>
      </c>
      <c r="F5" s="203"/>
      <c r="G5" s="206">
        <f t="shared" ref="G5:G40" si="0">ABS(C5)/$E5</f>
        <v>2.2528180695691236E-2</v>
      </c>
      <c r="H5" s="207">
        <f t="shared" ref="H5:H40" si="1">ABS(D5)/$E5</f>
        <v>6.6403067077407646E-2</v>
      </c>
      <c r="J5" s="194">
        <f>IF(【入力シート】!D5="購入者価格",【入力シート】!C5*'生産者価格への変換（計算シート）'!G5,0)</f>
        <v>0</v>
      </c>
      <c r="K5" s="184">
        <f>IF(【入力シート】!D5="購入者価格",【入力シート】!C5*'生産者価格への変換（計算シート）'!H5,0)</f>
        <v>0</v>
      </c>
      <c r="L5" s="186">
        <f>【入力シート】!C5-J5-K5</f>
        <v>0</v>
      </c>
    </row>
    <row r="6" spans="1:12" x14ac:dyDescent="0.15">
      <c r="A6" s="213" t="s">
        <v>108</v>
      </c>
      <c r="B6" s="202" t="s">
        <v>47</v>
      </c>
      <c r="C6" s="244">
        <v>23069758</v>
      </c>
      <c r="D6" s="244">
        <v>2300814</v>
      </c>
      <c r="E6" s="244">
        <v>71517510</v>
      </c>
      <c r="F6" s="203"/>
      <c r="G6" s="206">
        <f t="shared" si="0"/>
        <v>0.32257496101304423</v>
      </c>
      <c r="H6" s="207">
        <f t="shared" si="1"/>
        <v>3.2171338179978581E-2</v>
      </c>
      <c r="J6" s="194">
        <f>IF(【入力シート】!D6="購入者価格",【入力シート】!C6*'生産者価格への変換（計算シート）'!G6,0)</f>
        <v>0</v>
      </c>
      <c r="K6" s="184">
        <f>IF(【入力シート】!D6="購入者価格",【入力シート】!C6*'生産者価格への変換（計算シート）'!H6,0)</f>
        <v>0</v>
      </c>
      <c r="L6" s="186">
        <f>【入力シート】!C6-J6-K6</f>
        <v>0</v>
      </c>
    </row>
    <row r="7" spans="1:12" x14ac:dyDescent="0.15">
      <c r="A7" s="213" t="s">
        <v>109</v>
      </c>
      <c r="B7" s="202" t="s">
        <v>18</v>
      </c>
      <c r="C7" s="244">
        <v>7166041</v>
      </c>
      <c r="D7" s="244">
        <v>400310</v>
      </c>
      <c r="E7" s="244">
        <v>16306872</v>
      </c>
      <c r="F7" s="203"/>
      <c r="G7" s="206">
        <f t="shared" si="0"/>
        <v>0.43944914757410253</v>
      </c>
      <c r="H7" s="207">
        <f t="shared" si="1"/>
        <v>2.4548546158944525E-2</v>
      </c>
      <c r="J7" s="194">
        <f>IF(【入力シート】!D7="購入者価格",【入力シート】!C7*'生産者価格への変換（計算シート）'!G7,0)</f>
        <v>0</v>
      </c>
      <c r="K7" s="184">
        <f>IF(【入力シート】!D7="購入者価格",【入力シート】!C7*'生産者価格への変換（計算シート）'!H7,0)</f>
        <v>0</v>
      </c>
      <c r="L7" s="186">
        <f>【入力シート】!C7-J7-K7</f>
        <v>0</v>
      </c>
    </row>
    <row r="8" spans="1:12" x14ac:dyDescent="0.15">
      <c r="A8" s="213" t="s">
        <v>110</v>
      </c>
      <c r="B8" s="202" t="s">
        <v>19</v>
      </c>
      <c r="C8" s="244">
        <v>4785314</v>
      </c>
      <c r="D8" s="244">
        <v>1188740</v>
      </c>
      <c r="E8" s="244">
        <v>20494125</v>
      </c>
      <c r="F8" s="203"/>
      <c r="G8" s="206">
        <f t="shared" si="0"/>
        <v>0.23349686800485506</v>
      </c>
      <c r="H8" s="208">
        <f t="shared" si="1"/>
        <v>5.8003940153580597E-2</v>
      </c>
      <c r="J8" s="197">
        <f>IF(【入力シート】!D8="購入者価格",【入力シート】!C8*'生産者価格への変換（計算シート）'!G8,0)</f>
        <v>0</v>
      </c>
      <c r="K8" s="196">
        <f>IF(【入力シート】!D8="購入者価格",【入力シート】!C8*'生産者価格への変換（計算シート）'!H8,0)</f>
        <v>0</v>
      </c>
      <c r="L8" s="187">
        <f>【入力シート】!C8-J8-K8</f>
        <v>0</v>
      </c>
    </row>
    <row r="9" spans="1:12" x14ac:dyDescent="0.15">
      <c r="A9" s="213" t="s">
        <v>111</v>
      </c>
      <c r="B9" s="202" t="s">
        <v>20</v>
      </c>
      <c r="C9" s="244">
        <v>9261724</v>
      </c>
      <c r="D9" s="244">
        <v>1245678</v>
      </c>
      <c r="E9" s="244">
        <v>46240422</v>
      </c>
      <c r="F9" s="203"/>
      <c r="G9" s="209">
        <f t="shared" si="0"/>
        <v>0.20029497135644653</v>
      </c>
      <c r="H9" s="207">
        <f t="shared" si="1"/>
        <v>2.6939157259421205E-2</v>
      </c>
      <c r="J9" s="194">
        <f>IF(【入力シート】!D9="購入者価格",【入力シート】!C9*'生産者価格への変換（計算シート）'!G9,0)</f>
        <v>0</v>
      </c>
      <c r="K9" s="184">
        <f>IF(【入力シート】!D9="購入者価格",【入力シート】!C9*'生産者価格への変換（計算シート）'!H9,0)</f>
        <v>0</v>
      </c>
      <c r="L9" s="188">
        <f>【入力シート】!C9-J9-K9</f>
        <v>0</v>
      </c>
    </row>
    <row r="10" spans="1:12" x14ac:dyDescent="0.15">
      <c r="A10" s="213" t="s">
        <v>112</v>
      </c>
      <c r="B10" s="202" t="s">
        <v>21</v>
      </c>
      <c r="C10" s="244">
        <v>5066181</v>
      </c>
      <c r="D10" s="244">
        <v>547462</v>
      </c>
      <c r="E10" s="244">
        <v>25799957</v>
      </c>
      <c r="F10" s="203"/>
      <c r="G10" s="206">
        <f t="shared" si="0"/>
        <v>0.19636393192438267</v>
      </c>
      <c r="H10" s="207">
        <f t="shared" si="1"/>
        <v>2.1219492730162302E-2</v>
      </c>
      <c r="J10" s="194">
        <f>IF(【入力シート】!D10="購入者価格",【入力シート】!C10*'生産者価格への変換（計算シート）'!G10,0)</f>
        <v>0</v>
      </c>
      <c r="K10" s="184">
        <f>IF(【入力シート】!D10="購入者価格",【入力シート】!C10*'生産者価格への変換（計算シート）'!H10,0)</f>
        <v>0</v>
      </c>
      <c r="L10" s="186">
        <f>【入力シート】!C10-J10-K10</f>
        <v>0</v>
      </c>
    </row>
    <row r="11" spans="1:12" x14ac:dyDescent="0.15">
      <c r="A11" s="213" t="s">
        <v>113</v>
      </c>
      <c r="B11" s="202" t="s">
        <v>63</v>
      </c>
      <c r="C11" s="244">
        <v>3686551</v>
      </c>
      <c r="D11" s="244">
        <v>615789</v>
      </c>
      <c r="E11" s="244">
        <v>20253328</v>
      </c>
      <c r="F11" s="203"/>
      <c r="G11" s="206">
        <f t="shared" si="0"/>
        <v>0.18202198670756728</v>
      </c>
      <c r="H11" s="207">
        <f t="shared" si="1"/>
        <v>3.0404336512004349E-2</v>
      </c>
      <c r="J11" s="194">
        <f>IF(【入力シート】!D11="購入者価格",【入力シート】!C11*'生産者価格への変換（計算シート）'!G11,0)</f>
        <v>0</v>
      </c>
      <c r="K11" s="184">
        <f>IF(【入力シート】!D11="購入者価格",【入力シート】!C11*'生産者価格への変換（計算シート）'!H11,0)</f>
        <v>0</v>
      </c>
      <c r="L11" s="186">
        <f>【入力シート】!C11-J11-K11</f>
        <v>0</v>
      </c>
    </row>
    <row r="12" spans="1:12" x14ac:dyDescent="0.15">
      <c r="A12" s="213" t="s">
        <v>114</v>
      </c>
      <c r="B12" s="202" t="s">
        <v>22</v>
      </c>
      <c r="C12" s="244">
        <v>1590716</v>
      </c>
      <c r="D12" s="244">
        <v>479349</v>
      </c>
      <c r="E12" s="244">
        <v>9120858</v>
      </c>
      <c r="F12" s="203"/>
      <c r="G12" s="206">
        <f t="shared" si="0"/>
        <v>0.17440420627094513</v>
      </c>
      <c r="H12" s="207">
        <f t="shared" si="1"/>
        <v>5.2555253025537728E-2</v>
      </c>
      <c r="J12" s="194">
        <f>IF(【入力シート】!D12="購入者価格",【入力シート】!C12*'生産者価格への変換（計算シート）'!G12,0)</f>
        <v>0</v>
      </c>
      <c r="K12" s="184">
        <f>IF(【入力シート】!D12="購入者価格",【入力シート】!C12*'生産者価格への変換（計算シート）'!H12,0)</f>
        <v>0</v>
      </c>
      <c r="L12" s="186">
        <f>【入力シート】!C12-J12-K12</f>
        <v>0</v>
      </c>
    </row>
    <row r="13" spans="1:12" x14ac:dyDescent="0.15">
      <c r="A13" s="213" t="s">
        <v>73</v>
      </c>
      <c r="B13" s="202" t="s">
        <v>23</v>
      </c>
      <c r="C13" s="244">
        <v>1837641</v>
      </c>
      <c r="D13" s="244">
        <v>841231</v>
      </c>
      <c r="E13" s="244">
        <v>31066763</v>
      </c>
      <c r="F13" s="203"/>
      <c r="G13" s="210">
        <f t="shared" si="0"/>
        <v>5.915135091480242E-2</v>
      </c>
      <c r="H13" s="208">
        <f t="shared" si="1"/>
        <v>2.707816710740028E-2</v>
      </c>
      <c r="J13" s="194">
        <f>IF(【入力シート】!D13="購入者価格",【入力シート】!C13*'生産者価格への変換（計算シート）'!G13,0)</f>
        <v>0</v>
      </c>
      <c r="K13" s="196">
        <f>IF(【入力シート】!D13="購入者価格",【入力シート】!C13*'生産者価格への変換（計算シート）'!H13,0)</f>
        <v>0</v>
      </c>
      <c r="L13" s="187">
        <f>【入力シート】!C13-J13-K13</f>
        <v>0</v>
      </c>
    </row>
    <row r="14" spans="1:12" x14ac:dyDescent="0.15">
      <c r="A14" s="213" t="s">
        <v>74</v>
      </c>
      <c r="B14" s="202" t="s">
        <v>24</v>
      </c>
      <c r="C14" s="244">
        <v>1457178</v>
      </c>
      <c r="D14" s="244">
        <v>421742</v>
      </c>
      <c r="E14" s="244">
        <v>14339281</v>
      </c>
      <c r="F14" s="203"/>
      <c r="G14" s="206">
        <f t="shared" si="0"/>
        <v>0.10162141323543349</v>
      </c>
      <c r="H14" s="207">
        <f t="shared" si="1"/>
        <v>2.9411655995861995E-2</v>
      </c>
      <c r="J14" s="198">
        <f>IF(【入力シート】!D14="購入者価格",【入力シート】!C14*'生産者価格への変換（計算シート）'!G14,0)</f>
        <v>0</v>
      </c>
      <c r="K14" s="184">
        <f>IF(【入力シート】!D14="購入者価格",【入力シート】!C14*'生産者価格への変換（計算シート）'!H14,0)</f>
        <v>0</v>
      </c>
      <c r="L14" s="188">
        <f>【入力シート】!C14-J14-K14</f>
        <v>0</v>
      </c>
    </row>
    <row r="15" spans="1:12" x14ac:dyDescent="0.15">
      <c r="A15" s="213" t="s">
        <v>75</v>
      </c>
      <c r="B15" s="202" t="s">
        <v>25</v>
      </c>
      <c r="C15" s="244">
        <v>2094105</v>
      </c>
      <c r="D15" s="244">
        <v>691088</v>
      </c>
      <c r="E15" s="244">
        <v>15766998</v>
      </c>
      <c r="F15" s="203"/>
      <c r="G15" s="206">
        <f t="shared" si="0"/>
        <v>0.13281570784749258</v>
      </c>
      <c r="H15" s="207">
        <f t="shared" si="1"/>
        <v>4.3831298767209842E-2</v>
      </c>
      <c r="J15" s="194">
        <f>IF(【入力シート】!D15="購入者価格",【入力シート】!C15*'生産者価格への変換（計算シート）'!G15,0)</f>
        <v>0</v>
      </c>
      <c r="K15" s="184">
        <f>IF(【入力シート】!D15="購入者価格",【入力シート】!C15*'生産者価格への変換（計算シート）'!H15,0)</f>
        <v>0</v>
      </c>
      <c r="L15" s="186">
        <f>【入力シート】!C15-J15-K15</f>
        <v>0</v>
      </c>
    </row>
    <row r="16" spans="1:12" x14ac:dyDescent="0.15">
      <c r="A16" s="213" t="s">
        <v>76</v>
      </c>
      <c r="B16" s="202" t="s">
        <v>48</v>
      </c>
      <c r="C16" s="244">
        <v>1395896</v>
      </c>
      <c r="D16" s="244">
        <v>179084</v>
      </c>
      <c r="E16" s="244">
        <v>13572230</v>
      </c>
      <c r="F16" s="203"/>
      <c r="G16" s="206">
        <f t="shared" si="0"/>
        <v>0.1028494212078634</v>
      </c>
      <c r="H16" s="207">
        <f t="shared" si="1"/>
        <v>1.3194883965273208E-2</v>
      </c>
      <c r="J16" s="194">
        <f>IF(【入力シート】!D16="購入者価格",【入力シート】!C16*'生産者価格への変換（計算シート）'!G16,0)</f>
        <v>0</v>
      </c>
      <c r="K16" s="184">
        <f>IF(【入力シート】!D16="購入者価格",【入力シート】!C16*'生産者価格への変換（計算シート）'!H16,0)</f>
        <v>0</v>
      </c>
      <c r="L16" s="186">
        <f>【入力シート】!C16-J16-K16</f>
        <v>0</v>
      </c>
    </row>
    <row r="17" spans="1:12" x14ac:dyDescent="0.15">
      <c r="A17" s="213" t="s">
        <v>77</v>
      </c>
      <c r="B17" s="202" t="s">
        <v>49</v>
      </c>
      <c r="C17" s="244">
        <v>2648839</v>
      </c>
      <c r="D17" s="244">
        <v>251687</v>
      </c>
      <c r="E17" s="244">
        <v>21631618</v>
      </c>
      <c r="F17" s="203"/>
      <c r="G17" s="206">
        <f t="shared" si="0"/>
        <v>0.12245219012281004</v>
      </c>
      <c r="H17" s="207">
        <f t="shared" si="1"/>
        <v>1.1635144444581075E-2</v>
      </c>
      <c r="J17" s="194">
        <f>IF(【入力シート】!D17="購入者価格",【入力シート】!C17*'生産者価格への変換（計算シート）'!G17,0)</f>
        <v>0</v>
      </c>
      <c r="K17" s="184">
        <f>IF(【入力シート】!D17="購入者価格",【入力シート】!C17*'生産者価格への変換（計算シート）'!H17,0)</f>
        <v>0</v>
      </c>
      <c r="L17" s="186">
        <f>【入力シート】!C17-J17-K17</f>
        <v>0</v>
      </c>
    </row>
    <row r="18" spans="1:12" x14ac:dyDescent="0.15">
      <c r="A18" s="213" t="s">
        <v>78</v>
      </c>
      <c r="B18" s="202" t="s">
        <v>50</v>
      </c>
      <c r="C18" s="244">
        <v>1954066</v>
      </c>
      <c r="D18" s="244">
        <v>154137</v>
      </c>
      <c r="E18" s="244">
        <v>11120597</v>
      </c>
      <c r="F18" s="203"/>
      <c r="G18" s="210">
        <f t="shared" si="0"/>
        <v>0.17571592604245978</v>
      </c>
      <c r="H18" s="208">
        <f t="shared" si="1"/>
        <v>1.3860496878000344E-2</v>
      </c>
      <c r="J18" s="197">
        <f>IF(【入力シート】!D18="購入者価格",【入力シート】!C18*'生産者価格への変換（計算シート）'!G18,0)</f>
        <v>0</v>
      </c>
      <c r="K18" s="199">
        <f>IF(【入力シート】!D18="購入者価格",【入力シート】!C18*'生産者価格への変換（計算シート）'!H18,0)</f>
        <v>0</v>
      </c>
      <c r="L18" s="187">
        <f>【入力シート】!C18-J18-K18</f>
        <v>0</v>
      </c>
    </row>
    <row r="19" spans="1:12" x14ac:dyDescent="0.15">
      <c r="A19" s="213" t="s">
        <v>79</v>
      </c>
      <c r="B19" s="202" t="s">
        <v>51</v>
      </c>
      <c r="C19" s="244">
        <v>1120479</v>
      </c>
      <c r="D19" s="244">
        <v>180831</v>
      </c>
      <c r="E19" s="244">
        <v>19011546</v>
      </c>
      <c r="F19" s="203"/>
      <c r="G19" s="206">
        <f t="shared" si="0"/>
        <v>5.8936764006462181E-2</v>
      </c>
      <c r="H19" s="207">
        <f t="shared" si="1"/>
        <v>9.511640978592693E-3</v>
      </c>
      <c r="J19" s="194">
        <f>IF(【入力シート】!D19="購入者価格",【入力シート】!C19*'生産者価格への変換（計算シート）'!G19,0)</f>
        <v>0</v>
      </c>
      <c r="K19" s="184">
        <f>IF(【入力シート】!D19="購入者価格",【入力シート】!C19*'生産者価格への変換（計算シート）'!H19,0)</f>
        <v>0</v>
      </c>
      <c r="L19" s="188">
        <f>【入力シート】!C19-J19-K19</f>
        <v>0</v>
      </c>
    </row>
    <row r="20" spans="1:12" x14ac:dyDescent="0.15">
      <c r="A20" s="213" t="s">
        <v>80</v>
      </c>
      <c r="B20" s="202" t="s">
        <v>26</v>
      </c>
      <c r="C20" s="244">
        <v>4410384</v>
      </c>
      <c r="D20" s="244">
        <v>231756</v>
      </c>
      <c r="E20" s="244">
        <v>25427889</v>
      </c>
      <c r="F20" s="203"/>
      <c r="G20" s="206">
        <f t="shared" si="0"/>
        <v>0.17344672221905641</v>
      </c>
      <c r="H20" s="207">
        <f t="shared" si="1"/>
        <v>9.1142445996991728E-3</v>
      </c>
      <c r="J20" s="194">
        <f>IF(【入力シート】!D20="購入者価格",【入力シート】!C20*'生産者価格への変換（計算シート）'!G20,0)</f>
        <v>0</v>
      </c>
      <c r="K20" s="184">
        <f>IF(【入力シート】!D20="購入者価格",【入力シート】!C20*'生産者価格への変換（計算シート）'!H20,0)</f>
        <v>0</v>
      </c>
      <c r="L20" s="186">
        <f>【入力シート】!C20-J20-K20</f>
        <v>0</v>
      </c>
    </row>
    <row r="21" spans="1:12" x14ac:dyDescent="0.15">
      <c r="A21" s="213" t="s">
        <v>81</v>
      </c>
      <c r="B21" s="202" t="s">
        <v>64</v>
      </c>
      <c r="C21" s="244">
        <v>2593955</v>
      </c>
      <c r="D21" s="244">
        <v>115301</v>
      </c>
      <c r="E21" s="244">
        <v>14578160</v>
      </c>
      <c r="F21" s="203"/>
      <c r="G21" s="206">
        <f t="shared" si="0"/>
        <v>0.17793432092939027</v>
      </c>
      <c r="H21" s="207">
        <f t="shared" si="1"/>
        <v>7.9091600037316089E-3</v>
      </c>
      <c r="J21" s="194">
        <f>IF(【入力シート】!D21="購入者価格",【入力シート】!C21*'生産者価格への変換（計算シート）'!G21,0)</f>
        <v>0</v>
      </c>
      <c r="K21" s="184">
        <f>IF(【入力シート】!D21="購入者価格",【入力シート】!C21*'生産者価格への変換（計算シート）'!H21,0)</f>
        <v>0</v>
      </c>
      <c r="L21" s="186">
        <f>【入力シート】!C21-J21-K21</f>
        <v>0</v>
      </c>
    </row>
    <row r="22" spans="1:12" x14ac:dyDescent="0.15">
      <c r="A22" s="213" t="s">
        <v>82</v>
      </c>
      <c r="B22" s="202" t="s">
        <v>27</v>
      </c>
      <c r="C22" s="244">
        <v>5788348</v>
      </c>
      <c r="D22" s="244">
        <v>1051807</v>
      </c>
      <c r="E22" s="244">
        <v>66806330</v>
      </c>
      <c r="F22" s="203"/>
      <c r="G22" s="206">
        <f t="shared" si="0"/>
        <v>8.6643705768600074E-2</v>
      </c>
      <c r="H22" s="207">
        <f t="shared" si="1"/>
        <v>1.5744121851926307E-2</v>
      </c>
      <c r="J22" s="194">
        <f>IF(【入力シート】!D22="購入者価格",【入力シート】!C22*'生産者価格への変換（計算シート）'!G22,0)</f>
        <v>0</v>
      </c>
      <c r="K22" s="184">
        <f>IF(【入力シート】!D22="購入者価格",【入力シート】!C22*'生産者価格への変換（計算シート）'!H22,0)</f>
        <v>0</v>
      </c>
      <c r="L22" s="186">
        <f>【入力シート】!C22-J22-K22</f>
        <v>0</v>
      </c>
    </row>
    <row r="23" spans="1:12" x14ac:dyDescent="0.15">
      <c r="A23" s="213" t="s">
        <v>83</v>
      </c>
      <c r="B23" s="202" t="s">
        <v>0</v>
      </c>
      <c r="C23" s="244">
        <v>6525089</v>
      </c>
      <c r="D23" s="244">
        <v>735829</v>
      </c>
      <c r="E23" s="244">
        <v>20629001</v>
      </c>
      <c r="F23" s="203"/>
      <c r="G23" s="210">
        <f t="shared" si="0"/>
        <v>0.31630659187034799</v>
      </c>
      <c r="H23" s="208">
        <f t="shared" si="1"/>
        <v>3.5669638098325747E-2</v>
      </c>
      <c r="J23" s="197">
        <f>IF(【入力シート】!D23="購入者価格",【入力シート】!C23*'生産者価格への変換（計算シート）'!G23,0)</f>
        <v>0</v>
      </c>
      <c r="K23" s="199">
        <f>IF(【入力シート】!D23="購入者価格",【入力シート】!C23*'生産者価格への変換（計算シート）'!H23,0)</f>
        <v>0</v>
      </c>
      <c r="L23" s="187">
        <f>【入力シート】!C23-J23-K23</f>
        <v>0</v>
      </c>
    </row>
    <row r="24" spans="1:12" x14ac:dyDescent="0.15">
      <c r="A24" s="213" t="s">
        <v>84</v>
      </c>
      <c r="B24" s="202" t="s">
        <v>28</v>
      </c>
      <c r="C24" s="244">
        <v>0</v>
      </c>
      <c r="D24" s="244">
        <v>0</v>
      </c>
      <c r="E24" s="244">
        <v>60836569</v>
      </c>
      <c r="F24" s="203"/>
      <c r="G24" s="206">
        <f t="shared" si="0"/>
        <v>0</v>
      </c>
      <c r="H24" s="207">
        <f t="shared" si="1"/>
        <v>0</v>
      </c>
      <c r="J24" s="194">
        <f>IF(【入力シート】!D24="購入者価格",【入力シート】!C24*'生産者価格への変換（計算シート）'!G24,0)</f>
        <v>0</v>
      </c>
      <c r="K24" s="184">
        <f>IF(【入力シート】!D24="購入者価格",【入力シート】!C24*'生産者価格への変換（計算シート）'!H24,0)</f>
        <v>0</v>
      </c>
      <c r="L24" s="188">
        <f>【入力シート】!C24-J24-K24</f>
        <v>0</v>
      </c>
    </row>
    <row r="25" spans="1:12" x14ac:dyDescent="0.15">
      <c r="A25" s="213" t="s">
        <v>85</v>
      </c>
      <c r="B25" s="202" t="s">
        <v>29</v>
      </c>
      <c r="C25" s="244">
        <v>0</v>
      </c>
      <c r="D25" s="244">
        <v>0</v>
      </c>
      <c r="E25" s="244">
        <v>24635462</v>
      </c>
      <c r="F25" s="203"/>
      <c r="G25" s="206">
        <f t="shared" si="0"/>
        <v>0</v>
      </c>
      <c r="H25" s="207">
        <f t="shared" si="1"/>
        <v>0</v>
      </c>
      <c r="J25" s="194">
        <f>IF(【入力シート】!D25="購入者価格",【入力シート】!C25*'生産者価格への変換（計算シート）'!G25,0)</f>
        <v>0</v>
      </c>
      <c r="K25" s="184">
        <f>IF(【入力シート】!D25="購入者価格",【入力シート】!C25*'生産者価格への変換（計算シート）'!H25,0)</f>
        <v>0</v>
      </c>
      <c r="L25" s="186">
        <f>【入力シート】!C25-J25-K25</f>
        <v>0</v>
      </c>
    </row>
    <row r="26" spans="1:12" x14ac:dyDescent="0.15">
      <c r="A26" s="213" t="s">
        <v>86</v>
      </c>
      <c r="B26" s="202" t="s">
        <v>52</v>
      </c>
      <c r="C26" s="244">
        <v>0</v>
      </c>
      <c r="D26" s="244">
        <v>0</v>
      </c>
      <c r="E26" s="244">
        <v>4547124</v>
      </c>
      <c r="F26" s="203"/>
      <c r="G26" s="206">
        <f t="shared" si="0"/>
        <v>0</v>
      </c>
      <c r="H26" s="207">
        <f t="shared" si="1"/>
        <v>0</v>
      </c>
      <c r="J26" s="194">
        <f>IF(【入力シート】!D26="購入者価格",【入力シート】!C26*'生産者価格への変換（計算シート）'!G26,0)</f>
        <v>0</v>
      </c>
      <c r="K26" s="184">
        <f>IF(【入力シート】!D26="購入者価格",【入力シート】!C26*'生産者価格への変換（計算シート）'!H26,0)</f>
        <v>0</v>
      </c>
      <c r="L26" s="186">
        <f>【入力シート】!C26-J26-K26</f>
        <v>0</v>
      </c>
    </row>
    <row r="27" spans="1:12" x14ac:dyDescent="0.15">
      <c r="A27" s="213" t="s">
        <v>87</v>
      </c>
      <c r="B27" s="202" t="s">
        <v>53</v>
      </c>
      <c r="C27" s="244">
        <v>0</v>
      </c>
      <c r="D27" s="244">
        <v>0</v>
      </c>
      <c r="E27" s="244">
        <v>4902286</v>
      </c>
      <c r="F27" s="203"/>
      <c r="G27" s="206">
        <f t="shared" si="0"/>
        <v>0</v>
      </c>
      <c r="H27" s="207">
        <f t="shared" si="1"/>
        <v>0</v>
      </c>
      <c r="J27" s="194">
        <f>IF(【入力シート】!D27="購入者価格",【入力シート】!C27*'生産者価格への変換（計算シート）'!G27,0)</f>
        <v>0</v>
      </c>
      <c r="K27" s="184">
        <f>IF(【入力シート】!D27="購入者価格",【入力シート】!C27*'生産者価格への変換（計算シート）'!H27,0)</f>
        <v>0</v>
      </c>
      <c r="L27" s="186">
        <f>【入力シート】!C27-J27-K27</f>
        <v>0</v>
      </c>
    </row>
    <row r="28" spans="1:12" x14ac:dyDescent="0.15">
      <c r="A28" s="245" t="s">
        <v>88</v>
      </c>
      <c r="B28" s="246" t="s">
        <v>1</v>
      </c>
      <c r="C28" s="244">
        <v>-95118672</v>
      </c>
      <c r="D28" s="244">
        <v>0</v>
      </c>
      <c r="E28" s="244">
        <v>549709</v>
      </c>
      <c r="F28" s="203"/>
      <c r="G28" s="210">
        <f t="shared" si="0"/>
        <v>173.03459102907175</v>
      </c>
      <c r="H28" s="208">
        <f t="shared" si="1"/>
        <v>0</v>
      </c>
      <c r="J28" s="247"/>
      <c r="K28" s="248"/>
      <c r="L28" s="249">
        <f>【入力シート】!C28+SUM(J4:J40)</f>
        <v>0</v>
      </c>
    </row>
    <row r="29" spans="1:12" x14ac:dyDescent="0.15">
      <c r="A29" s="213" t="s">
        <v>89</v>
      </c>
      <c r="B29" s="202" t="s">
        <v>2</v>
      </c>
      <c r="C29" s="244">
        <v>0</v>
      </c>
      <c r="D29" s="244">
        <v>0</v>
      </c>
      <c r="E29" s="244">
        <v>36847628</v>
      </c>
      <c r="F29" s="203"/>
      <c r="G29" s="206">
        <f t="shared" si="0"/>
        <v>0</v>
      </c>
      <c r="H29" s="207">
        <f t="shared" si="1"/>
        <v>0</v>
      </c>
      <c r="J29" s="194">
        <f>IF(【入力シート】!D29="購入者価格",【入力シート】!C29*'生産者価格への変換（計算シート）'!G29,0)</f>
        <v>0</v>
      </c>
      <c r="K29" s="184">
        <f>IF(【入力シート】!D29="購入者価格",【入力シート】!C29*'生産者価格への変換（計算シート）'!H29,0)</f>
        <v>0</v>
      </c>
      <c r="L29" s="188">
        <f>【入力シート】!C29-J29-K29</f>
        <v>0</v>
      </c>
    </row>
    <row r="30" spans="1:12" x14ac:dyDescent="0.15">
      <c r="A30" s="213" t="s">
        <v>90</v>
      </c>
      <c r="B30" s="202" t="s">
        <v>30</v>
      </c>
      <c r="C30" s="244">
        <v>0</v>
      </c>
      <c r="D30" s="244">
        <v>0</v>
      </c>
      <c r="E30" s="244">
        <v>80720730</v>
      </c>
      <c r="F30" s="203"/>
      <c r="G30" s="206">
        <f t="shared" si="0"/>
        <v>0</v>
      </c>
      <c r="H30" s="207">
        <f t="shared" si="1"/>
        <v>0</v>
      </c>
      <c r="J30" s="194">
        <f>IF(【入力シート】!D30="購入者価格",【入力シート】!C30*'生産者価格への変換（計算シート）'!G30,0)</f>
        <v>0</v>
      </c>
      <c r="K30" s="184">
        <f>IF(【入力シート】!D30="購入者価格",【入力シート】!C30*'生産者価格への変換（計算シート）'!H30,0)</f>
        <v>0</v>
      </c>
      <c r="L30" s="186">
        <f>【入力シート】!C30-J30-K30</f>
        <v>0</v>
      </c>
    </row>
    <row r="31" spans="1:12" x14ac:dyDescent="0.15">
      <c r="A31" s="245" t="s">
        <v>91</v>
      </c>
      <c r="B31" s="246" t="s">
        <v>54</v>
      </c>
      <c r="C31" s="244">
        <v>0</v>
      </c>
      <c r="D31" s="244">
        <v>-14430703</v>
      </c>
      <c r="E31" s="244">
        <v>44188081</v>
      </c>
      <c r="F31" s="203"/>
      <c r="G31" s="206">
        <f t="shared" si="0"/>
        <v>0</v>
      </c>
      <c r="H31" s="207">
        <f t="shared" si="1"/>
        <v>0.32657455751472891</v>
      </c>
      <c r="J31" s="250"/>
      <c r="K31" s="251"/>
      <c r="L31" s="252">
        <f>【入力シート】!C31+SUM(K4:K40)</f>
        <v>0</v>
      </c>
    </row>
    <row r="32" spans="1:12" x14ac:dyDescent="0.15">
      <c r="A32" s="213" t="s">
        <v>92</v>
      </c>
      <c r="B32" s="202" t="s">
        <v>55</v>
      </c>
      <c r="C32" s="244">
        <v>2289385</v>
      </c>
      <c r="D32" s="244">
        <v>225182</v>
      </c>
      <c r="E32" s="244">
        <v>54810743</v>
      </c>
      <c r="F32" s="203"/>
      <c r="G32" s="206">
        <f t="shared" si="0"/>
        <v>4.1768910156901172E-2</v>
      </c>
      <c r="H32" s="207">
        <f t="shared" si="1"/>
        <v>4.1083551813920855E-3</v>
      </c>
      <c r="J32" s="194">
        <f>IF(【入力シート】!D32="購入者価格",【入力シート】!C32*'生産者価格への変換（計算シート）'!G32,0)</f>
        <v>0</v>
      </c>
      <c r="K32" s="184">
        <f>IF(【入力シート】!D32="購入者価格",【入力シート】!C32*'生産者価格への変換（計算シート）'!H32,0)</f>
        <v>0</v>
      </c>
      <c r="L32" s="186">
        <f>【入力シート】!C32-J32-K32</f>
        <v>0</v>
      </c>
    </row>
    <row r="33" spans="1:12" x14ac:dyDescent="0.15">
      <c r="A33" s="213" t="s">
        <v>93</v>
      </c>
      <c r="B33" s="202" t="s">
        <v>3</v>
      </c>
      <c r="C33" s="244">
        <v>0</v>
      </c>
      <c r="D33" s="244">
        <v>0</v>
      </c>
      <c r="E33" s="244">
        <v>39739035</v>
      </c>
      <c r="F33" s="203"/>
      <c r="G33" s="210">
        <f t="shared" si="0"/>
        <v>0</v>
      </c>
      <c r="H33" s="208">
        <f t="shared" si="1"/>
        <v>0</v>
      </c>
      <c r="J33" s="197">
        <f>IF(【入力シート】!D33="購入者価格",【入力シート】!C33*'生産者価格への変換（計算シート）'!G33,0)</f>
        <v>0</v>
      </c>
      <c r="K33" s="199">
        <f>IF(【入力シート】!D33="購入者価格",【入力シート】!C33*'生産者価格への変換（計算シート）'!H33,0)</f>
        <v>0</v>
      </c>
      <c r="L33" s="187">
        <f>【入力シート】!C33-J33-K33</f>
        <v>0</v>
      </c>
    </row>
    <row r="34" spans="1:12" x14ac:dyDescent="0.15">
      <c r="A34" s="213" t="s">
        <v>94</v>
      </c>
      <c r="B34" s="202" t="s">
        <v>31</v>
      </c>
      <c r="C34" s="244">
        <v>0</v>
      </c>
      <c r="D34" s="244">
        <v>631</v>
      </c>
      <c r="E34" s="244">
        <v>45728889</v>
      </c>
      <c r="F34" s="203"/>
      <c r="G34" s="206">
        <f t="shared" si="0"/>
        <v>0</v>
      </c>
      <c r="H34" s="207">
        <f t="shared" si="1"/>
        <v>1.3798717042961616E-5</v>
      </c>
      <c r="J34" s="194">
        <f>IF(【入力シート】!D34="購入者価格",【入力シート】!C34*'生産者価格への変換（計算シート）'!G34,0)</f>
        <v>0</v>
      </c>
      <c r="K34" s="184">
        <f>IF(【入力シート】!D34="購入者価格",【入力シート】!C34*'生産者価格への変換（計算シート）'!H34,0)</f>
        <v>0</v>
      </c>
      <c r="L34" s="188">
        <f>【入力シート】!C34-J34-K34</f>
        <v>0</v>
      </c>
    </row>
    <row r="35" spans="1:12" x14ac:dyDescent="0.15">
      <c r="A35" s="213" t="s">
        <v>95</v>
      </c>
      <c r="B35" s="202" t="s">
        <v>56</v>
      </c>
      <c r="C35" s="244">
        <v>0</v>
      </c>
      <c r="D35" s="244">
        <v>0</v>
      </c>
      <c r="E35" s="244">
        <v>67590374</v>
      </c>
      <c r="F35" s="203"/>
      <c r="G35" s="206">
        <f t="shared" si="0"/>
        <v>0</v>
      </c>
      <c r="H35" s="207">
        <f t="shared" si="1"/>
        <v>0</v>
      </c>
      <c r="J35" s="194">
        <f>IF(【入力シート】!D35="購入者価格",【入力シート】!C35*'生産者価格への変換（計算シート）'!G35,0)</f>
        <v>0</v>
      </c>
      <c r="K35" s="184">
        <f>IF(【入力シート】!D35="購入者価格",【入力シート】!C35*'生産者価格への変換（計算シート）'!H35,0)</f>
        <v>0</v>
      </c>
      <c r="L35" s="189">
        <f>【入力シート】!C35-J35-K35</f>
        <v>0</v>
      </c>
    </row>
    <row r="36" spans="1:12" x14ac:dyDescent="0.15">
      <c r="A36" s="213" t="s">
        <v>96</v>
      </c>
      <c r="B36" s="202" t="s">
        <v>65</v>
      </c>
      <c r="C36" s="244">
        <v>0</v>
      </c>
      <c r="D36" s="244">
        <v>0</v>
      </c>
      <c r="E36" s="244">
        <v>4560137</v>
      </c>
      <c r="F36" s="203"/>
      <c r="G36" s="206">
        <f t="shared" si="0"/>
        <v>0</v>
      </c>
      <c r="H36" s="207">
        <f t="shared" si="1"/>
        <v>0</v>
      </c>
      <c r="J36" s="194">
        <f>IF(【入力シート】!D36="購入者価格",【入力シート】!C36*'生産者価格への変換（計算シート）'!G36,0)</f>
        <v>0</v>
      </c>
      <c r="K36" s="184">
        <f>IF(【入力シート】!D36="購入者価格",【入力シート】!C36*'生産者価格への変換（計算シート）'!H36,0)</f>
        <v>0</v>
      </c>
      <c r="L36" s="189">
        <f>【入力シート】!C36-J36-K36</f>
        <v>0</v>
      </c>
    </row>
    <row r="37" spans="1:12" x14ac:dyDescent="0.15">
      <c r="A37" s="213" t="s">
        <v>97</v>
      </c>
      <c r="B37" s="202" t="s">
        <v>32</v>
      </c>
      <c r="C37" s="244">
        <v>0</v>
      </c>
      <c r="D37" s="244">
        <v>0</v>
      </c>
      <c r="E37" s="244">
        <v>78571900</v>
      </c>
      <c r="F37" s="203"/>
      <c r="G37" s="206">
        <f t="shared" si="0"/>
        <v>0</v>
      </c>
      <c r="H37" s="207">
        <f t="shared" si="1"/>
        <v>0</v>
      </c>
      <c r="J37" s="194">
        <f>IF(【入力シート】!D37="購入者価格",【入力シート】!C37*'生産者価格への変換（計算シート）'!G37,0)</f>
        <v>0</v>
      </c>
      <c r="K37" s="184">
        <f>IF(【入力シート】!D37="購入者価格",【入力シート】!C37*'生産者価格への変換（計算シート）'!H37,0)</f>
        <v>0</v>
      </c>
      <c r="L37" s="186">
        <f>【入力シート】!C37-J37-K37</f>
        <v>0</v>
      </c>
    </row>
    <row r="38" spans="1:12" x14ac:dyDescent="0.15">
      <c r="A38" s="213" t="s">
        <v>98</v>
      </c>
      <c r="B38" s="202" t="s">
        <v>33</v>
      </c>
      <c r="C38" s="244">
        <v>990</v>
      </c>
      <c r="D38" s="244">
        <v>351</v>
      </c>
      <c r="E38" s="244">
        <v>56082614</v>
      </c>
      <c r="F38" s="203"/>
      <c r="G38" s="210">
        <f t="shared" si="0"/>
        <v>1.7652529534375841E-5</v>
      </c>
      <c r="H38" s="208">
        <f t="shared" si="1"/>
        <v>6.2586241076423432E-6</v>
      </c>
      <c r="J38" s="197">
        <f>IF(【入力シート】!D38="購入者価格",【入力シート】!C38*'生産者価格への変換（計算シート）'!G38,0)</f>
        <v>0</v>
      </c>
      <c r="K38" s="199">
        <f>IF(【入力シート】!D38="購入者価格",【入力シート】!C38*'生産者価格への変換（計算シート）'!H38,0)</f>
        <v>0</v>
      </c>
      <c r="L38" s="187">
        <f>【入力シート】!C38-J38-K38</f>
        <v>0</v>
      </c>
    </row>
    <row r="39" spans="1:12" x14ac:dyDescent="0.15">
      <c r="A39" s="213" t="s">
        <v>99</v>
      </c>
      <c r="B39" s="202" t="s">
        <v>4</v>
      </c>
      <c r="C39" s="244">
        <v>0</v>
      </c>
      <c r="D39" s="244">
        <v>0</v>
      </c>
      <c r="E39" s="244">
        <v>1463403</v>
      </c>
      <c r="F39" s="203"/>
      <c r="G39" s="206">
        <f t="shared" si="0"/>
        <v>0</v>
      </c>
      <c r="H39" s="207">
        <f t="shared" si="1"/>
        <v>0</v>
      </c>
      <c r="J39" s="194">
        <f>IF(【入力シート】!D39="購入者価格",【入力シート】!C39*'生産者価格への変換（計算シート）'!G39,0)</f>
        <v>0</v>
      </c>
      <c r="K39" s="184">
        <f>IF(【入力シート】!D39="購入者価格",【入力シート】!C39*'生産者価格への変換（計算シート）'!H39,0)</f>
        <v>0</v>
      </c>
      <c r="L39" s="189">
        <f>【入力シート】!C39-J39-K39</f>
        <v>0</v>
      </c>
    </row>
    <row r="40" spans="1:12" ht="19.5" thickBot="1" x14ac:dyDescent="0.2">
      <c r="A40" s="213" t="s">
        <v>100</v>
      </c>
      <c r="B40" s="202" t="s">
        <v>5</v>
      </c>
      <c r="C40" s="244">
        <v>117815</v>
      </c>
      <c r="D40" s="244">
        <v>150860</v>
      </c>
      <c r="E40" s="244">
        <v>5012311</v>
      </c>
      <c r="F40" s="203"/>
      <c r="G40" s="211">
        <f t="shared" si="0"/>
        <v>2.3505125679551809E-2</v>
      </c>
      <c r="H40" s="212">
        <f t="shared" si="1"/>
        <v>3.0097892967934352E-2</v>
      </c>
      <c r="J40" s="195">
        <f>IF(【入力シート】!D40="購入者価格",【入力シート】!C40*'生産者価格への変換（計算シート）'!G40,0)</f>
        <v>0</v>
      </c>
      <c r="K40" s="243">
        <f>IF(【入力シート】!D40="購入者価格",【入力シート】!C40*'生産者価格への変換（計算シート）'!H40,0)</f>
        <v>0</v>
      </c>
      <c r="L40" s="190">
        <f>【入力シート】!C40-J40-K40</f>
        <v>0</v>
      </c>
    </row>
  </sheetData>
  <sheetProtection sheet="1" objects="1" scenarios="1" selectLockedCells="1" selectUnlockedCells="1"/>
  <mergeCells count="2">
    <mergeCell ref="J1:L2"/>
    <mergeCell ref="A1:H2"/>
  </mergeCells>
  <phoneticPr fontId="4"/>
  <dataValidations count="1">
    <dataValidation imeMode="off" allowBlank="1" showInputMessage="1" showErrorMessage="1" sqref="L4:L4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4" sqref="D24"/>
    </sheetView>
  </sheetViews>
  <sheetFormatPr defaultColWidth="9" defaultRowHeight="18.75" x14ac:dyDescent="0.15"/>
  <cols>
    <col min="1" max="1" width="14.75" style="69" customWidth="1"/>
    <col min="2" max="16384" width="9" style="69"/>
  </cols>
  <sheetData>
    <row r="1" spans="1:1" x14ac:dyDescent="0.15">
      <c r="A1" s="69" t="s">
        <v>67</v>
      </c>
    </row>
    <row r="2" spans="1:1" x14ac:dyDescent="0.15">
      <c r="A2" s="69" t="s">
        <v>68</v>
      </c>
    </row>
  </sheetData>
  <sheetProtection sheet="1" objects="1" scenarios="1" selectLockedCells="1" selectUnlockedCell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はじめに</vt:lpstr>
      <vt:lpstr>【入力シート】</vt:lpstr>
      <vt:lpstr>【経済波及効果推計シート】</vt:lpstr>
      <vt:lpstr>各係数</vt:lpstr>
      <vt:lpstr>【参考】計算フロー図 </vt:lpstr>
      <vt:lpstr>生産者価格への変換（計算シート）</vt:lpstr>
      <vt:lpstr>リスト用</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2017-03-29T07:33:31Z</dcterms:created>
  <dcterms:modified xsi:type="dcterms:W3CDTF">2021-03-24T01:13:06Z</dcterms:modified>
</cp:coreProperties>
</file>