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90" windowWidth="10230" windowHeight="8580"/>
  </bookViews>
  <sheets>
    <sheet name="経済波及効果" sheetId="2" r:id="rId1"/>
    <sheet name="注意点等" sheetId="10" r:id="rId2"/>
    <sheet name="各係数" sheetId="4" state="hidden" r:id="rId3"/>
  </sheets>
  <calcPr calcId="145621"/>
</workbook>
</file>

<file path=xl/calcChain.xml><?xml version="1.0" encoding="utf-8"?>
<calcChain xmlns="http://schemas.openxmlformats.org/spreadsheetml/2006/main">
  <c r="F9" i="2" l="1"/>
  <c r="F38" i="2" l="1"/>
  <c r="F28" i="2"/>
  <c r="F12" i="2" l="1"/>
  <c r="F37" i="2"/>
  <c r="G47" i="10" l="1"/>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4" i="10" s="1"/>
  <c r="H7" i="10" a="1"/>
  <c r="H23" i="10" s="1"/>
  <c r="F7" i="10"/>
  <c r="D4" i="10"/>
  <c r="J23" i="10" l="1"/>
  <c r="N23" i="10"/>
  <c r="L23" i="10"/>
  <c r="H24" i="10"/>
  <c r="H26" i="10"/>
  <c r="H11" i="10"/>
  <c r="H36" i="10"/>
  <c r="H13" i="10"/>
  <c r="H37" i="10"/>
  <c r="H27" i="10"/>
  <c r="H16" i="10"/>
  <c r="H28" i="10"/>
  <c r="H40" i="10"/>
  <c r="H10" i="10"/>
  <c r="H38" i="10"/>
  <c r="H39" i="10"/>
  <c r="H17" i="10"/>
  <c r="H29" i="10"/>
  <c r="H18" i="10"/>
  <c r="H30" i="10"/>
  <c r="H14" i="10"/>
  <c r="H15" i="10"/>
  <c r="H7" i="10"/>
  <c r="H19" i="10"/>
  <c r="H31" i="10"/>
  <c r="H34" i="10"/>
  <c r="H35" i="10"/>
  <c r="H12" i="10"/>
  <c r="H25" i="10"/>
  <c r="H8" i="10"/>
  <c r="H20" i="10"/>
  <c r="H32" i="10"/>
  <c r="H9" i="10"/>
  <c r="H21" i="10"/>
  <c r="H33" i="10"/>
  <c r="H22" i="10"/>
  <c r="F40" i="2"/>
  <c r="F39" i="2"/>
  <c r="F36" i="2"/>
  <c r="F35" i="2"/>
  <c r="F34" i="2"/>
  <c r="F33" i="2"/>
  <c r="F32" i="2"/>
  <c r="F31" i="2"/>
  <c r="F30" i="2"/>
  <c r="F29" i="2"/>
  <c r="F27" i="2"/>
  <c r="F26" i="2"/>
  <c r="F25" i="2"/>
  <c r="F24" i="2"/>
  <c r="F23" i="2"/>
  <c r="F22" i="2"/>
  <c r="F21" i="2"/>
  <c r="F20" i="2"/>
  <c r="F19" i="2"/>
  <c r="F18" i="2"/>
  <c r="F17" i="2"/>
  <c r="F16" i="2"/>
  <c r="F15" i="2"/>
  <c r="F14" i="2"/>
  <c r="F13" i="2"/>
  <c r="F11" i="2"/>
  <c r="F10" i="2"/>
  <c r="F8" i="2"/>
  <c r="F7" i="2"/>
  <c r="D4" i="2"/>
  <c r="G47" i="2" s="1"/>
  <c r="H7" i="2" l="1" a="1"/>
  <c r="H7" i="2" s="1"/>
  <c r="H4" i="10"/>
  <c r="F54" i="10" s="1"/>
  <c r="N7" i="10"/>
  <c r="L7" i="10"/>
  <c r="J7" i="10"/>
  <c r="N16" i="10"/>
  <c r="L16" i="10"/>
  <c r="J16" i="10"/>
  <c r="N19" i="10"/>
  <c r="L19" i="10"/>
  <c r="J19" i="10"/>
  <c r="N15" i="10"/>
  <c r="J15" i="10"/>
  <c r="L15" i="10"/>
  <c r="N32" i="10"/>
  <c r="J32" i="10"/>
  <c r="L32" i="10"/>
  <c r="N30" i="10"/>
  <c r="J30" i="10"/>
  <c r="L30" i="10"/>
  <c r="N13" i="10"/>
  <c r="L13" i="10"/>
  <c r="J13" i="10"/>
  <c r="N22" i="10"/>
  <c r="L22" i="10"/>
  <c r="J22" i="10"/>
  <c r="N33" i="10"/>
  <c r="L33" i="10"/>
  <c r="J33" i="10"/>
  <c r="N21" i="10"/>
  <c r="J21" i="10"/>
  <c r="L21" i="10"/>
  <c r="N14" i="10"/>
  <c r="J14" i="10"/>
  <c r="L14" i="10"/>
  <c r="N18" i="10"/>
  <c r="J18" i="10"/>
  <c r="L18" i="10"/>
  <c r="J11" i="10"/>
  <c r="N11" i="10"/>
  <c r="L11" i="10"/>
  <c r="N25" i="10"/>
  <c r="L25" i="10"/>
  <c r="J25" i="10"/>
  <c r="J17" i="10"/>
  <c r="N17" i="10"/>
  <c r="L17" i="10"/>
  <c r="N26" i="10"/>
  <c r="J26" i="10"/>
  <c r="L26" i="10"/>
  <c r="N28" i="10"/>
  <c r="L28" i="10"/>
  <c r="J28" i="10"/>
  <c r="N27" i="10"/>
  <c r="J27" i="10"/>
  <c r="L27" i="10"/>
  <c r="J9" i="10"/>
  <c r="L9" i="10"/>
  <c r="N9" i="10"/>
  <c r="N37" i="10"/>
  <c r="L37" i="10"/>
  <c r="J37" i="10"/>
  <c r="N20" i="10"/>
  <c r="J20" i="10"/>
  <c r="L20" i="10"/>
  <c r="N36" i="10"/>
  <c r="J36" i="10"/>
  <c r="L36" i="10"/>
  <c r="N8" i="10"/>
  <c r="J8" i="10"/>
  <c r="L8" i="10"/>
  <c r="N29" i="10"/>
  <c r="L29" i="10"/>
  <c r="J29" i="10"/>
  <c r="N12" i="10"/>
  <c r="J12" i="10"/>
  <c r="L12" i="10"/>
  <c r="N39" i="10"/>
  <c r="J39" i="10"/>
  <c r="L39" i="10"/>
  <c r="N24" i="10"/>
  <c r="J24" i="10"/>
  <c r="L24" i="10"/>
  <c r="J35" i="10"/>
  <c r="N35" i="10"/>
  <c r="L35" i="10"/>
  <c r="N38" i="10"/>
  <c r="J38" i="10"/>
  <c r="L38" i="10"/>
  <c r="N34" i="10"/>
  <c r="L34" i="10"/>
  <c r="J34" i="10"/>
  <c r="N10" i="10"/>
  <c r="L10" i="10"/>
  <c r="J10" i="10"/>
  <c r="N31" i="10"/>
  <c r="L31" i="10"/>
  <c r="J31" i="10"/>
  <c r="N40" i="10"/>
  <c r="L40" i="10"/>
  <c r="J40" i="10"/>
  <c r="F4" i="2"/>
  <c r="G48" i="2" s="1"/>
  <c r="H13" i="2" l="1"/>
  <c r="H19" i="2"/>
  <c r="H9" i="2"/>
  <c r="H25" i="2"/>
  <c r="H31" i="2"/>
  <c r="H33" i="2"/>
  <c r="H14" i="2"/>
  <c r="H23" i="2"/>
  <c r="H17" i="2"/>
  <c r="H35" i="2"/>
  <c r="H12" i="2"/>
  <c r="H38" i="2"/>
  <c r="H32" i="2"/>
  <c r="H21" i="2"/>
  <c r="H34" i="2"/>
  <c r="H40" i="2"/>
  <c r="H36" i="2"/>
  <c r="H26" i="2"/>
  <c r="H18" i="2"/>
  <c r="H27" i="2"/>
  <c r="H30" i="2"/>
  <c r="H39" i="2"/>
  <c r="H15" i="2"/>
  <c r="H11" i="2"/>
  <c r="H24" i="2"/>
  <c r="H8" i="2"/>
  <c r="H28" i="2"/>
  <c r="H16" i="2"/>
  <c r="H20" i="2"/>
  <c r="H29" i="2"/>
  <c r="H10" i="2"/>
  <c r="H22" i="2"/>
  <c r="H37" i="2"/>
  <c r="J4" i="10"/>
  <c r="H54" i="10" s="1"/>
  <c r="N4" i="10"/>
  <c r="L4" i="10"/>
  <c r="L54" i="10" s="1"/>
  <c r="AS38" i="4"/>
  <c r="AS37" i="4"/>
  <c r="AS36" i="4"/>
  <c r="AS35" i="4"/>
  <c r="AS34" i="4"/>
  <c r="AS33" i="4"/>
  <c r="AS32" i="4"/>
  <c r="AS31" i="4"/>
  <c r="AS30" i="4"/>
  <c r="AS29" i="4"/>
  <c r="AS28" i="4"/>
  <c r="AS27" i="4"/>
  <c r="AS26" i="4"/>
  <c r="AS25" i="4"/>
  <c r="AS24" i="4"/>
  <c r="AS23" i="4"/>
  <c r="AS22" i="4"/>
  <c r="AS21" i="4"/>
  <c r="AS20" i="4"/>
  <c r="AS19" i="4"/>
  <c r="AS18" i="4"/>
  <c r="AS17" i="4"/>
  <c r="AS16" i="4"/>
  <c r="AS15" i="4"/>
  <c r="AS14" i="4"/>
  <c r="AS13" i="4"/>
  <c r="AS12" i="4"/>
  <c r="AS11" i="4"/>
  <c r="AS10" i="4"/>
  <c r="AS9" i="4"/>
  <c r="AS8" i="4"/>
  <c r="AS7" i="4"/>
  <c r="AS6" i="4"/>
  <c r="AS5" i="4"/>
  <c r="G48" i="10" l="1"/>
  <c r="J54" i="10"/>
  <c r="P40" i="10"/>
  <c r="P37" i="10"/>
  <c r="P34" i="10"/>
  <c r="P31" i="10"/>
  <c r="P28" i="10"/>
  <c r="P25" i="10"/>
  <c r="P22" i="10"/>
  <c r="P19" i="10"/>
  <c r="P16" i="10"/>
  <c r="P13" i="10"/>
  <c r="P10" i="10"/>
  <c r="P7" i="10"/>
  <c r="P27" i="10"/>
  <c r="P21" i="10"/>
  <c r="P36" i="10"/>
  <c r="P9" i="10"/>
  <c r="P38" i="10"/>
  <c r="P35" i="10"/>
  <c r="P32" i="10"/>
  <c r="P29" i="10"/>
  <c r="P26" i="10"/>
  <c r="P23" i="10"/>
  <c r="P20" i="10"/>
  <c r="P17" i="10"/>
  <c r="P14" i="10"/>
  <c r="P11" i="10"/>
  <c r="P8" i="10"/>
  <c r="P33" i="10"/>
  <c r="P24" i="10"/>
  <c r="P15" i="10"/>
  <c r="P12" i="10"/>
  <c r="P39" i="10"/>
  <c r="P30" i="10"/>
  <c r="P18" i="10"/>
  <c r="V18" i="10" l="1"/>
  <c r="R18" i="10"/>
  <c r="T18" i="10"/>
  <c r="V23" i="10"/>
  <c r="T23" i="10"/>
  <c r="R23" i="10"/>
  <c r="V13" i="10"/>
  <c r="R13" i="10"/>
  <c r="T13" i="10"/>
  <c r="V30" i="10"/>
  <c r="R30" i="10"/>
  <c r="T30" i="10"/>
  <c r="V26" i="10"/>
  <c r="T26" i="10"/>
  <c r="R26" i="10"/>
  <c r="V16" i="10"/>
  <c r="T16" i="10"/>
  <c r="R16" i="10"/>
  <c r="V29" i="10"/>
  <c r="T29" i="10"/>
  <c r="R29" i="10"/>
  <c r="V15" i="10"/>
  <c r="T15" i="10"/>
  <c r="R15" i="10"/>
  <c r="V35" i="10"/>
  <c r="T35" i="10"/>
  <c r="R35" i="10"/>
  <c r="V25" i="10"/>
  <c r="R25" i="10"/>
  <c r="T25" i="10"/>
  <c r="R39" i="10"/>
  <c r="V39" i="10"/>
  <c r="T39" i="10"/>
  <c r="V28" i="10"/>
  <c r="R28" i="10"/>
  <c r="T28" i="10"/>
  <c r="V12" i="10"/>
  <c r="R12" i="10"/>
  <c r="T12" i="10"/>
  <c r="R24" i="10"/>
  <c r="V24" i="10"/>
  <c r="T24" i="10"/>
  <c r="V9" i="10"/>
  <c r="T9" i="10"/>
  <c r="R9" i="10"/>
  <c r="V8" i="10"/>
  <c r="T8" i="10"/>
  <c r="R8" i="10"/>
  <c r="V36" i="10"/>
  <c r="T36" i="10"/>
  <c r="R36" i="10"/>
  <c r="V34" i="10"/>
  <c r="R34" i="10"/>
  <c r="T34" i="10"/>
  <c r="V32" i="10"/>
  <c r="T32" i="10"/>
  <c r="R32" i="10"/>
  <c r="V19" i="10"/>
  <c r="R19" i="10"/>
  <c r="T19" i="10"/>
  <c r="V22" i="10"/>
  <c r="R22" i="10"/>
  <c r="T22" i="10"/>
  <c r="V38" i="10"/>
  <c r="T38" i="10"/>
  <c r="R38" i="10"/>
  <c r="R33" i="10"/>
  <c r="V33" i="10"/>
  <c r="T33" i="10"/>
  <c r="V31" i="10"/>
  <c r="R31" i="10"/>
  <c r="T31" i="10"/>
  <c r="V11" i="10"/>
  <c r="T11" i="10"/>
  <c r="R11" i="10"/>
  <c r="V21" i="10"/>
  <c r="T21" i="10"/>
  <c r="R21" i="10"/>
  <c r="V37" i="10"/>
  <c r="R37" i="10"/>
  <c r="T37" i="10"/>
  <c r="V14" i="10"/>
  <c r="T14" i="10"/>
  <c r="R14" i="10"/>
  <c r="V27" i="10"/>
  <c r="R27" i="10"/>
  <c r="T27" i="10"/>
  <c r="V40" i="10"/>
  <c r="R40" i="10"/>
  <c r="T40" i="10"/>
  <c r="V17" i="10"/>
  <c r="T17" i="10"/>
  <c r="R17" i="10"/>
  <c r="R7" i="10"/>
  <c r="V7" i="10"/>
  <c r="V4" i="10" s="1"/>
  <c r="J55" i="10" s="1"/>
  <c r="J53" i="10" s="1"/>
  <c r="T7" i="10"/>
  <c r="P4" i="10"/>
  <c r="F55" i="10" s="1"/>
  <c r="F53" i="10" s="1"/>
  <c r="V20" i="10"/>
  <c r="T20" i="10"/>
  <c r="R20" i="10"/>
  <c r="R10" i="10"/>
  <c r="T10" i="10"/>
  <c r="V10" i="10"/>
  <c r="H4" i="2"/>
  <c r="F54" i="2" s="1"/>
  <c r="J37" i="2"/>
  <c r="J38" i="2"/>
  <c r="N16" i="2"/>
  <c r="J29" i="2"/>
  <c r="N9" i="2"/>
  <c r="L12" i="2"/>
  <c r="N11" i="2"/>
  <c r="L19" i="2"/>
  <c r="N27" i="2"/>
  <c r="L17" i="2"/>
  <c r="N25" i="2"/>
  <c r="N31" i="2"/>
  <c r="L33" i="2"/>
  <c r="L36" i="2"/>
  <c r="J39" i="2"/>
  <c r="N10" i="2"/>
  <c r="N30" i="2"/>
  <c r="L21" i="2"/>
  <c r="L40" i="2"/>
  <c r="N15" i="2"/>
  <c r="N35" i="2"/>
  <c r="N23" i="2"/>
  <c r="N8" i="2"/>
  <c r="J34" i="2"/>
  <c r="L13" i="2"/>
  <c r="J24" i="2"/>
  <c r="L18" i="2"/>
  <c r="J20" i="2"/>
  <c r="N14" i="2"/>
  <c r="J32" i="2"/>
  <c r="J26" i="2"/>
  <c r="L28" i="2"/>
  <c r="J22" i="2"/>
  <c r="J7" i="2"/>
  <c r="N7" i="2"/>
  <c r="L7" i="2"/>
  <c r="T4" i="10" l="1"/>
  <c r="L55" i="10" s="1"/>
  <c r="L53" i="10" s="1"/>
  <c r="R4" i="10"/>
  <c r="H55" i="10" s="1"/>
  <c r="H53" i="10" s="1"/>
  <c r="N24" i="2"/>
  <c r="J30" i="2"/>
  <c r="L15" i="2"/>
  <c r="L30" i="2"/>
  <c r="N13" i="2"/>
  <c r="J13" i="2"/>
  <c r="N40" i="2"/>
  <c r="N22" i="2"/>
  <c r="N18" i="2"/>
  <c r="L38" i="2"/>
  <c r="J25" i="2"/>
  <c r="L25" i="2"/>
  <c r="L31" i="2"/>
  <c r="N37" i="2"/>
  <c r="L16" i="2"/>
  <c r="N38" i="2"/>
  <c r="J16" i="2"/>
  <c r="L37" i="2"/>
  <c r="L22" i="2"/>
  <c r="L27" i="2"/>
  <c r="J31" i="2"/>
  <c r="L24" i="2"/>
  <c r="J18" i="2"/>
  <c r="J9" i="2"/>
  <c r="J27" i="2"/>
  <c r="L35" i="2"/>
  <c r="J35" i="2"/>
  <c r="J17" i="2"/>
  <c r="N17" i="2"/>
  <c r="N33" i="2"/>
  <c r="L9" i="2"/>
  <c r="J8" i="2"/>
  <c r="N29" i="2"/>
  <c r="J15" i="2"/>
  <c r="N36" i="2"/>
  <c r="L29" i="2"/>
  <c r="J11" i="2"/>
  <c r="J36" i="2"/>
  <c r="N39" i="2"/>
  <c r="N21" i="2"/>
  <c r="N32" i="2"/>
  <c r="L11" i="2"/>
  <c r="L14" i="2"/>
  <c r="J21" i="2"/>
  <c r="L8" i="2"/>
  <c r="L26" i="2"/>
  <c r="N12" i="2"/>
  <c r="N26" i="2"/>
  <c r="J12" i="2"/>
  <c r="J23" i="2"/>
  <c r="J33" i="2"/>
  <c r="L39" i="2"/>
  <c r="L23" i="2"/>
  <c r="J40" i="2"/>
  <c r="L32" i="2"/>
  <c r="L20" i="2"/>
  <c r="N19" i="2"/>
  <c r="L10" i="2"/>
  <c r="J19" i="2"/>
  <c r="J10" i="2"/>
  <c r="L34" i="2"/>
  <c r="N34" i="2"/>
  <c r="N28" i="2"/>
  <c r="J28" i="2"/>
  <c r="J14" i="2"/>
  <c r="N20" i="2"/>
  <c r="L4" i="2" l="1"/>
  <c r="L54" i="2" s="1"/>
  <c r="N4" i="2"/>
  <c r="J54" i="2" s="1"/>
  <c r="J4" i="2"/>
  <c r="H54" i="2" s="1"/>
  <c r="P9" i="2" l="1"/>
  <c r="V9" i="2" s="1"/>
  <c r="P21" i="2"/>
  <c r="P18" i="2"/>
  <c r="P37" i="2"/>
  <c r="P34" i="2"/>
  <c r="P31" i="2"/>
  <c r="P36" i="2"/>
  <c r="P32" i="2"/>
  <c r="P35" i="2"/>
  <c r="P33" i="2"/>
  <c r="P15" i="2"/>
  <c r="P24" i="2"/>
  <c r="P26" i="2"/>
  <c r="P30" i="2"/>
  <c r="P23" i="2"/>
  <c r="P16" i="2"/>
  <c r="P7" i="2"/>
  <c r="P39" i="2"/>
  <c r="P14" i="2"/>
  <c r="P28" i="2"/>
  <c r="P22" i="2"/>
  <c r="P20" i="2"/>
  <c r="P19" i="2"/>
  <c r="P27" i="2"/>
  <c r="P29" i="2"/>
  <c r="P12" i="2"/>
  <c r="P11" i="2"/>
  <c r="P40" i="2"/>
  <c r="P8" i="2"/>
  <c r="P38" i="2"/>
  <c r="P13" i="2"/>
  <c r="P17" i="2"/>
  <c r="P25" i="2"/>
  <c r="P10" i="2"/>
  <c r="T9" i="2" l="1"/>
  <c r="R9" i="2"/>
  <c r="R31" i="2"/>
  <c r="V31" i="2"/>
  <c r="T31" i="2"/>
  <c r="T28" i="2"/>
  <c r="R28" i="2"/>
  <c r="V28" i="2"/>
  <c r="V37" i="2"/>
  <c r="T37" i="2"/>
  <c r="R37" i="2"/>
  <c r="R8" i="2"/>
  <c r="V8" i="2"/>
  <c r="T8" i="2"/>
  <c r="V22" i="2"/>
  <c r="T22" i="2"/>
  <c r="R22" i="2"/>
  <c r="R15" i="2"/>
  <c r="T15" i="2"/>
  <c r="V15" i="2"/>
  <c r="R18" i="2"/>
  <c r="V18" i="2"/>
  <c r="T18" i="2"/>
  <c r="V34" i="2"/>
  <c r="T34" i="2"/>
  <c r="R34" i="2"/>
  <c r="V11" i="2"/>
  <c r="T11" i="2"/>
  <c r="R11" i="2"/>
  <c r="R39" i="2"/>
  <c r="V39" i="2"/>
  <c r="T39" i="2"/>
  <c r="V33" i="2"/>
  <c r="T33" i="2"/>
  <c r="R33" i="2"/>
  <c r="T21" i="2"/>
  <c r="V21" i="2"/>
  <c r="R21" i="2"/>
  <c r="R24" i="2"/>
  <c r="V24" i="2"/>
  <c r="T24" i="2"/>
  <c r="T12" i="2"/>
  <c r="R12" i="2"/>
  <c r="V12" i="2"/>
  <c r="T29" i="2"/>
  <c r="V29" i="2"/>
  <c r="R29" i="2"/>
  <c r="V7" i="2"/>
  <c r="T7" i="2"/>
  <c r="R7" i="2"/>
  <c r="V35" i="2"/>
  <c r="T35" i="2"/>
  <c r="R35" i="2"/>
  <c r="V30" i="2"/>
  <c r="T30" i="2"/>
  <c r="R30" i="2"/>
  <c r="R40" i="2"/>
  <c r="V40" i="2"/>
  <c r="T40" i="2"/>
  <c r="V10" i="2"/>
  <c r="T10" i="2"/>
  <c r="R10" i="2"/>
  <c r="V25" i="2"/>
  <c r="T25" i="2"/>
  <c r="R25" i="2"/>
  <c r="T13" i="2"/>
  <c r="V13" i="2"/>
  <c r="R13" i="2"/>
  <c r="V27" i="2"/>
  <c r="T27" i="2"/>
  <c r="R27" i="2"/>
  <c r="R16" i="2"/>
  <c r="V16" i="2"/>
  <c r="T16" i="2"/>
  <c r="R32" i="2"/>
  <c r="V32" i="2"/>
  <c r="T32" i="2"/>
  <c r="T20" i="2"/>
  <c r="R20" i="2"/>
  <c r="V20" i="2"/>
  <c r="V26" i="2"/>
  <c r="T26" i="2"/>
  <c r="R26" i="2"/>
  <c r="V14" i="2"/>
  <c r="T14" i="2"/>
  <c r="R14" i="2"/>
  <c r="V17" i="2"/>
  <c r="T17" i="2"/>
  <c r="R17" i="2"/>
  <c r="V38" i="2"/>
  <c r="T38" i="2"/>
  <c r="R38" i="2"/>
  <c r="V19" i="2"/>
  <c r="T19" i="2"/>
  <c r="R19" i="2"/>
  <c r="R23" i="2"/>
  <c r="V23" i="2"/>
  <c r="T23" i="2"/>
  <c r="T36" i="2"/>
  <c r="R36" i="2"/>
  <c r="V36" i="2"/>
  <c r="P4" i="2"/>
  <c r="F55" i="2" s="1"/>
  <c r="F53" i="2" l="1"/>
  <c r="R4" i="2"/>
  <c r="H55" i="2" s="1"/>
  <c r="V4" i="2"/>
  <c r="J55" i="2" s="1"/>
  <c r="T4" i="2"/>
  <c r="L55" i="2" s="1"/>
  <c r="J53" i="2" l="1"/>
  <c r="H53" i="2"/>
  <c r="L53" i="2"/>
</calcChain>
</file>

<file path=xl/sharedStrings.xml><?xml version="1.0" encoding="utf-8"?>
<sst xmlns="http://schemas.openxmlformats.org/spreadsheetml/2006/main" count="262" uniqueCount="70">
  <si>
    <r>
      <t>逆行列係数表 ［Ｉ－（Ｉ－Ｍ）Ａ］</t>
    </r>
    <r>
      <rPr>
        <b/>
        <vertAlign val="superscript"/>
        <sz val="12"/>
        <rFont val="ＭＳ 明朝"/>
        <family val="1"/>
        <charset val="128"/>
      </rPr>
      <t xml:space="preserve">－１ </t>
    </r>
    <r>
      <rPr>
        <b/>
        <sz val="12"/>
        <rFont val="ＭＳ 明朝"/>
        <family val="1"/>
        <charset val="128"/>
      </rPr>
      <t>型</t>
    </r>
    <rPh sb="13" eb="14">
      <t>＾</t>
    </rPh>
    <phoneticPr fontId="4" alignment="distributed"/>
  </si>
  <si>
    <t>精密機械</t>
  </si>
  <si>
    <t>その他の製造工業製品</t>
  </si>
  <si>
    <t>商業</t>
  </si>
  <si>
    <t>金融・保険</t>
  </si>
  <si>
    <t>公務</t>
  </si>
  <si>
    <t>その他の公共サービス</t>
  </si>
  <si>
    <t>事務用品</t>
  </si>
  <si>
    <t>分類不明</t>
  </si>
  <si>
    <t>部門名</t>
    <rPh sb="0" eb="2">
      <t>ブモン</t>
    </rPh>
    <rPh sb="2" eb="3">
      <t>メイ</t>
    </rPh>
    <phoneticPr fontId="3"/>
  </si>
  <si>
    <t>億円</t>
    <rPh sb="0" eb="2">
      <t>オクエン</t>
    </rPh>
    <phoneticPr fontId="3"/>
  </si>
  <si>
    <t>粗付加価値誘発額</t>
    <rPh sb="0" eb="1">
      <t>ソ</t>
    </rPh>
    <rPh sb="1" eb="3">
      <t>フカ</t>
    </rPh>
    <rPh sb="3" eb="5">
      <t>カチ</t>
    </rPh>
    <rPh sb="5" eb="7">
      <t>ユウハツ</t>
    </rPh>
    <rPh sb="7" eb="8">
      <t>ガク</t>
    </rPh>
    <phoneticPr fontId="3"/>
  </si>
  <si>
    <t>粗付加価値誘発額</t>
    <rPh sb="0" eb="1">
      <t>ソ</t>
    </rPh>
    <rPh sb="1" eb="3">
      <t>フカ</t>
    </rPh>
    <rPh sb="3" eb="5">
      <t>カチ</t>
    </rPh>
    <rPh sb="5" eb="7">
      <t>ユウハツ</t>
    </rPh>
    <rPh sb="7" eb="8">
      <t>ガク</t>
    </rPh>
    <phoneticPr fontId="3"/>
  </si>
  <si>
    <t>労働誘発量</t>
    <rPh sb="0" eb="2">
      <t>ロウドウ</t>
    </rPh>
    <rPh sb="2" eb="4">
      <t>ユウハツ</t>
    </rPh>
    <rPh sb="4" eb="5">
      <t>リョウ</t>
    </rPh>
    <phoneticPr fontId="3"/>
  </si>
  <si>
    <t>労働誘発量</t>
    <rPh sb="0" eb="2">
      <t>ロウドウ</t>
    </rPh>
    <rPh sb="2" eb="4">
      <t>ユウハツ</t>
    </rPh>
    <rPh sb="4" eb="5">
      <t>リョウ</t>
    </rPh>
    <phoneticPr fontId="3"/>
  </si>
  <si>
    <t>労働力係数</t>
    <rPh sb="0" eb="3">
      <t>ロウドウリョク</t>
    </rPh>
    <rPh sb="3" eb="5">
      <t>ケイスウ</t>
    </rPh>
    <phoneticPr fontId="3"/>
  </si>
  <si>
    <t>人</t>
    <rPh sb="0" eb="1">
      <t>ニン</t>
    </rPh>
    <phoneticPr fontId="3"/>
  </si>
  <si>
    <t>誘発された生産額から生じた雇用者所得</t>
    <rPh sb="0" eb="2">
      <t>ユウハツ</t>
    </rPh>
    <rPh sb="5" eb="8">
      <t>セイサンガク</t>
    </rPh>
    <rPh sb="10" eb="11">
      <t>ショウ</t>
    </rPh>
    <rPh sb="13" eb="16">
      <t>コヨウシャ</t>
    </rPh>
    <rPh sb="16" eb="18">
      <t>ショトク</t>
    </rPh>
    <phoneticPr fontId="3"/>
  </si>
  <si>
    <t>雇用者所得</t>
    <rPh sb="0" eb="3">
      <t>コヨウシャ</t>
    </rPh>
    <rPh sb="3" eb="5">
      <t>ショトク</t>
    </rPh>
    <phoneticPr fontId="3"/>
  </si>
  <si>
    <t>粗付加価値率
（投入係数）</t>
    <rPh sb="0" eb="1">
      <t>ソ</t>
    </rPh>
    <rPh sb="1" eb="3">
      <t>フカ</t>
    </rPh>
    <rPh sb="3" eb="5">
      <t>カチ</t>
    </rPh>
    <rPh sb="5" eb="6">
      <t>リツ</t>
    </rPh>
    <rPh sb="8" eb="10">
      <t>トウニュウ</t>
    </rPh>
    <rPh sb="10" eb="12">
      <t>ケイスウ</t>
    </rPh>
    <phoneticPr fontId="3"/>
  </si>
  <si>
    <t>雇用者所得
（投入係数）</t>
    <rPh sb="0" eb="3">
      <t>コヨウシャ</t>
    </rPh>
    <rPh sb="3" eb="5">
      <t>ショトク</t>
    </rPh>
    <rPh sb="7" eb="9">
      <t>トウニュウ</t>
    </rPh>
    <rPh sb="9" eb="11">
      <t>ケイスウ</t>
    </rPh>
    <phoneticPr fontId="3"/>
  </si>
  <si>
    <t>民間消費支出
（最終需要項目別生産誘発係数）</t>
    <rPh sb="0" eb="2">
      <t>ミンカン</t>
    </rPh>
    <rPh sb="2" eb="4">
      <t>ショウヒ</t>
    </rPh>
    <rPh sb="4" eb="6">
      <t>シシュツ</t>
    </rPh>
    <rPh sb="8" eb="10">
      <t>サイシュウ</t>
    </rPh>
    <rPh sb="10" eb="12">
      <t>ジュヨウ</t>
    </rPh>
    <rPh sb="12" eb="14">
      <t>コウモク</t>
    </rPh>
    <rPh sb="14" eb="15">
      <t>ベツ</t>
    </rPh>
    <rPh sb="15" eb="17">
      <t>セイサン</t>
    </rPh>
    <rPh sb="17" eb="19">
      <t>ユウハツ</t>
    </rPh>
    <rPh sb="19" eb="21">
      <t>ケイスウ</t>
    </rPh>
    <phoneticPr fontId="3"/>
  </si>
  <si>
    <t>農林水産業</t>
  </si>
  <si>
    <t>鉱業</t>
  </si>
  <si>
    <t>飲食料品</t>
    <rPh sb="0" eb="2">
      <t>インショク</t>
    </rPh>
    <rPh sb="2" eb="3">
      <t>リョウ</t>
    </rPh>
    <rPh sb="3" eb="4">
      <t>ヒン</t>
    </rPh>
    <phoneticPr fontId="3"/>
  </si>
  <si>
    <t>繊維製品</t>
  </si>
  <si>
    <t>パルプ・紙・木製品</t>
  </si>
  <si>
    <t>化学製品</t>
  </si>
  <si>
    <t>石油・石炭製品</t>
  </si>
  <si>
    <t>窯業・土石製品</t>
  </si>
  <si>
    <t>鉄鋼</t>
  </si>
  <si>
    <t>非鉄金属</t>
  </si>
  <si>
    <t>金属製品</t>
  </si>
  <si>
    <t>一般機械</t>
  </si>
  <si>
    <t>電気機械</t>
  </si>
  <si>
    <t>情報・通信機器</t>
    <rPh sb="0" eb="2">
      <t>ジョウホウ</t>
    </rPh>
    <rPh sb="3" eb="5">
      <t>ツウシン</t>
    </rPh>
    <rPh sb="5" eb="7">
      <t>キキ</t>
    </rPh>
    <phoneticPr fontId="3"/>
  </si>
  <si>
    <t>電子部品</t>
    <rPh sb="0" eb="2">
      <t>デンシ</t>
    </rPh>
    <rPh sb="2" eb="4">
      <t>ブヒン</t>
    </rPh>
    <phoneticPr fontId="3"/>
  </si>
  <si>
    <t>輸送機械</t>
  </si>
  <si>
    <t>建設</t>
  </si>
  <si>
    <t>電力・ガス・熱供給</t>
  </si>
  <si>
    <t>水道・廃棄物処理</t>
  </si>
  <si>
    <t>不動産</t>
  </si>
  <si>
    <t>運輸</t>
  </si>
  <si>
    <t>情報通信</t>
    <rPh sb="0" eb="2">
      <t>ジョウホウ</t>
    </rPh>
    <rPh sb="2" eb="4">
      <t>ツウシン</t>
    </rPh>
    <phoneticPr fontId="3"/>
  </si>
  <si>
    <t>教育・研究</t>
  </si>
  <si>
    <t>医療・保健・社会保障・介護</t>
    <rPh sb="3" eb="5">
      <t>ホケン</t>
    </rPh>
    <phoneticPr fontId="3"/>
  </si>
  <si>
    <t>対事業所サービス</t>
  </si>
  <si>
    <t>対個人サービス</t>
  </si>
  <si>
    <t>平成20年大阪府産業連関表(34部門)</t>
    <rPh sb="0" eb="2">
      <t>ヘイセイ</t>
    </rPh>
    <rPh sb="4" eb="5">
      <t>ネン</t>
    </rPh>
    <rPh sb="5" eb="8">
      <t>オオサカフ</t>
    </rPh>
    <rPh sb="8" eb="10">
      <t>サンギョウ</t>
    </rPh>
    <rPh sb="10" eb="12">
      <t>レンカン</t>
    </rPh>
    <rPh sb="12" eb="13">
      <t>ヒョウ</t>
    </rPh>
    <rPh sb="16" eb="18">
      <t>ブモン</t>
    </rPh>
    <phoneticPr fontId="3"/>
  </si>
  <si>
    <t>行和</t>
    <rPh sb="0" eb="1">
      <t>ギョウ</t>
    </rPh>
    <rPh sb="1" eb="2">
      <t>ワ</t>
    </rPh>
    <phoneticPr fontId="3"/>
  </si>
  <si>
    <t>感応計数</t>
    <rPh sb="0" eb="2">
      <t>カンノウ</t>
    </rPh>
    <rPh sb="2" eb="4">
      <t>ケイスウ</t>
    </rPh>
    <phoneticPr fontId="7"/>
  </si>
  <si>
    <t>列和</t>
    <rPh sb="0" eb="1">
      <t>レツ</t>
    </rPh>
    <rPh sb="1" eb="2">
      <t>ワ</t>
    </rPh>
    <phoneticPr fontId="3"/>
  </si>
  <si>
    <t>影響力係数</t>
    <rPh sb="0" eb="3">
      <t>エイキョウリョク</t>
    </rPh>
    <rPh sb="3" eb="5">
      <t>ケイスウ</t>
    </rPh>
    <phoneticPr fontId="3"/>
  </si>
  <si>
    <t>自給率</t>
    <rPh sb="0" eb="3">
      <t>ジキュウリツ</t>
    </rPh>
    <phoneticPr fontId="3"/>
  </si>
  <si>
    <t>生産誘発額</t>
    <rPh sb="0" eb="2">
      <t>セイサン</t>
    </rPh>
    <rPh sb="2" eb="4">
      <t>ユウハツ</t>
    </rPh>
    <rPh sb="4" eb="5">
      <t>ガク</t>
    </rPh>
    <phoneticPr fontId="3"/>
  </si>
  <si>
    <t>二次波及効果
（生産誘発額）</t>
    <rPh sb="0" eb="2">
      <t>ニジ</t>
    </rPh>
    <rPh sb="2" eb="4">
      <t>ハキュウ</t>
    </rPh>
    <rPh sb="4" eb="6">
      <t>コウカ</t>
    </rPh>
    <rPh sb="8" eb="10">
      <t>セイサン</t>
    </rPh>
    <rPh sb="10" eb="12">
      <t>ユウハツ</t>
    </rPh>
    <rPh sb="12" eb="13">
      <t>ガク</t>
    </rPh>
    <phoneticPr fontId="3"/>
  </si>
  <si>
    <t>一次波及効果
(生産誘発額）</t>
    <rPh sb="0" eb="2">
      <t>イチジ</t>
    </rPh>
    <rPh sb="2" eb="4">
      <t>ハキュウ</t>
    </rPh>
    <rPh sb="4" eb="6">
      <t>コウカ</t>
    </rPh>
    <rPh sb="8" eb="10">
      <t>セイサン</t>
    </rPh>
    <rPh sb="10" eb="12">
      <t>ユウハツ</t>
    </rPh>
    <rPh sb="12" eb="13">
      <t>ガク</t>
    </rPh>
    <phoneticPr fontId="3"/>
  </si>
  <si>
    <t>新たな最終需要</t>
    <rPh sb="0" eb="1">
      <t>アラ</t>
    </rPh>
    <rPh sb="3" eb="5">
      <t>サイシュウ</t>
    </rPh>
    <rPh sb="5" eb="7">
      <t>ジュヨウ</t>
    </rPh>
    <phoneticPr fontId="3"/>
  </si>
  <si>
    <t>直接効果分（府内需要の増加分）</t>
    <rPh sb="0" eb="2">
      <t>チョクセツ</t>
    </rPh>
    <rPh sb="2" eb="4">
      <t>コウカ</t>
    </rPh>
    <rPh sb="4" eb="5">
      <t>ブン</t>
    </rPh>
    <rPh sb="6" eb="8">
      <t>フナイ</t>
    </rPh>
    <rPh sb="8" eb="10">
      <t>ジュヨウ</t>
    </rPh>
    <rPh sb="11" eb="13">
      <t>ゾウカ</t>
    </rPh>
    <rPh sb="13" eb="14">
      <t>ブン</t>
    </rPh>
    <phoneticPr fontId="3"/>
  </si>
  <si>
    <t>経済波及効果（計）</t>
    <rPh sb="0" eb="2">
      <t>ケイザイ</t>
    </rPh>
    <rPh sb="2" eb="4">
      <t>ハキュウ</t>
    </rPh>
    <rPh sb="4" eb="6">
      <t>コウカ</t>
    </rPh>
    <rPh sb="7" eb="8">
      <t>ケイ</t>
    </rPh>
    <phoneticPr fontId="3"/>
  </si>
  <si>
    <t>粗付加価値額</t>
    <rPh sb="0" eb="1">
      <t>ソ</t>
    </rPh>
    <rPh sb="1" eb="3">
      <t>フカ</t>
    </rPh>
    <rPh sb="3" eb="5">
      <t>カチ</t>
    </rPh>
    <rPh sb="5" eb="6">
      <t>ガク</t>
    </rPh>
    <phoneticPr fontId="3"/>
  </si>
  <si>
    <t>新規需要×自給率</t>
    <rPh sb="0" eb="2">
      <t>シンキ</t>
    </rPh>
    <rPh sb="2" eb="4">
      <t>ジュヨウ</t>
    </rPh>
    <rPh sb="5" eb="8">
      <t>ジキュウリツ</t>
    </rPh>
    <phoneticPr fontId="3"/>
  </si>
  <si>
    <t>経済波及効果結果まとめ</t>
    <rPh sb="0" eb="2">
      <t>ケイザイ</t>
    </rPh>
    <rPh sb="2" eb="4">
      <t>ハキュウ</t>
    </rPh>
    <rPh sb="4" eb="6">
      <t>コウカ</t>
    </rPh>
    <rPh sb="6" eb="8">
      <t>ケッカ</t>
    </rPh>
    <phoneticPr fontId="3"/>
  </si>
  <si>
    <t>新規需要額計</t>
    <rPh sb="0" eb="2">
      <t>シンキ</t>
    </rPh>
    <rPh sb="2" eb="4">
      <t>ジュヨウ</t>
    </rPh>
    <rPh sb="4" eb="5">
      <t>ガク</t>
    </rPh>
    <rPh sb="5" eb="6">
      <t>ケイ</t>
    </rPh>
    <phoneticPr fontId="3"/>
  </si>
  <si>
    <t>直接効果計</t>
    <rPh sb="0" eb="2">
      <t>チョクセツ</t>
    </rPh>
    <rPh sb="2" eb="4">
      <t>コウカ</t>
    </rPh>
    <rPh sb="4" eb="5">
      <t>ケイ</t>
    </rPh>
    <phoneticPr fontId="3"/>
  </si>
  <si>
    <t>直接効果</t>
    <rPh sb="0" eb="2">
      <t>チョクセツ</t>
    </rPh>
    <rPh sb="2" eb="4">
      <t>コウカ</t>
    </rPh>
    <phoneticPr fontId="3"/>
  </si>
  <si>
    <t>一次波及
効果</t>
    <rPh sb="0" eb="2">
      <t>イチジ</t>
    </rPh>
    <rPh sb="2" eb="4">
      <t>ハキュウ</t>
    </rPh>
    <rPh sb="5" eb="7">
      <t>コウカ</t>
    </rPh>
    <phoneticPr fontId="3"/>
  </si>
  <si>
    <t>二次波及
効果</t>
    <rPh sb="0" eb="2">
      <t>ニジ</t>
    </rPh>
    <rPh sb="2" eb="4">
      <t>ハキュウ</t>
    </rPh>
    <rPh sb="5" eb="7">
      <t>コウカ</t>
    </rPh>
    <phoneticPr fontId="3"/>
  </si>
  <si>
    <t>平成20年大阪府産業連関表(延長表）　経済波及効果推計ツール（34部門）</t>
    <rPh sb="0" eb="2">
      <t>ヘイセイ</t>
    </rPh>
    <rPh sb="4" eb="5">
      <t>ネン</t>
    </rPh>
    <rPh sb="5" eb="8">
      <t>オオサカフ</t>
    </rPh>
    <rPh sb="8" eb="10">
      <t>サンギョウ</t>
    </rPh>
    <rPh sb="10" eb="12">
      <t>レンカン</t>
    </rPh>
    <rPh sb="12" eb="13">
      <t>ヒョウ</t>
    </rPh>
    <rPh sb="14" eb="16">
      <t>エンチョウ</t>
    </rPh>
    <rPh sb="16" eb="17">
      <t>ヒョウ</t>
    </rPh>
    <rPh sb="19" eb="21">
      <t>ケイザイ</t>
    </rPh>
    <rPh sb="21" eb="23">
      <t>ハキュウ</t>
    </rPh>
    <rPh sb="23" eb="25">
      <t>コウカ</t>
    </rPh>
    <rPh sb="25" eb="27">
      <t>スイケイ</t>
    </rPh>
    <rPh sb="33" eb="35">
      <t>ブモン</t>
    </rPh>
    <phoneticPr fontId="3"/>
  </si>
  <si>
    <t>新規需要額</t>
    <rPh sb="0" eb="2">
      <t>シンキ</t>
    </rPh>
    <rPh sb="2" eb="4">
      <t>ジュヨウ</t>
    </rPh>
    <rPh sb="4" eb="5">
      <t>ガク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</si>
</sst>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00000_ "/>
    <numFmt numFmtId="177" formatCode="#,##0.00_ "/>
    <numFmt numFmtId="178" formatCode="0.000000_ "/>
    <numFmt numFmtId="179" formatCode="00"/>
    <numFmt numFmtId="180" formatCode="#,##0_ "/>
    <numFmt numFmtId="181" formatCode="0.00_ "/>
    <numFmt numFmtId="182" formatCode="#,##0.00_);[Red]\(#,##0.00\)"/>
  </numFmts>
  <fonts count="19">
    <font>
      <sz val="11"/>
      <name val="ＭＳ Ｐゴシック"/>
      <family val="3"/>
      <charset val="128"/>
    </font>
    <font>
      <sz val="11"/>
      <name val="ＭＳ Ｐゴシック"/>
      <family val="3"/>
      <charset val="128"/>
    </font>
    <font>
      <b/>
      <sz val="18"/>
      <name val="ＭＳ 明朝"/>
      <family val="1"/>
      <charset val="128"/>
    </font>
    <font>
      <sz val="6"/>
      <name val="ＭＳ Ｐゴシック"/>
      <family val="3"/>
      <charset val="128"/>
    </font>
    <font>
      <sz val="10"/>
      <name val="ＭＳ 明朝"/>
      <family val="1"/>
      <charset val="128"/>
    </font>
    <font>
      <b/>
      <sz val="12"/>
      <name val="ＭＳ 明朝"/>
      <family val="1"/>
      <charset val="128"/>
    </font>
    <font>
      <b/>
      <vertAlign val="superscript"/>
      <sz val="12"/>
      <name val="ＭＳ 明朝"/>
      <family val="1"/>
      <charset val="128"/>
    </font>
    <font>
      <sz val="6"/>
      <name val="ＭＳ Ｐ明朝"/>
      <family val="1"/>
      <charset val="128"/>
    </font>
    <font>
      <sz val="10"/>
      <name val="ＭＳ Ｐゴシック"/>
      <family val="3"/>
      <charset val="128"/>
    </font>
    <font>
      <sz val="11"/>
      <color theme="1"/>
      <name val="ＭＳ Ｐゴシック"/>
      <family val="3"/>
      <charset val="128"/>
      <scheme val="minor"/>
    </font>
    <font>
      <sz val="14"/>
      <name val="ＭＳ 明朝"/>
      <family val="1"/>
      <charset val="128"/>
    </font>
    <font>
      <sz val="9"/>
      <name val="ＭＳ Ｐゴシック"/>
      <family val="3"/>
      <charset val="128"/>
    </font>
    <font>
      <sz val="9"/>
      <name val="ＭＳ 明朝"/>
      <family val="1"/>
      <charset val="128"/>
    </font>
    <font>
      <sz val="18"/>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b/>
      <sz val="9"/>
      <name val="ＭＳ Ｐゴシック"/>
      <family val="3"/>
      <charset val="128"/>
    </font>
    <font>
      <b/>
      <sz val="11"/>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rgb="FFFFC000"/>
        <bgColor indexed="64"/>
      </patternFill>
    </fill>
    <fill>
      <patternFill patternType="solid">
        <fgColor rgb="FFFF99FF"/>
        <bgColor indexed="64"/>
      </patternFill>
    </fill>
    <fill>
      <patternFill patternType="solid">
        <fgColor rgb="FFCCFF33"/>
        <bgColor indexed="64"/>
      </patternFill>
    </fill>
    <fill>
      <patternFill patternType="solid">
        <fgColor theme="8" tint="0.39997558519241921"/>
        <bgColor indexed="64"/>
      </patternFill>
    </fill>
    <fill>
      <patternFill patternType="solid">
        <fgColor rgb="FFFFFF99"/>
        <bgColor indexed="64"/>
      </patternFill>
    </fill>
    <fill>
      <patternFill patternType="solid">
        <fgColor rgb="FFFFCCFF"/>
        <bgColor indexed="64"/>
      </patternFill>
    </fill>
    <fill>
      <patternFill patternType="solid">
        <fgColor rgb="FFFFCC66"/>
        <bgColor indexed="64"/>
      </patternFill>
    </fill>
  </fills>
  <borders count="69">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style="medium">
        <color indexed="64"/>
      </bottom>
      <diagonal/>
    </border>
    <border>
      <left style="medium">
        <color rgb="FFFF0000"/>
      </left>
      <right style="medium">
        <color rgb="FFFF0000"/>
      </right>
      <top style="medium">
        <color rgb="FFFF0000"/>
      </top>
      <bottom style="medium">
        <color indexed="64"/>
      </bottom>
      <diagonal/>
    </border>
    <border>
      <left style="medium">
        <color rgb="FFFF0000"/>
      </left>
      <right style="medium">
        <color rgb="FFFF0000"/>
      </right>
      <top style="medium">
        <color indexed="64"/>
      </top>
      <bottom style="hair">
        <color indexed="64"/>
      </bottom>
      <diagonal/>
    </border>
    <border>
      <left style="medium">
        <color rgb="FFFF0000"/>
      </left>
      <right style="medium">
        <color rgb="FFFF0000"/>
      </right>
      <top style="hair">
        <color indexed="64"/>
      </top>
      <bottom style="hair">
        <color indexed="64"/>
      </bottom>
      <diagonal/>
    </border>
    <border>
      <left style="medium">
        <color rgb="FFFF0000"/>
      </left>
      <right style="medium">
        <color rgb="FFFF0000"/>
      </right>
      <top style="hair">
        <color indexed="64"/>
      </top>
      <bottom style="thin">
        <color indexed="64"/>
      </bottom>
      <diagonal/>
    </border>
    <border>
      <left style="medium">
        <color rgb="FFFF0000"/>
      </left>
      <right style="medium">
        <color rgb="FFFF0000"/>
      </right>
      <top style="thin">
        <color indexed="64"/>
      </top>
      <bottom style="hair">
        <color indexed="64"/>
      </bottom>
      <diagonal/>
    </border>
    <border>
      <left style="medium">
        <color rgb="FFFF0000"/>
      </left>
      <right style="medium">
        <color rgb="FFFF0000"/>
      </right>
      <top style="hair">
        <color indexed="64"/>
      </top>
      <bottom style="medium">
        <color rgb="FFFF0000"/>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alignment vertical="center"/>
    </xf>
    <xf numFmtId="9" fontId="1" fillId="0" borderId="0" applyFont="0" applyFill="0" applyBorder="0" applyAlignment="0" applyProtection="0"/>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0" fontId="8" fillId="0" borderId="0"/>
    <xf numFmtId="0" fontId="1" fillId="0" borderId="0"/>
    <xf numFmtId="0" fontId="1" fillId="0" borderId="0"/>
    <xf numFmtId="0" fontId="1" fillId="0" borderId="0"/>
    <xf numFmtId="0" fontId="9" fillId="0" borderId="0">
      <alignment vertical="center"/>
    </xf>
    <xf numFmtId="0" fontId="8" fillId="0" borderId="0"/>
    <xf numFmtId="0" fontId="10" fillId="0" borderId="0"/>
  </cellStyleXfs>
  <cellXfs count="206">
    <xf numFmtId="0" fontId="0" fillId="0" borderId="0" xfId="0">
      <alignment vertical="center"/>
    </xf>
    <xf numFmtId="0" fontId="2" fillId="0" borderId="0" xfId="0" applyNumberFormat="1" applyFont="1" applyFill="1" applyAlignment="1">
      <alignment vertical="center"/>
    </xf>
    <xf numFmtId="0" fontId="4" fillId="0" borderId="0" xfId="0" applyNumberFormat="1" applyFont="1" applyFill="1" applyBorder="1" applyAlignment="1">
      <alignment vertical="center"/>
    </xf>
    <xf numFmtId="0" fontId="4" fillId="0" borderId="0" xfId="0" applyNumberFormat="1" applyFont="1" applyFill="1" applyAlignment="1">
      <alignment vertical="center"/>
    </xf>
    <xf numFmtId="0" fontId="5" fillId="0" borderId="0" xfId="0" applyNumberFormat="1" applyFont="1" applyFill="1" applyBorder="1" applyAlignment="1">
      <alignment vertical="center"/>
    </xf>
    <xf numFmtId="0" fontId="4" fillId="0" borderId="1" xfId="0" applyNumberFormat="1" applyFont="1" applyFill="1" applyBorder="1" applyAlignment="1">
      <alignment vertical="center"/>
    </xf>
    <xf numFmtId="0" fontId="4" fillId="0" borderId="2" xfId="0" applyNumberFormat="1" applyFont="1" applyFill="1" applyBorder="1" applyAlignment="1">
      <alignment vertical="center"/>
    </xf>
    <xf numFmtId="0" fontId="4" fillId="0" borderId="5" xfId="0" applyNumberFormat="1" applyFont="1" applyFill="1" applyBorder="1" applyAlignment="1">
      <alignment vertical="center"/>
    </xf>
    <xf numFmtId="0" fontId="4" fillId="0" borderId="6" xfId="0" applyNumberFormat="1" applyFont="1" applyFill="1" applyBorder="1" applyAlignment="1">
      <alignment vertical="center"/>
    </xf>
    <xf numFmtId="0" fontId="4" fillId="0" borderId="7" xfId="0"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0" xfId="0" applyNumberFormat="1" applyFont="1" applyFill="1" applyBorder="1" applyAlignment="1">
      <alignment horizontal="distributed" vertical="center"/>
    </xf>
    <xf numFmtId="176" fontId="4" fillId="0" borderId="0" xfId="0" applyNumberFormat="1" applyFont="1" applyFill="1" applyBorder="1" applyAlignment="1">
      <alignment vertical="center"/>
    </xf>
    <xf numFmtId="176" fontId="4" fillId="0" borderId="11" xfId="0" applyNumberFormat="1" applyFont="1" applyFill="1" applyBorder="1" applyAlignment="1">
      <alignment vertical="center"/>
    </xf>
    <xf numFmtId="0" fontId="4" fillId="0" borderId="13" xfId="0" applyNumberFormat="1" applyFont="1" applyFill="1" applyBorder="1" applyAlignment="1">
      <alignment horizontal="distributed" vertical="center"/>
    </xf>
    <xf numFmtId="176" fontId="4" fillId="0" borderId="14" xfId="0" applyNumberFormat="1" applyFont="1" applyFill="1" applyBorder="1" applyAlignment="1">
      <alignment vertical="center"/>
    </xf>
    <xf numFmtId="176" fontId="4" fillId="0" borderId="15" xfId="0" applyNumberFormat="1" applyFont="1" applyFill="1" applyBorder="1" applyAlignment="1">
      <alignment vertical="center"/>
    </xf>
    <xf numFmtId="0" fontId="4" fillId="0" borderId="17" xfId="0" applyNumberFormat="1" applyFont="1" applyFill="1" applyBorder="1" applyAlignment="1">
      <alignment horizontal="distributed" vertical="center"/>
    </xf>
    <xf numFmtId="176" fontId="4" fillId="0" borderId="18" xfId="0" applyNumberFormat="1" applyFont="1" applyFill="1" applyBorder="1" applyAlignment="1">
      <alignment vertical="center"/>
    </xf>
    <xf numFmtId="0" fontId="4" fillId="0" borderId="6" xfId="0" applyNumberFormat="1" applyFont="1" applyFill="1" applyBorder="1" applyAlignment="1">
      <alignment horizontal="distributed" vertical="center"/>
    </xf>
    <xf numFmtId="0" fontId="11" fillId="0" borderId="0" xfId="0" applyFont="1">
      <alignment vertical="center"/>
    </xf>
    <xf numFmtId="0" fontId="11" fillId="0" borderId="20" xfId="0" applyFont="1" applyBorder="1">
      <alignment vertical="center"/>
    </xf>
    <xf numFmtId="0" fontId="11" fillId="3" borderId="19" xfId="0" applyFont="1" applyFill="1" applyBorder="1" applyAlignment="1">
      <alignment horizontal="center" vertical="center"/>
    </xf>
    <xf numFmtId="0" fontId="13" fillId="0" borderId="0" xfId="0" applyFont="1">
      <alignment vertical="center"/>
    </xf>
    <xf numFmtId="0" fontId="14" fillId="0" borderId="0" xfId="0" applyFont="1" applyAlignment="1">
      <alignment vertical="center"/>
    </xf>
    <xf numFmtId="177" fontId="14" fillId="0" borderId="26" xfId="0" applyNumberFormat="1" applyFont="1" applyBorder="1">
      <alignment vertical="center"/>
    </xf>
    <xf numFmtId="0" fontId="11" fillId="5" borderId="19" xfId="0" applyFont="1" applyFill="1" applyBorder="1" applyAlignment="1">
      <alignment horizontal="center" vertical="center"/>
    </xf>
    <xf numFmtId="178" fontId="4" fillId="0" borderId="0" xfId="0" applyNumberFormat="1" applyFont="1" applyFill="1" applyAlignment="1">
      <alignment vertical="center"/>
    </xf>
    <xf numFmtId="177" fontId="11" fillId="3" borderId="27" xfId="0" applyNumberFormat="1" applyFont="1" applyFill="1" applyBorder="1">
      <alignment vertical="center"/>
    </xf>
    <xf numFmtId="177" fontId="11" fillId="3" borderId="28" xfId="0" applyNumberFormat="1" applyFont="1" applyFill="1" applyBorder="1">
      <alignment vertical="center"/>
    </xf>
    <xf numFmtId="177" fontId="11" fillId="3" borderId="29" xfId="0" applyNumberFormat="1" applyFont="1" applyFill="1" applyBorder="1">
      <alignment vertical="center"/>
    </xf>
    <xf numFmtId="177" fontId="11" fillId="3" borderId="30" xfId="0" applyNumberFormat="1" applyFont="1" applyFill="1" applyBorder="1">
      <alignment vertical="center"/>
    </xf>
    <xf numFmtId="177" fontId="11" fillId="3" borderId="31" xfId="0" applyNumberFormat="1" applyFont="1" applyFill="1" applyBorder="1">
      <alignment vertical="center"/>
    </xf>
    <xf numFmtId="0" fontId="14" fillId="0" borderId="0" xfId="0" applyFont="1" applyBorder="1">
      <alignment vertical="center"/>
    </xf>
    <xf numFmtId="177" fontId="14" fillId="0" borderId="0" xfId="0" applyNumberFormat="1" applyFont="1" applyBorder="1">
      <alignment vertical="center"/>
    </xf>
    <xf numFmtId="177" fontId="11" fillId="4" borderId="27" xfId="0" applyNumberFormat="1" applyFont="1" applyFill="1" applyBorder="1">
      <alignment vertical="center"/>
    </xf>
    <xf numFmtId="177" fontId="11" fillId="4" borderId="28" xfId="0" applyNumberFormat="1" applyFont="1" applyFill="1" applyBorder="1">
      <alignment vertical="center"/>
    </xf>
    <xf numFmtId="177" fontId="11" fillId="4" borderId="29" xfId="0" applyNumberFormat="1" applyFont="1" applyFill="1" applyBorder="1">
      <alignment vertical="center"/>
    </xf>
    <xf numFmtId="177" fontId="11" fillId="4" borderId="30" xfId="0" applyNumberFormat="1" applyFont="1" applyFill="1" applyBorder="1">
      <alignment vertical="center"/>
    </xf>
    <xf numFmtId="177" fontId="11" fillId="4" borderId="31" xfId="0" applyNumberFormat="1" applyFont="1" applyFill="1" applyBorder="1">
      <alignment vertical="center"/>
    </xf>
    <xf numFmtId="177" fontId="11" fillId="5" borderId="27" xfId="0" applyNumberFormat="1" applyFont="1" applyFill="1" applyBorder="1">
      <alignment vertical="center"/>
    </xf>
    <xf numFmtId="177" fontId="11" fillId="5" borderId="28" xfId="0" applyNumberFormat="1" applyFont="1" applyFill="1" applyBorder="1">
      <alignment vertical="center"/>
    </xf>
    <xf numFmtId="177" fontId="11" fillId="5" borderId="29" xfId="0" applyNumberFormat="1" applyFont="1" applyFill="1" applyBorder="1">
      <alignment vertical="center"/>
    </xf>
    <xf numFmtId="177" fontId="11" fillId="5" borderId="30" xfId="0" applyNumberFormat="1" applyFont="1" applyFill="1" applyBorder="1">
      <alignment vertical="center"/>
    </xf>
    <xf numFmtId="177" fontId="11" fillId="5" borderId="31" xfId="0" applyNumberFormat="1" applyFont="1" applyFill="1" applyBorder="1">
      <alignment vertical="center"/>
    </xf>
    <xf numFmtId="0" fontId="17" fillId="0" borderId="0" xfId="0" applyFont="1" applyAlignment="1">
      <alignment horizontal="center" vertical="center" wrapText="1"/>
    </xf>
    <xf numFmtId="0" fontId="11" fillId="6" borderId="19" xfId="0" applyFont="1" applyFill="1" applyBorder="1" applyAlignment="1">
      <alignment horizontal="center" vertical="center"/>
    </xf>
    <xf numFmtId="177" fontId="11" fillId="6" borderId="27" xfId="0" applyNumberFormat="1" applyFont="1" applyFill="1" applyBorder="1">
      <alignment vertical="center"/>
    </xf>
    <xf numFmtId="177" fontId="11" fillId="6" borderId="28" xfId="0" applyNumberFormat="1" applyFont="1" applyFill="1" applyBorder="1">
      <alignment vertical="center"/>
    </xf>
    <xf numFmtId="177" fontId="11" fillId="6" borderId="29" xfId="0" applyNumberFormat="1" applyFont="1" applyFill="1" applyBorder="1">
      <alignment vertical="center"/>
    </xf>
    <xf numFmtId="177" fontId="11" fillId="6" borderId="30" xfId="0" applyNumberFormat="1" applyFont="1" applyFill="1" applyBorder="1">
      <alignment vertical="center"/>
    </xf>
    <xf numFmtId="177" fontId="11" fillId="6" borderId="31" xfId="0" applyNumberFormat="1" applyFont="1" applyFill="1" applyBorder="1">
      <alignment vertical="center"/>
    </xf>
    <xf numFmtId="0" fontId="11" fillId="7" borderId="19" xfId="0" applyFont="1" applyFill="1" applyBorder="1" applyAlignment="1">
      <alignment horizontal="center" vertical="center"/>
    </xf>
    <xf numFmtId="177" fontId="11" fillId="7" borderId="27" xfId="0" applyNumberFormat="1" applyFont="1" applyFill="1" applyBorder="1">
      <alignment vertical="center"/>
    </xf>
    <xf numFmtId="177" fontId="11" fillId="7" borderId="28" xfId="0" applyNumberFormat="1" applyFont="1" applyFill="1" applyBorder="1">
      <alignment vertical="center"/>
    </xf>
    <xf numFmtId="177" fontId="11" fillId="7" borderId="29" xfId="0" applyNumberFormat="1" applyFont="1" applyFill="1" applyBorder="1">
      <alignment vertical="center"/>
    </xf>
    <xf numFmtId="177" fontId="11" fillId="7" borderId="30" xfId="0" applyNumberFormat="1" applyFont="1" applyFill="1" applyBorder="1">
      <alignment vertical="center"/>
    </xf>
    <xf numFmtId="177" fontId="11" fillId="7" borderId="31" xfId="0" applyNumberFormat="1" applyFont="1" applyFill="1" applyBorder="1">
      <alignment vertical="center"/>
    </xf>
    <xf numFmtId="0" fontId="4" fillId="0" borderId="0" xfId="0" applyNumberFormat="1" applyFont="1" applyFill="1" applyAlignment="1">
      <alignment vertical="center" wrapText="1"/>
    </xf>
    <xf numFmtId="179" fontId="4" fillId="0" borderId="3" xfId="0" applyNumberFormat="1" applyFont="1" applyFill="1" applyBorder="1" applyAlignment="1">
      <alignment horizontal="center" vertical="center"/>
    </xf>
    <xf numFmtId="179" fontId="4" fillId="0" borderId="4" xfId="0" applyNumberFormat="1" applyFont="1" applyFill="1" applyBorder="1" applyAlignment="1">
      <alignment horizontal="center" vertical="center"/>
    </xf>
    <xf numFmtId="179" fontId="4" fillId="0" borderId="9" xfId="0" applyNumberFormat="1" applyFont="1" applyFill="1" applyBorder="1" applyAlignment="1">
      <alignment horizontal="center" vertical="center"/>
    </xf>
    <xf numFmtId="179" fontId="4" fillId="0" borderId="12" xfId="0" applyNumberFormat="1" applyFont="1" applyFill="1" applyBorder="1" applyAlignment="1">
      <alignment horizontal="center" vertical="center"/>
    </xf>
    <xf numFmtId="179" fontId="4" fillId="0" borderId="16" xfId="0" applyNumberFormat="1" applyFont="1" applyFill="1" applyBorder="1" applyAlignment="1">
      <alignment horizontal="center" vertical="center"/>
    </xf>
    <xf numFmtId="179" fontId="4" fillId="0" borderId="5" xfId="0" applyNumberFormat="1" applyFont="1" applyFill="1" applyBorder="1" applyAlignment="1">
      <alignment horizontal="center" vertical="center"/>
    </xf>
    <xf numFmtId="176" fontId="4" fillId="0" borderId="7" xfId="0" applyNumberFormat="1" applyFont="1" applyFill="1" applyBorder="1" applyAlignment="1">
      <alignment vertical="center"/>
    </xf>
    <xf numFmtId="0" fontId="4" fillId="0" borderId="7" xfId="0" applyNumberFormat="1" applyFont="1" applyFill="1" applyBorder="1" applyAlignment="1">
      <alignment horizontal="right" vertical="center"/>
    </xf>
    <xf numFmtId="179" fontId="4" fillId="0" borderId="2" xfId="0" applyNumberFormat="1" applyFont="1" applyFill="1" applyBorder="1" applyAlignment="1">
      <alignment horizontal="center" vertical="center"/>
    </xf>
    <xf numFmtId="0" fontId="4" fillId="0" borderId="6" xfId="0" applyNumberFormat="1" applyFont="1" applyFill="1" applyBorder="1" applyAlignment="1">
      <alignment horizontal="center" vertical="center" wrapText="1"/>
    </xf>
    <xf numFmtId="176" fontId="4" fillId="0" borderId="10" xfId="0" applyNumberFormat="1" applyFont="1" applyFill="1" applyBorder="1" applyAlignment="1">
      <alignment vertical="center"/>
    </xf>
    <xf numFmtId="176" fontId="4" fillId="0" borderId="13" xfId="0" applyNumberFormat="1" applyFont="1" applyFill="1" applyBorder="1" applyAlignment="1">
      <alignment vertical="center"/>
    </xf>
    <xf numFmtId="180" fontId="4" fillId="0" borderId="1" xfId="0" applyNumberFormat="1" applyFont="1" applyFill="1" applyBorder="1" applyAlignment="1">
      <alignment vertical="center"/>
    </xf>
    <xf numFmtId="180" fontId="4" fillId="0" borderId="3" xfId="0" applyNumberFormat="1" applyFont="1" applyFill="1" applyBorder="1" applyAlignment="1">
      <alignment vertical="center"/>
    </xf>
    <xf numFmtId="180" fontId="4" fillId="0" borderId="9" xfId="0" applyNumberFormat="1" applyFont="1" applyFill="1" applyBorder="1" applyAlignment="1">
      <alignment vertical="center"/>
    </xf>
    <xf numFmtId="0" fontId="14" fillId="0" borderId="0" xfId="0" applyFont="1" applyAlignment="1">
      <alignment horizontal="center" vertical="center"/>
    </xf>
    <xf numFmtId="0" fontId="11" fillId="0" borderId="32" xfId="0" applyFont="1" applyBorder="1" applyAlignment="1">
      <alignment horizontal="distributed" vertical="center" justifyLastLine="1"/>
    </xf>
    <xf numFmtId="0" fontId="12" fillId="0" borderId="33" xfId="0" applyNumberFormat="1" applyFont="1" applyFill="1" applyBorder="1" applyAlignment="1">
      <alignment horizontal="distributed" vertical="center"/>
    </xf>
    <xf numFmtId="0" fontId="12" fillId="0" borderId="34" xfId="0" applyNumberFormat="1" applyFont="1" applyFill="1" applyBorder="1" applyAlignment="1">
      <alignment horizontal="distributed" vertical="center"/>
    </xf>
    <xf numFmtId="0" fontId="12" fillId="0" borderId="35" xfId="0" applyNumberFormat="1" applyFont="1" applyFill="1" applyBorder="1" applyAlignment="1">
      <alignment horizontal="distributed" vertical="center"/>
    </xf>
    <xf numFmtId="0" fontId="12" fillId="0" borderId="36" xfId="0" applyNumberFormat="1" applyFont="1" applyFill="1" applyBorder="1" applyAlignment="1">
      <alignment horizontal="distributed" vertical="center"/>
    </xf>
    <xf numFmtId="0" fontId="12" fillId="0" borderId="37" xfId="0" applyNumberFormat="1" applyFont="1" applyFill="1" applyBorder="1" applyAlignment="1">
      <alignment horizontal="distributed" vertical="center"/>
    </xf>
    <xf numFmtId="0" fontId="11" fillId="2" borderId="38" xfId="0" applyFont="1" applyFill="1" applyBorder="1" applyAlignment="1">
      <alignment horizontal="center" vertical="center"/>
    </xf>
    <xf numFmtId="177" fontId="11" fillId="2" borderId="39" xfId="0" applyNumberFormat="1" applyFont="1" applyFill="1" applyBorder="1">
      <alignment vertical="center"/>
    </xf>
    <xf numFmtId="177" fontId="11" fillId="2" borderId="40" xfId="0" applyNumberFormat="1" applyFont="1" applyFill="1" applyBorder="1">
      <alignment vertical="center"/>
    </xf>
    <xf numFmtId="177" fontId="11" fillId="2" borderId="41" xfId="0" applyNumberFormat="1" applyFont="1" applyFill="1" applyBorder="1">
      <alignment vertical="center"/>
    </xf>
    <xf numFmtId="177" fontId="11" fillId="2" borderId="42" xfId="0" applyNumberFormat="1" applyFont="1" applyFill="1" applyBorder="1">
      <alignment vertical="center"/>
    </xf>
    <xf numFmtId="177" fontId="11" fillId="2" borderId="43" xfId="0" applyNumberFormat="1" applyFont="1" applyFill="1" applyBorder="1">
      <alignment vertical="center"/>
    </xf>
    <xf numFmtId="179" fontId="12" fillId="0" borderId="21" xfId="0" applyNumberFormat="1" applyFont="1" applyFill="1" applyBorder="1" applyAlignment="1">
      <alignment horizontal="center" vertical="center"/>
    </xf>
    <xf numFmtId="179" fontId="12" fillId="0" borderId="22" xfId="0" applyNumberFormat="1" applyFont="1" applyFill="1" applyBorder="1" applyAlignment="1">
      <alignment horizontal="center" vertical="center"/>
    </xf>
    <xf numFmtId="179" fontId="12" fillId="0" borderId="23" xfId="0" applyNumberFormat="1" applyFont="1" applyFill="1" applyBorder="1" applyAlignment="1">
      <alignment horizontal="center" vertical="center"/>
    </xf>
    <xf numFmtId="179" fontId="12" fillId="0" borderId="24" xfId="0" applyNumberFormat="1" applyFont="1" applyFill="1" applyBorder="1" applyAlignment="1">
      <alignment horizontal="center" vertical="center"/>
    </xf>
    <xf numFmtId="179" fontId="12" fillId="0" borderId="25" xfId="0" applyNumberFormat="1" applyFont="1" applyFill="1" applyBorder="1" applyAlignment="1">
      <alignment horizontal="center" vertical="center"/>
    </xf>
    <xf numFmtId="0" fontId="4" fillId="0" borderId="0" xfId="0" applyNumberFormat="1" applyFont="1" applyFill="1" applyAlignment="1">
      <alignment horizontal="center" vertical="center"/>
    </xf>
    <xf numFmtId="181" fontId="4" fillId="0" borderId="0" xfId="0" applyNumberFormat="1" applyFont="1" applyFill="1" applyAlignment="1">
      <alignment vertical="center"/>
    </xf>
    <xf numFmtId="0" fontId="11" fillId="0" borderId="0" xfId="0" applyFont="1" applyAlignment="1">
      <alignment vertical="center" wrapText="1"/>
    </xf>
    <xf numFmtId="177" fontId="11" fillId="8" borderId="27" xfId="0" applyNumberFormat="1" applyFont="1" applyFill="1" applyBorder="1">
      <alignment vertical="center"/>
    </xf>
    <xf numFmtId="177" fontId="11" fillId="8" borderId="28" xfId="0" applyNumberFormat="1" applyFont="1" applyFill="1" applyBorder="1">
      <alignment vertical="center"/>
    </xf>
    <xf numFmtId="177" fontId="11" fillId="8" borderId="29" xfId="0" applyNumberFormat="1" applyFont="1" applyFill="1" applyBorder="1">
      <alignment vertical="center"/>
    </xf>
    <xf numFmtId="177" fontId="11" fillId="8" borderId="30" xfId="0" applyNumberFormat="1" applyFont="1" applyFill="1" applyBorder="1">
      <alignment vertical="center"/>
    </xf>
    <xf numFmtId="177" fontId="11" fillId="8" borderId="31" xfId="0" applyNumberFormat="1" applyFont="1" applyFill="1" applyBorder="1">
      <alignment vertical="center"/>
    </xf>
    <xf numFmtId="0" fontId="0" fillId="0" borderId="18" xfId="0" applyBorder="1">
      <alignment vertical="center"/>
    </xf>
    <xf numFmtId="0" fontId="0" fillId="0" borderId="0" xfId="0" applyFont="1">
      <alignment vertical="center"/>
    </xf>
    <xf numFmtId="0" fontId="0" fillId="0" borderId="44" xfId="0" applyFont="1" applyBorder="1" applyAlignment="1">
      <alignment vertical="center"/>
    </xf>
    <xf numFmtId="0" fontId="0" fillId="0" borderId="48" xfId="0" applyFont="1" applyBorder="1">
      <alignment vertical="center"/>
    </xf>
    <xf numFmtId="0" fontId="0" fillId="0" borderId="50" xfId="0" applyFont="1" applyBorder="1" applyAlignment="1">
      <alignment vertical="center"/>
    </xf>
    <xf numFmtId="0" fontId="0" fillId="0" borderId="0" xfId="0" applyFont="1" applyBorder="1">
      <alignment vertical="center"/>
    </xf>
    <xf numFmtId="0" fontId="0" fillId="0" borderId="50" xfId="0" applyFont="1" applyBorder="1">
      <alignment vertical="center"/>
    </xf>
    <xf numFmtId="0" fontId="0" fillId="0" borderId="47" xfId="0" applyFont="1" applyBorder="1" applyAlignment="1">
      <alignment vertical="center"/>
    </xf>
    <xf numFmtId="0" fontId="0" fillId="0" borderId="0" xfId="0" applyFont="1" applyBorder="1" applyAlignment="1">
      <alignment vertical="center"/>
    </xf>
    <xf numFmtId="0" fontId="0" fillId="0" borderId="47" xfId="0" applyBorder="1">
      <alignment vertical="center"/>
    </xf>
    <xf numFmtId="0" fontId="0" fillId="0" borderId="0" xfId="0" applyFont="1" applyAlignment="1">
      <alignment vertical="center"/>
    </xf>
    <xf numFmtId="177" fontId="0" fillId="0" borderId="0" xfId="0" applyNumberFormat="1" applyFont="1" applyBorder="1" applyAlignment="1">
      <alignment vertical="center"/>
    </xf>
    <xf numFmtId="0" fontId="0" fillId="0" borderId="0" xfId="0" applyAlignment="1">
      <alignment vertical="center"/>
    </xf>
    <xf numFmtId="182" fontId="0" fillId="0" borderId="1" xfId="0" applyNumberFormat="1" applyFont="1" applyBorder="1" applyAlignment="1">
      <alignment vertical="center"/>
    </xf>
    <xf numFmtId="182" fontId="0" fillId="0" borderId="52" xfId="0" applyNumberFormat="1" applyBorder="1" applyAlignment="1">
      <alignment horizontal="right" vertical="center"/>
    </xf>
    <xf numFmtId="0" fontId="0" fillId="0" borderId="53" xfId="0" applyFont="1" applyBorder="1" applyAlignment="1">
      <alignment horizontal="center" vertical="center"/>
    </xf>
    <xf numFmtId="182" fontId="14" fillId="0" borderId="44" xfId="0" applyNumberFormat="1" applyFont="1" applyBorder="1" applyAlignment="1">
      <alignment vertical="center"/>
    </xf>
    <xf numFmtId="182" fontId="18" fillId="0" borderId="45" xfId="0" applyNumberFormat="1" applyFont="1" applyBorder="1" applyAlignment="1">
      <alignment horizontal="center" vertical="center"/>
    </xf>
    <xf numFmtId="182" fontId="14" fillId="0" borderId="46" xfId="0" applyNumberFormat="1" applyFont="1" applyBorder="1" applyAlignment="1">
      <alignment vertical="center"/>
    </xf>
    <xf numFmtId="182" fontId="0" fillId="0" borderId="53" xfId="0" applyNumberFormat="1" applyFont="1" applyBorder="1" applyAlignment="1">
      <alignment horizontal="center" vertical="center"/>
    </xf>
    <xf numFmtId="182" fontId="0" fillId="0" borderId="52" xfId="0" applyNumberFormat="1" applyFont="1" applyBorder="1" applyAlignment="1">
      <alignment vertical="center"/>
    </xf>
    <xf numFmtId="182" fontId="0" fillId="0" borderId="2" xfId="0" applyNumberFormat="1" applyFont="1" applyBorder="1" applyAlignment="1">
      <alignment horizontal="center" vertical="center"/>
    </xf>
    <xf numFmtId="0" fontId="18" fillId="0" borderId="49" xfId="0" applyFont="1" applyBorder="1" applyAlignment="1">
      <alignment horizontal="center" vertical="center"/>
    </xf>
    <xf numFmtId="0" fontId="14" fillId="0" borderId="0" xfId="0" applyFont="1" applyAlignment="1">
      <alignment vertical="center"/>
    </xf>
    <xf numFmtId="182" fontId="0" fillId="0" borderId="49" xfId="0" applyNumberFormat="1" applyFont="1" applyBorder="1" applyAlignment="1">
      <alignment vertical="center"/>
    </xf>
    <xf numFmtId="182" fontId="0" fillId="0" borderId="62" xfId="0" applyNumberFormat="1" applyFont="1" applyBorder="1" applyAlignment="1">
      <alignment vertical="center"/>
    </xf>
    <xf numFmtId="0" fontId="0" fillId="0" borderId="44" xfId="0" applyFont="1" applyBorder="1" applyAlignment="1">
      <alignment horizontal="centerContinuous" vertical="center"/>
    </xf>
    <xf numFmtId="0" fontId="0" fillId="0" borderId="47" xfId="0" applyFont="1" applyBorder="1" applyAlignment="1">
      <alignment horizontal="centerContinuous" vertical="center"/>
    </xf>
    <xf numFmtId="0" fontId="0" fillId="0" borderId="64" xfId="0" applyFont="1" applyBorder="1" applyAlignment="1">
      <alignment horizontal="centerContinuous" vertical="center"/>
    </xf>
    <xf numFmtId="0" fontId="0" fillId="0" borderId="65" xfId="0" applyFont="1" applyBorder="1" applyAlignment="1">
      <alignment horizontal="centerContinuous" vertical="center"/>
    </xf>
    <xf numFmtId="0" fontId="11" fillId="0" borderId="61" xfId="0" applyFont="1" applyBorder="1" applyAlignment="1">
      <alignment horizontal="center" vertical="center"/>
    </xf>
    <xf numFmtId="0" fontId="11" fillId="0" borderId="62" xfId="0" applyFont="1" applyBorder="1" applyAlignment="1">
      <alignment horizontal="center" vertical="center"/>
    </xf>
    <xf numFmtId="182" fontId="18" fillId="0" borderId="49" xfId="0" applyNumberFormat="1" applyFont="1" applyBorder="1" applyAlignment="1">
      <alignment horizontal="center" vertical="center"/>
    </xf>
    <xf numFmtId="0" fontId="14" fillId="0" borderId="0" xfId="0" applyFont="1" applyAlignment="1">
      <alignment vertical="center"/>
    </xf>
    <xf numFmtId="0" fontId="0" fillId="0" borderId="53" xfId="0" applyFont="1" applyBorder="1" applyAlignment="1">
      <alignment horizontal="center" vertical="center"/>
    </xf>
    <xf numFmtId="182" fontId="14" fillId="0" borderId="44" xfId="0" applyNumberFormat="1" applyFont="1" applyBorder="1" applyAlignment="1">
      <alignment vertical="center"/>
    </xf>
    <xf numFmtId="0" fontId="18" fillId="0" borderId="49" xfId="0" applyFont="1" applyBorder="1" applyAlignment="1">
      <alignment horizontal="center" vertical="center"/>
    </xf>
    <xf numFmtId="182" fontId="0" fillId="0" borderId="52" xfId="0" applyNumberFormat="1" applyBorder="1" applyAlignment="1">
      <alignment horizontal="right" vertical="center"/>
    </xf>
    <xf numFmtId="182" fontId="0" fillId="0" borderId="53" xfId="0" applyNumberFormat="1" applyFont="1" applyBorder="1" applyAlignment="1">
      <alignment horizontal="center" vertical="center"/>
    </xf>
    <xf numFmtId="182" fontId="14" fillId="0" borderId="46" xfId="0" applyNumberFormat="1" applyFont="1" applyBorder="1" applyAlignment="1">
      <alignment vertical="center"/>
    </xf>
    <xf numFmtId="182" fontId="0" fillId="0" borderId="1" xfId="0" applyNumberFormat="1" applyFont="1" applyBorder="1" applyAlignment="1">
      <alignment vertical="center"/>
    </xf>
    <xf numFmtId="182" fontId="18" fillId="0" borderId="45" xfId="0" applyNumberFormat="1" applyFont="1" applyBorder="1" applyAlignment="1">
      <alignment horizontal="center" vertical="center"/>
    </xf>
    <xf numFmtId="182" fontId="0" fillId="0" borderId="2" xfId="0" applyNumberFormat="1" applyFont="1" applyBorder="1" applyAlignment="1">
      <alignment horizontal="center" vertical="center"/>
    </xf>
    <xf numFmtId="182" fontId="0" fillId="0" borderId="52" xfId="0" applyNumberFormat="1" applyFont="1" applyBorder="1" applyAlignment="1">
      <alignment vertical="center"/>
    </xf>
    <xf numFmtId="0" fontId="0" fillId="0" borderId="54" xfId="0" applyFont="1" applyBorder="1">
      <alignment vertical="center"/>
    </xf>
    <xf numFmtId="182" fontId="0" fillId="0" borderId="64" xfId="0" applyNumberFormat="1" applyFont="1" applyBorder="1" applyAlignment="1">
      <alignment vertical="center"/>
    </xf>
    <xf numFmtId="182" fontId="0" fillId="0" borderId="68" xfId="0" applyNumberFormat="1" applyFont="1" applyBorder="1" applyAlignment="1">
      <alignment horizontal="center" vertical="center"/>
    </xf>
    <xf numFmtId="182" fontId="0" fillId="0" borderId="61" xfId="0" applyNumberFormat="1" applyBorder="1" applyAlignment="1">
      <alignment vertical="center"/>
    </xf>
    <xf numFmtId="182" fontId="0" fillId="0" borderId="62" xfId="0" applyNumberFormat="1" applyFont="1" applyBorder="1" applyAlignment="1">
      <alignment horizontal="center" vertical="center"/>
    </xf>
    <xf numFmtId="182" fontId="0" fillId="0" borderId="64" xfId="0" applyNumberFormat="1" applyBorder="1" applyAlignment="1">
      <alignment vertical="center"/>
    </xf>
    <xf numFmtId="0" fontId="0" fillId="0" borderId="62" xfId="0" applyFont="1" applyBorder="1" applyAlignment="1">
      <alignment horizontal="center" vertical="center"/>
    </xf>
    <xf numFmtId="0" fontId="8" fillId="0" borderId="63" xfId="0" applyFont="1" applyBorder="1" applyAlignment="1">
      <alignment horizontal="center" vertical="center" wrapText="1"/>
    </xf>
    <xf numFmtId="0" fontId="8" fillId="0" borderId="67" xfId="0" applyFont="1" applyBorder="1" applyAlignment="1">
      <alignment horizontal="center" vertical="center" wrapText="1"/>
    </xf>
    <xf numFmtId="0" fontId="18" fillId="0" borderId="44" xfId="0" applyFont="1" applyBorder="1" applyAlignment="1">
      <alignment horizontal="centerContinuous" vertical="center"/>
    </xf>
    <xf numFmtId="0" fontId="18" fillId="0" borderId="49" xfId="0" applyFont="1" applyBorder="1" applyAlignment="1">
      <alignment horizontal="centerContinuous" vertical="center"/>
    </xf>
    <xf numFmtId="0" fontId="14" fillId="0" borderId="58" xfId="0" applyFont="1" applyBorder="1" applyAlignment="1">
      <alignment vertical="center"/>
    </xf>
    <xf numFmtId="0" fontId="11" fillId="9" borderId="19" xfId="0" applyFont="1" applyFill="1" applyBorder="1" applyAlignment="1">
      <alignment horizontal="center" vertical="center"/>
    </xf>
    <xf numFmtId="177" fontId="11" fillId="9" borderId="27" xfId="0" applyNumberFormat="1" applyFont="1" applyFill="1" applyBorder="1">
      <alignment vertical="center"/>
    </xf>
    <xf numFmtId="177" fontId="11" fillId="9" borderId="28" xfId="0" applyNumberFormat="1" applyFont="1" applyFill="1" applyBorder="1">
      <alignment vertical="center"/>
    </xf>
    <xf numFmtId="177" fontId="11" fillId="9" borderId="29" xfId="0" applyNumberFormat="1" applyFont="1" applyFill="1" applyBorder="1">
      <alignment vertical="center"/>
    </xf>
    <xf numFmtId="177" fontId="11" fillId="9" borderId="30" xfId="0" applyNumberFormat="1" applyFont="1" applyFill="1" applyBorder="1">
      <alignment vertical="center"/>
    </xf>
    <xf numFmtId="177" fontId="11" fillId="9" borderId="31" xfId="0" applyNumberFormat="1" applyFont="1" applyFill="1" applyBorder="1">
      <alignment vertical="center"/>
    </xf>
    <xf numFmtId="0" fontId="11" fillId="10" borderId="19" xfId="0" applyFont="1" applyFill="1" applyBorder="1" applyAlignment="1">
      <alignment horizontal="center" vertical="center"/>
    </xf>
    <xf numFmtId="177" fontId="11" fillId="10" borderId="27" xfId="0" applyNumberFormat="1" applyFont="1" applyFill="1" applyBorder="1">
      <alignment vertical="center"/>
    </xf>
    <xf numFmtId="177" fontId="11" fillId="10" borderId="28" xfId="0" applyNumberFormat="1" applyFont="1" applyFill="1" applyBorder="1">
      <alignment vertical="center"/>
    </xf>
    <xf numFmtId="177" fontId="11" fillId="10" borderId="29" xfId="0" applyNumberFormat="1" applyFont="1" applyFill="1" applyBorder="1">
      <alignment vertical="center"/>
    </xf>
    <xf numFmtId="177" fontId="11" fillId="10" borderId="30" xfId="0" applyNumberFormat="1" applyFont="1" applyFill="1" applyBorder="1">
      <alignment vertical="center"/>
    </xf>
    <xf numFmtId="177" fontId="11" fillId="10" borderId="31" xfId="0" applyNumberFormat="1" applyFont="1" applyFill="1" applyBorder="1">
      <alignment vertical="center"/>
    </xf>
    <xf numFmtId="0" fontId="11" fillId="11" borderId="19" xfId="0" applyFont="1" applyFill="1" applyBorder="1" applyAlignment="1">
      <alignment horizontal="center" vertical="center"/>
    </xf>
    <xf numFmtId="177" fontId="11" fillId="11" borderId="28" xfId="0" applyNumberFormat="1" applyFont="1" applyFill="1" applyBorder="1">
      <alignment vertical="center"/>
    </xf>
    <xf numFmtId="177" fontId="11" fillId="11" borderId="29" xfId="0" applyNumberFormat="1" applyFont="1" applyFill="1" applyBorder="1">
      <alignment vertical="center"/>
    </xf>
    <xf numFmtId="177" fontId="11" fillId="11" borderId="30" xfId="0" applyNumberFormat="1" applyFont="1" applyFill="1" applyBorder="1">
      <alignment vertical="center"/>
    </xf>
    <xf numFmtId="177" fontId="11" fillId="11" borderId="31" xfId="0" applyNumberFormat="1" applyFont="1" applyFill="1" applyBorder="1">
      <alignment vertical="center"/>
    </xf>
    <xf numFmtId="177" fontId="11" fillId="11" borderId="27" xfId="0" applyNumberFormat="1" applyFont="1" applyFill="1" applyBorder="1">
      <alignment vertical="center"/>
    </xf>
    <xf numFmtId="177" fontId="11" fillId="2" borderId="39" xfId="0" applyNumberFormat="1" applyFont="1" applyFill="1" applyBorder="1" applyProtection="1">
      <alignment vertical="center"/>
      <protection locked="0"/>
    </xf>
    <xf numFmtId="177" fontId="11" fillId="2" borderId="40" xfId="0" applyNumberFormat="1" applyFont="1" applyFill="1" applyBorder="1" applyProtection="1">
      <alignment vertical="center"/>
      <protection locked="0"/>
    </xf>
    <xf numFmtId="177" fontId="11" fillId="2" borderId="41" xfId="0" applyNumberFormat="1" applyFont="1" applyFill="1" applyBorder="1" applyProtection="1">
      <alignment vertical="center"/>
      <protection locked="0"/>
    </xf>
    <xf numFmtId="177" fontId="11" fillId="2" borderId="42" xfId="0" applyNumberFormat="1" applyFont="1" applyFill="1" applyBorder="1" applyProtection="1">
      <alignment vertical="center"/>
      <protection locked="0"/>
    </xf>
    <xf numFmtId="177" fontId="11" fillId="2" borderId="43" xfId="0" applyNumberFormat="1" applyFont="1" applyFill="1" applyBorder="1" applyProtection="1">
      <alignment vertical="center"/>
      <protection locked="0"/>
    </xf>
    <xf numFmtId="177" fontId="11" fillId="9" borderId="27" xfId="0" applyNumberFormat="1" applyFont="1" applyFill="1" applyBorder="1" applyProtection="1">
      <alignment vertical="center"/>
      <protection locked="0"/>
    </xf>
    <xf numFmtId="177" fontId="11" fillId="9" borderId="28" xfId="0" applyNumberFormat="1" applyFont="1" applyFill="1" applyBorder="1" applyProtection="1">
      <alignment vertical="center"/>
      <protection locked="0"/>
    </xf>
    <xf numFmtId="177" fontId="11" fillId="9" borderId="29" xfId="0" applyNumberFormat="1" applyFont="1" applyFill="1" applyBorder="1" applyProtection="1">
      <alignment vertical="center"/>
      <protection locked="0"/>
    </xf>
    <xf numFmtId="177" fontId="11" fillId="9" borderId="30" xfId="0" applyNumberFormat="1" applyFont="1" applyFill="1" applyBorder="1" applyProtection="1">
      <alignment vertical="center"/>
      <protection locked="0"/>
    </xf>
    <xf numFmtId="177" fontId="11" fillId="9" borderId="31" xfId="0" applyNumberFormat="1" applyFont="1" applyFill="1" applyBorder="1" applyProtection="1">
      <alignment vertical="center"/>
      <protection locked="0"/>
    </xf>
    <xf numFmtId="0" fontId="15" fillId="8" borderId="19" xfId="0" applyFont="1" applyFill="1" applyBorder="1" applyAlignment="1">
      <alignment horizontal="center" vertical="center" shrinkToFit="1"/>
    </xf>
    <xf numFmtId="0" fontId="15" fillId="4" borderId="19" xfId="0" applyFont="1" applyFill="1" applyBorder="1" applyAlignment="1">
      <alignment horizontal="center" vertical="center" shrinkToFit="1"/>
    </xf>
    <xf numFmtId="0" fontId="0" fillId="0" borderId="44" xfId="0" applyFont="1" applyBorder="1" applyAlignment="1">
      <alignment horizontal="center" vertical="center"/>
    </xf>
    <xf numFmtId="0" fontId="0" fillId="0" borderId="47" xfId="0" applyFont="1" applyBorder="1" applyAlignment="1">
      <alignment horizontal="center" vertical="center"/>
    </xf>
    <xf numFmtId="0" fontId="0" fillId="0" borderId="50" xfId="0" applyFont="1" applyBorder="1" applyAlignment="1">
      <alignment horizontal="center" vertical="center"/>
    </xf>
    <xf numFmtId="0" fontId="0" fillId="0" borderId="0"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177" fontId="0" fillId="0" borderId="66" xfId="0" applyNumberFormat="1" applyFont="1" applyBorder="1" applyAlignment="1">
      <alignment vertical="center"/>
    </xf>
    <xf numFmtId="177" fontId="0" fillId="0" borderId="48" xfId="0" applyNumberFormat="1" applyFont="1" applyBorder="1" applyAlignment="1">
      <alignment vertical="center"/>
    </xf>
    <xf numFmtId="177" fontId="0" fillId="0" borderId="64" xfId="0" applyNumberFormat="1" applyFont="1" applyBorder="1" applyAlignment="1">
      <alignment vertical="center"/>
    </xf>
    <xf numFmtId="177" fontId="0" fillId="0" borderId="65" xfId="0" applyNumberFormat="1" applyFont="1" applyBorder="1" applyAlignment="1">
      <alignment vertical="center"/>
    </xf>
    <xf numFmtId="0" fontId="16" fillId="2" borderId="59" xfId="0" applyFont="1" applyFill="1" applyBorder="1" applyAlignment="1" applyProtection="1">
      <alignment horizontal="center" vertical="center"/>
      <protection locked="0"/>
    </xf>
    <xf numFmtId="0" fontId="16" fillId="2" borderId="60"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55" xfId="0" applyFont="1" applyBorder="1" applyAlignment="1">
      <alignment horizontal="center" vertical="center"/>
    </xf>
    <xf numFmtId="0" fontId="0" fillId="0" borderId="49" xfId="0" applyFont="1" applyBorder="1" applyAlignment="1">
      <alignment horizontal="center" vertical="center"/>
    </xf>
    <xf numFmtId="0" fontId="0" fillId="0" borderId="51" xfId="0" applyFont="1" applyBorder="1" applyAlignment="1">
      <alignment horizontal="center" vertical="center"/>
    </xf>
    <xf numFmtId="0" fontId="0" fillId="0" borderId="56" xfId="0" applyFont="1" applyBorder="1" applyAlignment="1">
      <alignment horizontal="center" vertical="center"/>
    </xf>
    <xf numFmtId="0" fontId="16" fillId="2" borderId="59" xfId="0" applyFont="1" applyFill="1" applyBorder="1" applyAlignment="1">
      <alignment horizontal="center" vertical="center"/>
    </xf>
    <xf numFmtId="0" fontId="16" fillId="2" borderId="60" xfId="0" applyFont="1" applyFill="1" applyBorder="1" applyAlignment="1">
      <alignment horizontal="center" vertical="center"/>
    </xf>
  </cellXfs>
  <cellStyles count="11">
    <cellStyle name="パーセント 2" xfId="1"/>
    <cellStyle name="桁区切り 2" xfId="2"/>
    <cellStyle name="桁区切り 3" xfId="3"/>
    <cellStyle name="標準" xfId="0" builtinId="0"/>
    <cellStyle name="標準 2" xfId="4"/>
    <cellStyle name="標準 3" xfId="5"/>
    <cellStyle name="標準 4" xfId="6"/>
    <cellStyle name="標準 5" xfId="7"/>
    <cellStyle name="標準 6" xfId="8"/>
    <cellStyle name="標準 7" xfId="9"/>
    <cellStyle name="未定義" xfId="10"/>
  </cellStyles>
  <dxfs count="0"/>
  <tableStyles count="0" defaultTableStyle="TableStyleMedium2" defaultPivotStyle="PivotStyleLight16"/>
  <colors>
    <mruColors>
      <color rgb="FFFFCC66"/>
      <color rgb="FFFFCCFF"/>
      <color rgb="FFFFFF99"/>
      <color rgb="FFFFFF66"/>
      <color rgb="FFCCFF33"/>
      <color rgb="FFFF99FF"/>
      <color rgb="FF00FFFF"/>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28575</xdr:colOff>
      <xdr:row>11</xdr:row>
      <xdr:rowOff>76200</xdr:rowOff>
    </xdr:from>
    <xdr:to>
      <xdr:col>8</xdr:col>
      <xdr:colOff>640575</xdr:colOff>
      <xdr:row>15</xdr:row>
      <xdr:rowOff>66675</xdr:rowOff>
    </xdr:to>
    <xdr:sp macro="" textlink="">
      <xdr:nvSpPr>
        <xdr:cNvPr id="3" name="右矢印 2"/>
        <xdr:cNvSpPr/>
      </xdr:nvSpPr>
      <xdr:spPr>
        <a:xfrm>
          <a:off x="6134100" y="2276475"/>
          <a:ext cx="6120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21430</xdr:colOff>
      <xdr:row>6</xdr:row>
      <xdr:rowOff>78581</xdr:rowOff>
    </xdr:from>
    <xdr:to>
      <xdr:col>6</xdr:col>
      <xdr:colOff>633430</xdr:colOff>
      <xdr:row>10</xdr:row>
      <xdr:rowOff>59531</xdr:rowOff>
    </xdr:to>
    <xdr:sp macro="" textlink="">
      <xdr:nvSpPr>
        <xdr:cNvPr id="2" name="右矢印 1"/>
        <xdr:cNvSpPr/>
      </xdr:nvSpPr>
      <xdr:spPr>
        <a:xfrm>
          <a:off x="4583905" y="1516856"/>
          <a:ext cx="61200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631049</xdr:colOff>
      <xdr:row>20</xdr:row>
      <xdr:rowOff>66675</xdr:rowOff>
    </xdr:to>
    <xdr:sp macro="" textlink="">
      <xdr:nvSpPr>
        <xdr:cNvPr id="4" name="右矢印 3"/>
        <xdr:cNvSpPr/>
      </xdr:nvSpPr>
      <xdr:spPr>
        <a:xfrm>
          <a:off x="7667624" y="3038475"/>
          <a:ext cx="612000"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631049</xdr:colOff>
      <xdr:row>25</xdr:row>
      <xdr:rowOff>57150</xdr:rowOff>
    </xdr:to>
    <xdr:sp macro="" textlink="">
      <xdr:nvSpPr>
        <xdr:cNvPr id="5" name="右矢印 4"/>
        <xdr:cNvSpPr/>
      </xdr:nvSpPr>
      <xdr:spPr>
        <a:xfrm>
          <a:off x="9210674" y="3790950"/>
          <a:ext cx="612000"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629991</xdr:colOff>
      <xdr:row>30</xdr:row>
      <xdr:rowOff>66675</xdr:rowOff>
    </xdr:to>
    <xdr:sp macro="" textlink="">
      <xdr:nvSpPr>
        <xdr:cNvPr id="7" name="右矢印 6"/>
        <xdr:cNvSpPr/>
      </xdr:nvSpPr>
      <xdr:spPr>
        <a:xfrm>
          <a:off x="10752666" y="4562475"/>
          <a:ext cx="612000" cy="600075"/>
        </a:xfrm>
        <a:prstGeom prst="rightArrow">
          <a:avLst/>
        </a:prstGeom>
        <a:solidFill>
          <a:srgbClr val="CCFF33"/>
        </a:solidFill>
        <a:ln>
          <a:no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17</xdr:row>
      <xdr:rowOff>76200</xdr:rowOff>
    </xdr:from>
    <xdr:to>
      <xdr:col>8</xdr:col>
      <xdr:colOff>631051</xdr:colOff>
      <xdr:row>19</xdr:row>
      <xdr:rowOff>66675</xdr:rowOff>
    </xdr:to>
    <xdr:sp macro="" textlink="">
      <xdr:nvSpPr>
        <xdr:cNvPr id="6" name="正方形/長方形 5"/>
        <xdr:cNvSpPr/>
      </xdr:nvSpPr>
      <xdr:spPr>
        <a:xfrm>
          <a:off x="6124576" y="3190875"/>
          <a:ext cx="61200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22</xdr:row>
      <xdr:rowOff>76200</xdr:rowOff>
    </xdr:from>
    <xdr:to>
      <xdr:col>8</xdr:col>
      <xdr:colOff>631050</xdr:colOff>
      <xdr:row>24</xdr:row>
      <xdr:rowOff>66675</xdr:rowOff>
    </xdr:to>
    <xdr:sp macro="" textlink="">
      <xdr:nvSpPr>
        <xdr:cNvPr id="8" name="正方形/長方形 7"/>
        <xdr:cNvSpPr/>
      </xdr:nvSpPr>
      <xdr:spPr>
        <a:xfrm>
          <a:off x="6124575"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22</xdr:row>
      <xdr:rowOff>76200</xdr:rowOff>
    </xdr:from>
    <xdr:to>
      <xdr:col>10</xdr:col>
      <xdr:colOff>640575</xdr:colOff>
      <xdr:row>24</xdr:row>
      <xdr:rowOff>66675</xdr:rowOff>
    </xdr:to>
    <xdr:sp macro="" textlink="">
      <xdr:nvSpPr>
        <xdr:cNvPr id="9" name="正方形/長方形 8"/>
        <xdr:cNvSpPr/>
      </xdr:nvSpPr>
      <xdr:spPr>
        <a:xfrm>
          <a:off x="7620000"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54770</xdr:colOff>
      <xdr:row>2</xdr:row>
      <xdr:rowOff>114300</xdr:rowOff>
    </xdr:from>
    <xdr:ext cx="1536165" cy="434161"/>
    <xdr:sp macro="" textlink="">
      <xdr:nvSpPr>
        <xdr:cNvPr id="10" name="角丸四角形吹き出し 9"/>
        <xdr:cNvSpPr/>
      </xdr:nvSpPr>
      <xdr:spPr>
        <a:xfrm>
          <a:off x="216695" y="609600"/>
          <a:ext cx="1536165" cy="434161"/>
        </a:xfrm>
        <a:prstGeom prst="wedgeRoundRectCallout">
          <a:avLst>
            <a:gd name="adj1" fmla="val 71960"/>
            <a:gd name="adj2" fmla="val 108197"/>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新規の需要額を項目ごとに</a:t>
          </a:r>
          <a:endParaRPr kumimoji="1" lang="en-US" altLang="ja-JP" sz="900"/>
        </a:p>
        <a:p>
          <a:pPr algn="l"/>
          <a:r>
            <a:rPr kumimoji="1" lang="ja-JP" altLang="en-US" sz="900"/>
            <a:t>入力してください。</a:t>
          </a:r>
        </a:p>
      </xdr:txBody>
    </xdr:sp>
    <xdr:clientData fPrintsWithSheet="0"/>
  </xdr:oneCellAnchor>
  <xdr:oneCellAnchor>
    <xdr:from>
      <xdr:col>11</xdr:col>
      <xdr:colOff>447675</xdr:colOff>
      <xdr:row>0</xdr:row>
      <xdr:rowOff>19050</xdr:rowOff>
    </xdr:from>
    <xdr:ext cx="2415135" cy="434161"/>
    <xdr:sp macro="" textlink="">
      <xdr:nvSpPr>
        <xdr:cNvPr id="11" name="角丸四角形吹き出し 10"/>
        <xdr:cNvSpPr/>
      </xdr:nvSpPr>
      <xdr:spPr>
        <a:xfrm>
          <a:off x="8696325" y="19050"/>
          <a:ext cx="2415135" cy="434161"/>
        </a:xfrm>
        <a:prstGeom prst="wedgeRoundRectCallout">
          <a:avLst>
            <a:gd name="adj1" fmla="val 59291"/>
            <a:gd name="adj2" fmla="val -5240"/>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平均消費性向の率が変更可能です。</a:t>
          </a:r>
          <a:endParaRPr kumimoji="1" lang="en-US" altLang="ja-JP" sz="900"/>
        </a:p>
        <a:p>
          <a:pPr algn="l"/>
          <a:r>
            <a:rPr kumimoji="1" lang="ja-JP" altLang="en-US" sz="900"/>
            <a:t>（</a:t>
          </a:r>
          <a:r>
            <a:rPr kumimoji="1" lang="en-US" altLang="ja-JP" sz="900"/>
            <a:t>0.717</a:t>
          </a:r>
          <a:r>
            <a:rPr kumimoji="1" lang="ja-JP" altLang="en-US" sz="900"/>
            <a:t>は平成</a:t>
          </a:r>
          <a:r>
            <a:rPr kumimoji="1" lang="en-US" altLang="ja-JP" sz="900"/>
            <a:t>20</a:t>
          </a:r>
          <a:r>
            <a:rPr kumimoji="1" lang="ja-JP" altLang="en-US" sz="900"/>
            <a:t>年の大阪市平均消費性向）</a:t>
          </a:r>
        </a:p>
      </xdr:txBody>
    </xdr:sp>
    <xdr:clientData fPrintsWithSheet="0"/>
  </xdr:oneCellAnchor>
  <xdr:twoCellAnchor>
    <xdr:from>
      <xdr:col>16</xdr:col>
      <xdr:colOff>19050</xdr:colOff>
      <xdr:row>11</xdr:row>
      <xdr:rowOff>76200</xdr:rowOff>
    </xdr:from>
    <xdr:to>
      <xdr:col>16</xdr:col>
      <xdr:colOff>631050</xdr:colOff>
      <xdr:row>15</xdr:row>
      <xdr:rowOff>66675</xdr:rowOff>
    </xdr:to>
    <xdr:sp macro="" textlink="">
      <xdr:nvSpPr>
        <xdr:cNvPr id="18" name="右矢印 17"/>
        <xdr:cNvSpPr/>
      </xdr:nvSpPr>
      <xdr:spPr>
        <a:xfrm>
          <a:off x="12296775" y="2276475"/>
          <a:ext cx="612000"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18</xdr:col>
      <xdr:colOff>631049</xdr:colOff>
      <xdr:row>20</xdr:row>
      <xdr:rowOff>66675</xdr:rowOff>
    </xdr:to>
    <xdr:sp macro="" textlink="">
      <xdr:nvSpPr>
        <xdr:cNvPr id="19" name="右矢印 18"/>
        <xdr:cNvSpPr/>
      </xdr:nvSpPr>
      <xdr:spPr>
        <a:xfrm>
          <a:off x="13839824" y="3038475"/>
          <a:ext cx="612000"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631049</xdr:colOff>
      <xdr:row>25</xdr:row>
      <xdr:rowOff>57150</xdr:rowOff>
    </xdr:to>
    <xdr:sp macro="" textlink="">
      <xdr:nvSpPr>
        <xdr:cNvPr id="20" name="右矢印 19"/>
        <xdr:cNvSpPr/>
      </xdr:nvSpPr>
      <xdr:spPr>
        <a:xfrm>
          <a:off x="15382874" y="3790950"/>
          <a:ext cx="612000"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17</xdr:row>
      <xdr:rowOff>76200</xdr:rowOff>
    </xdr:from>
    <xdr:to>
      <xdr:col>16</xdr:col>
      <xdr:colOff>638176</xdr:colOff>
      <xdr:row>19</xdr:row>
      <xdr:rowOff>66675</xdr:rowOff>
    </xdr:to>
    <xdr:sp macro="" textlink="">
      <xdr:nvSpPr>
        <xdr:cNvPr id="21" name="正方形/長方形 20"/>
        <xdr:cNvSpPr/>
      </xdr:nvSpPr>
      <xdr:spPr>
        <a:xfrm>
          <a:off x="12296776" y="3190875"/>
          <a:ext cx="619125"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22</xdr:row>
      <xdr:rowOff>76200</xdr:rowOff>
    </xdr:from>
    <xdr:to>
      <xdr:col>16</xdr:col>
      <xdr:colOff>640575</xdr:colOff>
      <xdr:row>24</xdr:row>
      <xdr:rowOff>66675</xdr:rowOff>
    </xdr:to>
    <xdr:sp macro="" textlink="">
      <xdr:nvSpPr>
        <xdr:cNvPr id="22" name="正方形/長方形 21"/>
        <xdr:cNvSpPr/>
      </xdr:nvSpPr>
      <xdr:spPr>
        <a:xfrm>
          <a:off x="12306300"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631050</xdr:colOff>
      <xdr:row>24</xdr:row>
      <xdr:rowOff>66675</xdr:rowOff>
    </xdr:to>
    <xdr:sp macro="" textlink="">
      <xdr:nvSpPr>
        <xdr:cNvPr id="23" name="正方形/長方形 22"/>
        <xdr:cNvSpPr/>
      </xdr:nvSpPr>
      <xdr:spPr>
        <a:xfrm>
          <a:off x="13839825"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85725</xdr:rowOff>
    </xdr:from>
    <xdr:to>
      <xdr:col>4</xdr:col>
      <xdr:colOff>640575</xdr:colOff>
      <xdr:row>10</xdr:row>
      <xdr:rowOff>66675</xdr:rowOff>
    </xdr:to>
    <xdr:sp macro="" textlink="">
      <xdr:nvSpPr>
        <xdr:cNvPr id="24" name="右矢印 23"/>
        <xdr:cNvSpPr/>
      </xdr:nvSpPr>
      <xdr:spPr>
        <a:xfrm>
          <a:off x="3048000" y="1524000"/>
          <a:ext cx="612000" cy="590550"/>
        </a:xfrm>
        <a:prstGeom prst="rightArrow">
          <a:avLst/>
        </a:prstGeom>
        <a:solidFill>
          <a:srgbClr val="FFFF99"/>
        </a:solidFill>
        <a:ln w="9525">
          <a:solidFill>
            <a:schemeClr val="tx1"/>
          </a:solidFill>
        </a:ln>
        <a:scene3d>
          <a:camera prst="orthographicFront"/>
          <a:lightRig rig="threePt" dir="t"/>
        </a:scene3d>
        <a:sp3d contour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209550</xdr:rowOff>
    </xdr:from>
    <xdr:to>
      <xdr:col>6</xdr:col>
      <xdr:colOff>142875</xdr:colOff>
      <xdr:row>40</xdr:row>
      <xdr:rowOff>123825</xdr:rowOff>
    </xdr:to>
    <xdr:sp macro="" textlink="">
      <xdr:nvSpPr>
        <xdr:cNvPr id="11" name="角丸四角形 10"/>
        <xdr:cNvSpPr/>
      </xdr:nvSpPr>
      <xdr:spPr>
        <a:xfrm>
          <a:off x="3533775" y="1143000"/>
          <a:ext cx="1114425" cy="5600700"/>
        </a:xfrm>
        <a:prstGeom prst="roundRect">
          <a:avLst/>
        </a:prstGeom>
        <a:noFill/>
        <a:ln>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28575</xdr:colOff>
      <xdr:row>11</xdr:row>
      <xdr:rowOff>76200</xdr:rowOff>
    </xdr:from>
    <xdr:to>
      <xdr:col>8</xdr:col>
      <xdr:colOff>640575</xdr:colOff>
      <xdr:row>15</xdr:row>
      <xdr:rowOff>66675</xdr:rowOff>
    </xdr:to>
    <xdr:sp macro="" textlink="">
      <xdr:nvSpPr>
        <xdr:cNvPr id="2" name="右矢印 1"/>
        <xdr:cNvSpPr/>
      </xdr:nvSpPr>
      <xdr:spPr>
        <a:xfrm>
          <a:off x="6076950" y="2276475"/>
          <a:ext cx="612000" cy="600075"/>
        </a:xfrm>
        <a:prstGeom prst="rightArrow">
          <a:avLst/>
        </a:prstGeom>
        <a:solidFill>
          <a:srgbClr val="00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21430</xdr:colOff>
      <xdr:row>6</xdr:row>
      <xdr:rowOff>78581</xdr:rowOff>
    </xdr:from>
    <xdr:to>
      <xdr:col>6</xdr:col>
      <xdr:colOff>633430</xdr:colOff>
      <xdr:row>10</xdr:row>
      <xdr:rowOff>59531</xdr:rowOff>
    </xdr:to>
    <xdr:sp macro="" textlink="">
      <xdr:nvSpPr>
        <xdr:cNvPr id="3" name="右矢印 2"/>
        <xdr:cNvSpPr/>
      </xdr:nvSpPr>
      <xdr:spPr>
        <a:xfrm>
          <a:off x="4526755" y="1516856"/>
          <a:ext cx="612000" cy="590550"/>
        </a:xfrm>
        <a:prstGeom prst="rightArrow">
          <a:avLst/>
        </a:prstGeom>
        <a:solidFill>
          <a:srgbClr val="00FF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16</xdr:row>
      <xdr:rowOff>76200</xdr:rowOff>
    </xdr:from>
    <xdr:to>
      <xdr:col>10</xdr:col>
      <xdr:colOff>631049</xdr:colOff>
      <xdr:row>20</xdr:row>
      <xdr:rowOff>66675</xdr:rowOff>
    </xdr:to>
    <xdr:sp macro="" textlink="">
      <xdr:nvSpPr>
        <xdr:cNvPr id="4" name="右矢印 3"/>
        <xdr:cNvSpPr/>
      </xdr:nvSpPr>
      <xdr:spPr>
        <a:xfrm>
          <a:off x="7610474" y="3038475"/>
          <a:ext cx="612000" cy="600075"/>
        </a:xfrm>
        <a:prstGeom prst="righ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19049</xdr:colOff>
      <xdr:row>21</xdr:row>
      <xdr:rowOff>66675</xdr:rowOff>
    </xdr:from>
    <xdr:to>
      <xdr:col>12</xdr:col>
      <xdr:colOff>631049</xdr:colOff>
      <xdr:row>25</xdr:row>
      <xdr:rowOff>57150</xdr:rowOff>
    </xdr:to>
    <xdr:sp macro="" textlink="">
      <xdr:nvSpPr>
        <xdr:cNvPr id="5" name="右矢印 4"/>
        <xdr:cNvSpPr/>
      </xdr:nvSpPr>
      <xdr:spPr>
        <a:xfrm>
          <a:off x="9153524" y="3790950"/>
          <a:ext cx="612000" cy="600075"/>
        </a:xfrm>
        <a:prstGeom prst="rightArrow">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17991</xdr:colOff>
      <xdr:row>26</xdr:row>
      <xdr:rowOff>76200</xdr:rowOff>
    </xdr:from>
    <xdr:to>
      <xdr:col>14</xdr:col>
      <xdr:colOff>629991</xdr:colOff>
      <xdr:row>30</xdr:row>
      <xdr:rowOff>66675</xdr:rowOff>
    </xdr:to>
    <xdr:sp macro="" textlink="">
      <xdr:nvSpPr>
        <xdr:cNvPr id="6" name="右矢印 5"/>
        <xdr:cNvSpPr/>
      </xdr:nvSpPr>
      <xdr:spPr>
        <a:xfrm>
          <a:off x="10695516" y="4562475"/>
          <a:ext cx="612000" cy="600075"/>
        </a:xfrm>
        <a:prstGeom prst="rightArrow">
          <a:avLst/>
        </a:prstGeom>
        <a:solidFill>
          <a:srgbClr val="CCFF3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19051</xdr:colOff>
      <xdr:row>17</xdr:row>
      <xdr:rowOff>76200</xdr:rowOff>
    </xdr:from>
    <xdr:to>
      <xdr:col>8</xdr:col>
      <xdr:colOff>631051</xdr:colOff>
      <xdr:row>19</xdr:row>
      <xdr:rowOff>66675</xdr:rowOff>
    </xdr:to>
    <xdr:sp macro="" textlink="">
      <xdr:nvSpPr>
        <xdr:cNvPr id="7" name="正方形/長方形 6"/>
        <xdr:cNvSpPr/>
      </xdr:nvSpPr>
      <xdr:spPr>
        <a:xfrm>
          <a:off x="6067426" y="3190875"/>
          <a:ext cx="612000" cy="295275"/>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22</xdr:row>
      <xdr:rowOff>76200</xdr:rowOff>
    </xdr:from>
    <xdr:to>
      <xdr:col>8</xdr:col>
      <xdr:colOff>631050</xdr:colOff>
      <xdr:row>24</xdr:row>
      <xdr:rowOff>66675</xdr:rowOff>
    </xdr:to>
    <xdr:sp macro="" textlink="">
      <xdr:nvSpPr>
        <xdr:cNvPr id="8" name="正方形/長方形 7"/>
        <xdr:cNvSpPr/>
      </xdr:nvSpPr>
      <xdr:spPr>
        <a:xfrm>
          <a:off x="6067425"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22</xdr:row>
      <xdr:rowOff>76200</xdr:rowOff>
    </xdr:from>
    <xdr:to>
      <xdr:col>10</xdr:col>
      <xdr:colOff>640575</xdr:colOff>
      <xdr:row>24</xdr:row>
      <xdr:rowOff>66675</xdr:rowOff>
    </xdr:to>
    <xdr:sp macro="" textlink="">
      <xdr:nvSpPr>
        <xdr:cNvPr id="9" name="正方形/長方形 8"/>
        <xdr:cNvSpPr/>
      </xdr:nvSpPr>
      <xdr:spPr>
        <a:xfrm>
          <a:off x="7620000" y="3952875"/>
          <a:ext cx="612000" cy="295275"/>
        </a:xfrm>
        <a:prstGeom prst="rect">
          <a:avLst/>
        </a:prstGeom>
        <a:solidFill>
          <a:srgbClr val="FF99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54770</xdr:colOff>
      <xdr:row>2</xdr:row>
      <xdr:rowOff>114300</xdr:rowOff>
    </xdr:from>
    <xdr:ext cx="1536165" cy="434161"/>
    <xdr:sp macro="" textlink="">
      <xdr:nvSpPr>
        <xdr:cNvPr id="10" name="角丸四角形吹き出し 9"/>
        <xdr:cNvSpPr/>
      </xdr:nvSpPr>
      <xdr:spPr>
        <a:xfrm>
          <a:off x="159545" y="609600"/>
          <a:ext cx="1536165" cy="434161"/>
        </a:xfrm>
        <a:prstGeom prst="wedgeRoundRectCallout">
          <a:avLst>
            <a:gd name="adj1" fmla="val 71960"/>
            <a:gd name="adj2" fmla="val 108197"/>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新規の需要額を項目ごとに</a:t>
          </a:r>
          <a:endParaRPr kumimoji="1" lang="en-US" altLang="ja-JP" sz="900"/>
        </a:p>
        <a:p>
          <a:pPr algn="l"/>
          <a:r>
            <a:rPr kumimoji="1" lang="ja-JP" altLang="en-US" sz="900"/>
            <a:t>入力してください。</a:t>
          </a:r>
        </a:p>
      </xdr:txBody>
    </xdr:sp>
    <xdr:clientData/>
  </xdr:oneCellAnchor>
  <xdr:twoCellAnchor>
    <xdr:from>
      <xdr:col>16</xdr:col>
      <xdr:colOff>19050</xdr:colOff>
      <xdr:row>11</xdr:row>
      <xdr:rowOff>76200</xdr:rowOff>
    </xdr:from>
    <xdr:to>
      <xdr:col>16</xdr:col>
      <xdr:colOff>631050</xdr:colOff>
      <xdr:row>15</xdr:row>
      <xdr:rowOff>66675</xdr:rowOff>
    </xdr:to>
    <xdr:sp macro="" textlink="">
      <xdr:nvSpPr>
        <xdr:cNvPr id="12" name="右矢印 11"/>
        <xdr:cNvSpPr/>
      </xdr:nvSpPr>
      <xdr:spPr>
        <a:xfrm>
          <a:off x="12239625" y="2276475"/>
          <a:ext cx="612000" cy="600075"/>
        </a:xfrm>
        <a:prstGeom prst="rightArrow">
          <a:avLst/>
        </a:prstGeom>
        <a:solidFill>
          <a:schemeClr val="accent5">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19049</xdr:colOff>
      <xdr:row>16</xdr:row>
      <xdr:rowOff>76200</xdr:rowOff>
    </xdr:from>
    <xdr:to>
      <xdr:col>18</xdr:col>
      <xdr:colOff>631049</xdr:colOff>
      <xdr:row>20</xdr:row>
      <xdr:rowOff>66675</xdr:rowOff>
    </xdr:to>
    <xdr:sp macro="" textlink="">
      <xdr:nvSpPr>
        <xdr:cNvPr id="13" name="右矢印 12"/>
        <xdr:cNvSpPr/>
      </xdr:nvSpPr>
      <xdr:spPr>
        <a:xfrm>
          <a:off x="13782674" y="3038475"/>
          <a:ext cx="612000" cy="600075"/>
        </a:xfrm>
        <a:prstGeom prst="rightArrow">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19049</xdr:colOff>
      <xdr:row>21</xdr:row>
      <xdr:rowOff>66675</xdr:rowOff>
    </xdr:from>
    <xdr:to>
      <xdr:col>20</xdr:col>
      <xdr:colOff>631049</xdr:colOff>
      <xdr:row>25</xdr:row>
      <xdr:rowOff>57150</xdr:rowOff>
    </xdr:to>
    <xdr:sp macro="" textlink="">
      <xdr:nvSpPr>
        <xdr:cNvPr id="14" name="右矢印 13"/>
        <xdr:cNvSpPr/>
      </xdr:nvSpPr>
      <xdr:spPr>
        <a:xfrm>
          <a:off x="15325724" y="3790950"/>
          <a:ext cx="612000" cy="600075"/>
        </a:xfrm>
        <a:prstGeom prst="rightArrow">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19051</xdr:colOff>
      <xdr:row>17</xdr:row>
      <xdr:rowOff>76200</xdr:rowOff>
    </xdr:from>
    <xdr:to>
      <xdr:col>16</xdr:col>
      <xdr:colOff>638176</xdr:colOff>
      <xdr:row>19</xdr:row>
      <xdr:rowOff>66675</xdr:rowOff>
    </xdr:to>
    <xdr:sp macro="" textlink="">
      <xdr:nvSpPr>
        <xdr:cNvPr id="15" name="正方形/長方形 14"/>
        <xdr:cNvSpPr/>
      </xdr:nvSpPr>
      <xdr:spPr>
        <a:xfrm>
          <a:off x="12239626" y="3190875"/>
          <a:ext cx="619125" cy="295275"/>
        </a:xfrm>
        <a:prstGeom prst="rect">
          <a:avLst/>
        </a:prstGeom>
        <a:solidFill>
          <a:srgbClr val="FFCC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28575</xdr:colOff>
      <xdr:row>22</xdr:row>
      <xdr:rowOff>76200</xdr:rowOff>
    </xdr:from>
    <xdr:to>
      <xdr:col>16</xdr:col>
      <xdr:colOff>640575</xdr:colOff>
      <xdr:row>24</xdr:row>
      <xdr:rowOff>66675</xdr:rowOff>
    </xdr:to>
    <xdr:sp macro="" textlink="">
      <xdr:nvSpPr>
        <xdr:cNvPr id="16" name="正方形/長方形 15"/>
        <xdr:cNvSpPr/>
      </xdr:nvSpPr>
      <xdr:spPr>
        <a:xfrm>
          <a:off x="12249150"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19050</xdr:colOff>
      <xdr:row>22</xdr:row>
      <xdr:rowOff>76200</xdr:rowOff>
    </xdr:from>
    <xdr:to>
      <xdr:col>18</xdr:col>
      <xdr:colOff>631050</xdr:colOff>
      <xdr:row>24</xdr:row>
      <xdr:rowOff>66675</xdr:rowOff>
    </xdr:to>
    <xdr:sp macro="" textlink="">
      <xdr:nvSpPr>
        <xdr:cNvPr id="17" name="正方形/長方形 16"/>
        <xdr:cNvSpPr/>
      </xdr:nvSpPr>
      <xdr:spPr>
        <a:xfrm>
          <a:off x="13782675" y="3952875"/>
          <a:ext cx="612000" cy="295275"/>
        </a:xfrm>
        <a:prstGeom prst="rect">
          <a:avLst/>
        </a:prstGeom>
        <a:solidFill>
          <a:srgbClr val="FFCC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28575</xdr:colOff>
      <xdr:row>6</xdr:row>
      <xdr:rowOff>85725</xdr:rowOff>
    </xdr:from>
    <xdr:to>
      <xdr:col>4</xdr:col>
      <xdr:colOff>640575</xdr:colOff>
      <xdr:row>10</xdr:row>
      <xdr:rowOff>66675</xdr:rowOff>
    </xdr:to>
    <xdr:sp macro="" textlink="">
      <xdr:nvSpPr>
        <xdr:cNvPr id="18" name="右矢印 17"/>
        <xdr:cNvSpPr/>
      </xdr:nvSpPr>
      <xdr:spPr>
        <a:xfrm>
          <a:off x="2990850" y="1524000"/>
          <a:ext cx="612000" cy="590550"/>
        </a:xfrm>
        <a:prstGeom prst="rightArrow">
          <a:avLst/>
        </a:prstGeom>
        <a:solidFill>
          <a:srgbClr val="FFFF99"/>
        </a:solidFill>
        <a:ln>
          <a:noFill/>
        </a:ln>
        <a:scene3d>
          <a:camera prst="orthographicFront"/>
          <a:lightRig rig="threePt" dir="t"/>
        </a:scene3d>
        <a:sp3d contour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409575</xdr:colOff>
      <xdr:row>4</xdr:row>
      <xdr:rowOff>38100</xdr:rowOff>
    </xdr:from>
    <xdr:to>
      <xdr:col>16</xdr:col>
      <xdr:colOff>190236</xdr:colOff>
      <xdr:row>39</xdr:row>
      <xdr:rowOff>147372</xdr:rowOff>
    </xdr:to>
    <xdr:sp macro="" textlink="">
      <xdr:nvSpPr>
        <xdr:cNvPr id="21" name="角丸四角形 20"/>
        <xdr:cNvSpPr/>
      </xdr:nvSpPr>
      <xdr:spPr>
        <a:xfrm>
          <a:off x="9544050" y="1247775"/>
          <a:ext cx="2866761" cy="5367072"/>
        </a:xfrm>
        <a:prstGeom prst="roundRect">
          <a:avLst>
            <a:gd name="adj" fmla="val 6699"/>
          </a:avLst>
        </a:prstGeom>
        <a:solidFill>
          <a:schemeClr val="accent1">
            <a:alpha val="7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FFFF00"/>
              </a:solidFill>
            </a:rPr>
            <a:t>雇用者の所得がどの部門の消費に向かうかによって、発生する生産額は変わってきます。</a:t>
          </a:r>
          <a:endParaRPr kumimoji="1" lang="en-US" altLang="ja-JP" sz="1100" b="1">
            <a:solidFill>
              <a:srgbClr val="FFFF00"/>
            </a:solidFill>
          </a:endParaRPr>
        </a:p>
        <a:p>
          <a:pPr algn="l"/>
          <a:endParaRPr kumimoji="1" lang="en-US" altLang="ja-JP" sz="1100" b="1">
            <a:solidFill>
              <a:srgbClr val="FFFF00"/>
            </a:solidFill>
          </a:endParaRPr>
        </a:p>
        <a:p>
          <a:pPr algn="l"/>
          <a:r>
            <a:rPr kumimoji="1" lang="ja-JP" altLang="en-US" sz="1100" b="1">
              <a:solidFill>
                <a:srgbClr val="FFFF00"/>
              </a:solidFill>
            </a:rPr>
            <a:t>ここでは民間消費支出の構造と同じと仮定して計算しています。</a:t>
          </a:r>
        </a:p>
      </xdr:txBody>
    </xdr:sp>
    <xdr:clientData/>
  </xdr:twoCellAnchor>
  <xdr:twoCellAnchor>
    <xdr:from>
      <xdr:col>14</xdr:col>
      <xdr:colOff>552450</xdr:colOff>
      <xdr:row>0</xdr:row>
      <xdr:rowOff>0</xdr:rowOff>
    </xdr:from>
    <xdr:to>
      <xdr:col>16</xdr:col>
      <xdr:colOff>79641</xdr:colOff>
      <xdr:row>2</xdr:row>
      <xdr:rowOff>37836</xdr:rowOff>
    </xdr:to>
    <xdr:sp macro="" textlink="">
      <xdr:nvSpPr>
        <xdr:cNvPr id="22" name="円/楕円 21"/>
        <xdr:cNvSpPr/>
      </xdr:nvSpPr>
      <xdr:spPr>
        <a:xfrm>
          <a:off x="11229975" y="0"/>
          <a:ext cx="1070241" cy="533136"/>
        </a:xfrm>
        <a:prstGeom prst="ellipse">
          <a:avLst/>
        </a:prstGeom>
        <a:solidFill>
          <a:schemeClr val="bg1">
            <a:alpha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409575</xdr:colOff>
      <xdr:row>0</xdr:row>
      <xdr:rowOff>19050</xdr:rowOff>
    </xdr:from>
    <xdr:ext cx="2415135" cy="434161"/>
    <xdr:sp macro="" textlink="">
      <xdr:nvSpPr>
        <xdr:cNvPr id="24" name="角丸四角形吹き出し 23"/>
        <xdr:cNvSpPr/>
      </xdr:nvSpPr>
      <xdr:spPr>
        <a:xfrm>
          <a:off x="8658225" y="19050"/>
          <a:ext cx="2415135" cy="434161"/>
        </a:xfrm>
        <a:prstGeom prst="wedgeRoundRectCallout">
          <a:avLst>
            <a:gd name="adj1" fmla="val 59291"/>
            <a:gd name="adj2" fmla="val -5240"/>
            <a:gd name="adj3" fmla="val 16667"/>
          </a:avLst>
        </a:prstGeom>
        <a:solidFill>
          <a:schemeClr val="bg1">
            <a:lumMod val="95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l"/>
          <a:r>
            <a:rPr kumimoji="1" lang="ja-JP" altLang="en-US" sz="900"/>
            <a:t>平均消費性向の率が変更可能です。</a:t>
          </a:r>
          <a:endParaRPr kumimoji="1" lang="en-US" altLang="ja-JP" sz="900"/>
        </a:p>
        <a:p>
          <a:pPr algn="l"/>
          <a:r>
            <a:rPr kumimoji="1" lang="ja-JP" altLang="en-US" sz="900"/>
            <a:t>（</a:t>
          </a:r>
          <a:r>
            <a:rPr kumimoji="1" lang="en-US" altLang="ja-JP" sz="900"/>
            <a:t>0.717</a:t>
          </a:r>
          <a:r>
            <a:rPr kumimoji="1" lang="ja-JP" altLang="en-US" sz="900"/>
            <a:t>は平成</a:t>
          </a:r>
          <a:r>
            <a:rPr kumimoji="1" lang="en-US" altLang="ja-JP" sz="900"/>
            <a:t>20</a:t>
          </a:r>
          <a:r>
            <a:rPr kumimoji="1" lang="ja-JP" altLang="en-US" sz="900"/>
            <a:t>年の大阪市平均消費性向）</a:t>
          </a:r>
        </a:p>
      </xdr:txBody>
    </xdr:sp>
    <xdr:clientData/>
  </xdr:oneCellAnchor>
  <xdr:twoCellAnchor>
    <xdr:from>
      <xdr:col>3</xdr:col>
      <xdr:colOff>542925</xdr:colOff>
      <xdr:row>14</xdr:row>
      <xdr:rowOff>123825</xdr:rowOff>
    </xdr:from>
    <xdr:to>
      <xdr:col>9</xdr:col>
      <xdr:colOff>208915</xdr:colOff>
      <xdr:row>19</xdr:row>
      <xdr:rowOff>150495</xdr:rowOff>
    </xdr:to>
    <xdr:sp macro="" textlink="">
      <xdr:nvSpPr>
        <xdr:cNvPr id="25" name="角丸四角形 24"/>
        <xdr:cNvSpPr/>
      </xdr:nvSpPr>
      <xdr:spPr>
        <a:xfrm>
          <a:off x="2619375" y="2781300"/>
          <a:ext cx="4295140" cy="788670"/>
        </a:xfrm>
        <a:prstGeom prst="roundRect">
          <a:avLst>
            <a:gd name="adj" fmla="val 13524"/>
          </a:avLst>
        </a:prstGeom>
        <a:solidFill>
          <a:schemeClr val="bg1">
            <a:lumMod val="95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spAutoFit/>
        </a:bodyPr>
        <a:lstStyle/>
        <a:p>
          <a:pPr algn="just">
            <a:lnSpc>
              <a:spcPts val="1200"/>
            </a:lnSpc>
            <a:spcAft>
              <a:spcPts val="0"/>
            </a:spcAft>
          </a:pPr>
          <a:r>
            <a:rPr lang="ja-JP" sz="1000">
              <a:solidFill>
                <a:srgbClr val="000000"/>
              </a:solidFill>
              <a:effectLst/>
              <a:latin typeface="ＭＳ Ｐゴシック"/>
              <a:ea typeface="ＭＳ 明朝"/>
              <a:cs typeface="ＭＳ Ｐゴシック"/>
            </a:rPr>
            <a:t>通常、経済波及効果の推計では新規需要額に自給率を乗じることによって、対象地域に対する直接効果を算出しますが、対象地域に</a:t>
          </a:r>
          <a:r>
            <a:rPr lang="en-US" sz="1000">
              <a:solidFill>
                <a:srgbClr val="000000"/>
              </a:solidFill>
              <a:effectLst/>
              <a:latin typeface="ＭＳ Ｐゴシック"/>
              <a:ea typeface="ＭＳ 明朝"/>
              <a:cs typeface="ＭＳ Ｐゴシック"/>
            </a:rPr>
            <a:t>100</a:t>
          </a:r>
          <a:r>
            <a:rPr lang="ja-JP" sz="1000">
              <a:solidFill>
                <a:srgbClr val="000000"/>
              </a:solidFill>
              <a:effectLst/>
              <a:latin typeface="ＭＳ Ｐゴシック"/>
              <a:ea typeface="ＭＳ 明朝"/>
              <a:cs typeface="ＭＳ Ｐゴシック"/>
            </a:rPr>
            <a:t>％向かうと分かっている場合は直接効果の欄にその金額を入力し、推計させる事も可能です。</a:t>
          </a:r>
          <a:r>
            <a:rPr lang="ja-JP" altLang="en-US" sz="1000">
              <a:solidFill>
                <a:srgbClr val="000000"/>
              </a:solidFill>
              <a:effectLst/>
              <a:latin typeface="ＭＳ Ｐゴシック"/>
              <a:ea typeface="ＭＳ 明朝"/>
              <a:cs typeface="ＭＳ Ｐゴシック"/>
            </a:rPr>
            <a:t>（式を上書きします。）</a:t>
          </a:r>
          <a:endParaRPr lang="ja-JP" sz="1200">
            <a:effectLst/>
            <a:latin typeface="ＭＳ Ｐゴシック"/>
            <a:cs typeface="ＭＳ Ｐゴシック"/>
          </a:endParaRPr>
        </a:p>
      </xdr:txBody>
    </xdr:sp>
    <xdr:clientData/>
  </xdr:twoCellAnchor>
  <xdr:twoCellAnchor>
    <xdr:from>
      <xdr:col>5</xdr:col>
      <xdr:colOff>471488</xdr:colOff>
      <xdr:row>3</xdr:row>
      <xdr:rowOff>209550</xdr:rowOff>
    </xdr:from>
    <xdr:to>
      <xdr:col>6</xdr:col>
      <xdr:colOff>261620</xdr:colOff>
      <xdr:row>14</xdr:row>
      <xdr:rowOff>123825</xdr:rowOff>
    </xdr:to>
    <xdr:cxnSp macro="">
      <xdr:nvCxnSpPr>
        <xdr:cNvPr id="27" name="直線コネクタ 26"/>
        <xdr:cNvCxnSpPr>
          <a:stCxn id="11" idx="0"/>
          <a:endCxn id="25" idx="0"/>
        </xdr:cNvCxnSpPr>
      </xdr:nvCxnSpPr>
      <xdr:spPr>
        <a:xfrm>
          <a:off x="4090988" y="1143000"/>
          <a:ext cx="675957" cy="1638300"/>
        </a:xfrm>
        <a:prstGeom prst="line">
          <a:avLst/>
        </a:prstGeom>
        <a:ln w="25400"/>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W55"/>
  <sheetViews>
    <sheetView showGridLines="0" tabSelected="1" zoomScaleNormal="100" workbookViewId="0">
      <pane xSplit="3" ySplit="6" topLeftCell="D7" activePane="bottomRight" state="frozen"/>
      <selection pane="topRight" activeCell="D1" sqref="D1"/>
      <selection pane="bottomLeft" activeCell="A7" sqref="A7"/>
      <selection pane="bottomRight" activeCell="D7" sqref="D7"/>
    </sheetView>
  </sheetViews>
  <sheetFormatPr defaultRowHeight="11.25"/>
  <cols>
    <col min="1" max="1" width="1.375" style="20" customWidth="1"/>
    <col min="2" max="2" width="3.625" style="20" customWidth="1"/>
    <col min="3" max="3" width="22.25" style="20" bestFit="1" customWidth="1"/>
    <col min="4" max="4" width="11.625" style="20" customWidth="1"/>
    <col min="5" max="5" width="8.625" style="20" customWidth="1"/>
    <col min="6" max="6" width="11.625" style="20" customWidth="1"/>
    <col min="7" max="7" width="8.625" style="20" customWidth="1"/>
    <col min="8" max="8" width="11.625" style="20" customWidth="1"/>
    <col min="9" max="9" width="8.625" style="20" customWidth="1"/>
    <col min="10" max="10" width="11.625" style="20" customWidth="1"/>
    <col min="11" max="11" width="8.625" style="20" customWidth="1"/>
    <col min="12" max="12" width="11.625" style="20" customWidth="1"/>
    <col min="13" max="13" width="8.625" style="20" customWidth="1"/>
    <col min="14" max="14" width="11.625" style="20" customWidth="1"/>
    <col min="15" max="15" width="8.625" style="20" customWidth="1"/>
    <col min="16" max="16" width="11.625" style="20" customWidth="1"/>
    <col min="17" max="17" width="8.625" style="20" customWidth="1"/>
    <col min="18" max="18" width="11.625" style="20" customWidth="1"/>
    <col min="19" max="19" width="8.625" style="20" customWidth="1"/>
    <col min="20" max="20" width="11.625" style="20" customWidth="1"/>
    <col min="21" max="21" width="8.625" style="20" customWidth="1"/>
    <col min="22" max="22" width="11.625" style="20" customWidth="1"/>
    <col min="23" max="23" width="8.625" style="20" customWidth="1"/>
    <col min="24" max="16384" width="9" style="20"/>
  </cols>
  <sheetData>
    <row r="1" spans="2:23" ht="21">
      <c r="B1" s="23" t="s">
        <v>68</v>
      </c>
      <c r="P1" s="196">
        <v>0.71699999999999997</v>
      </c>
    </row>
    <row r="2" spans="2:23" ht="18" customHeight="1" thickBot="1">
      <c r="B2" s="23"/>
      <c r="P2" s="197"/>
    </row>
    <row r="3" spans="2:23" ht="34.5" customHeight="1">
      <c r="B3" s="24"/>
      <c r="C3" s="24"/>
      <c r="D3" s="74" t="s">
        <v>63</v>
      </c>
      <c r="F3" s="74" t="s">
        <v>64</v>
      </c>
      <c r="H3" s="45" t="s">
        <v>56</v>
      </c>
      <c r="J3" s="74" t="s">
        <v>11</v>
      </c>
      <c r="L3" s="74" t="s">
        <v>13</v>
      </c>
      <c r="N3" s="45" t="s">
        <v>17</v>
      </c>
      <c r="P3" s="45" t="s">
        <v>55</v>
      </c>
      <c r="R3" s="74" t="s">
        <v>11</v>
      </c>
      <c r="T3" s="74" t="s">
        <v>13</v>
      </c>
      <c r="V3" s="45" t="s">
        <v>17</v>
      </c>
      <c r="W3" s="94"/>
    </row>
    <row r="4" spans="2:23" ht="21.75" thickBot="1">
      <c r="B4" s="23"/>
      <c r="C4" s="34"/>
      <c r="D4" s="25">
        <f>SUM(D7:D40)</f>
        <v>0</v>
      </c>
      <c r="E4" s="33" t="s">
        <v>10</v>
      </c>
      <c r="F4" s="25">
        <f>SUM(F7:F40)</f>
        <v>0</v>
      </c>
      <c r="G4" s="33" t="s">
        <v>10</v>
      </c>
      <c r="H4" s="25">
        <f>SUM(H7:H40)</f>
        <v>0</v>
      </c>
      <c r="I4" s="33" t="s">
        <v>10</v>
      </c>
      <c r="J4" s="25">
        <f>SUM(J7:J40)</f>
        <v>0</v>
      </c>
      <c r="K4" s="33" t="s">
        <v>10</v>
      </c>
      <c r="L4" s="25">
        <f>SUM(L7:L40)</f>
        <v>0</v>
      </c>
      <c r="M4" s="33" t="s">
        <v>16</v>
      </c>
      <c r="N4" s="25">
        <f>SUM(N7:N40)</f>
        <v>0</v>
      </c>
      <c r="O4" s="33" t="s">
        <v>10</v>
      </c>
      <c r="P4" s="25">
        <f>SUM(P7:P40)</f>
        <v>0</v>
      </c>
      <c r="Q4" s="33" t="s">
        <v>10</v>
      </c>
      <c r="R4" s="25">
        <f>SUM(R7:R40)</f>
        <v>0</v>
      </c>
      <c r="S4" s="33" t="s">
        <v>10</v>
      </c>
      <c r="T4" s="25">
        <f>SUM(T7:T40)</f>
        <v>0</v>
      </c>
      <c r="U4" s="33" t="s">
        <v>16</v>
      </c>
      <c r="V4" s="25">
        <f>SUM(V7:V40)</f>
        <v>0</v>
      </c>
      <c r="W4" s="33" t="s">
        <v>10</v>
      </c>
    </row>
    <row r="5" spans="2:23" ht="6" customHeight="1" thickTop="1" thickBot="1"/>
    <row r="6" spans="2:23" ht="12" customHeight="1" thickBot="1">
      <c r="B6" s="21"/>
      <c r="C6" s="75" t="s">
        <v>9</v>
      </c>
      <c r="D6" s="81" t="s">
        <v>69</v>
      </c>
      <c r="F6" s="156" t="s">
        <v>65</v>
      </c>
      <c r="H6" s="22" t="s">
        <v>54</v>
      </c>
      <c r="J6" s="185" t="s">
        <v>12</v>
      </c>
      <c r="L6" s="26" t="s">
        <v>14</v>
      </c>
      <c r="N6" s="46" t="s">
        <v>18</v>
      </c>
      <c r="P6" s="52" t="s">
        <v>54</v>
      </c>
      <c r="R6" s="184" t="s">
        <v>11</v>
      </c>
      <c r="T6" s="168" t="s">
        <v>13</v>
      </c>
      <c r="V6" s="162" t="s">
        <v>18</v>
      </c>
    </row>
    <row r="7" spans="2:23" ht="12" customHeight="1">
      <c r="B7" s="87">
        <v>1</v>
      </c>
      <c r="C7" s="76" t="s">
        <v>22</v>
      </c>
      <c r="D7" s="174">
        <v>0</v>
      </c>
      <c r="F7" s="179">
        <f>D7*各係数!AR5</f>
        <v>0</v>
      </c>
      <c r="H7" s="28">
        <f t="array" ref="H7:H40">MMULT(各係数!C5:AJ38,F7:F40)</f>
        <v>0</v>
      </c>
      <c r="J7" s="35">
        <f>H7*各係数!AN5</f>
        <v>0</v>
      </c>
      <c r="L7" s="40">
        <f>H7*各係数!AO5*100</f>
        <v>0</v>
      </c>
      <c r="N7" s="47">
        <f>H7*各係数!AP5</f>
        <v>0</v>
      </c>
      <c r="P7" s="53">
        <f>$N$4*$P$1*各係数!AQ5</f>
        <v>0</v>
      </c>
      <c r="R7" s="95">
        <f>P7*各係数!AN5</f>
        <v>0</v>
      </c>
      <c r="T7" s="173">
        <f>P7*各係数!AO5*100</f>
        <v>0</v>
      </c>
      <c r="V7" s="163">
        <f>P7*各係数!AP5</f>
        <v>0</v>
      </c>
    </row>
    <row r="8" spans="2:23" ht="12" customHeight="1">
      <c r="B8" s="88">
        <v>2</v>
      </c>
      <c r="C8" s="77" t="s">
        <v>23</v>
      </c>
      <c r="D8" s="175">
        <v>0</v>
      </c>
      <c r="F8" s="180">
        <f>D8*各係数!AR6</f>
        <v>0</v>
      </c>
      <c r="H8" s="29">
        <v>0</v>
      </c>
      <c r="J8" s="36">
        <f>H8*各係数!AN6</f>
        <v>0</v>
      </c>
      <c r="L8" s="41">
        <f>H8*各係数!AO6*100</f>
        <v>0</v>
      </c>
      <c r="N8" s="48">
        <f>H8*各係数!AP6</f>
        <v>0</v>
      </c>
      <c r="P8" s="54">
        <f>$N$4*$P$1*各係数!AQ6</f>
        <v>0</v>
      </c>
      <c r="R8" s="96">
        <f>P8*各係数!AN6</f>
        <v>0</v>
      </c>
      <c r="T8" s="169">
        <f>P8*各係数!AO6*100</f>
        <v>0</v>
      </c>
      <c r="V8" s="164">
        <f>P8*各係数!AP6</f>
        <v>0</v>
      </c>
    </row>
    <row r="9" spans="2:23" ht="12" customHeight="1">
      <c r="B9" s="88">
        <v>3</v>
      </c>
      <c r="C9" s="77" t="s">
        <v>24</v>
      </c>
      <c r="D9" s="175">
        <v>0</v>
      </c>
      <c r="F9" s="180">
        <f>D9*各係数!AR7</f>
        <v>0</v>
      </c>
      <c r="H9" s="29">
        <v>0</v>
      </c>
      <c r="J9" s="36">
        <f>H9*各係数!AN7</f>
        <v>0</v>
      </c>
      <c r="L9" s="41">
        <f>H9*各係数!AO7*100</f>
        <v>0</v>
      </c>
      <c r="N9" s="48">
        <f>H9*各係数!AP7</f>
        <v>0</v>
      </c>
      <c r="P9" s="54">
        <f>$N$4*$P$1*各係数!AQ7</f>
        <v>0</v>
      </c>
      <c r="R9" s="96">
        <f>P9*各係数!AN7</f>
        <v>0</v>
      </c>
      <c r="T9" s="169">
        <f>P9*各係数!AO7*100</f>
        <v>0</v>
      </c>
      <c r="V9" s="164">
        <f>P9*各係数!AP7</f>
        <v>0</v>
      </c>
    </row>
    <row r="10" spans="2:23" ht="12" customHeight="1">
      <c r="B10" s="88">
        <v>4</v>
      </c>
      <c r="C10" s="77" t="s">
        <v>25</v>
      </c>
      <c r="D10" s="175">
        <v>0</v>
      </c>
      <c r="F10" s="180">
        <f>D10*各係数!AR8</f>
        <v>0</v>
      </c>
      <c r="H10" s="29">
        <v>0</v>
      </c>
      <c r="J10" s="36">
        <f>H10*各係数!AN8</f>
        <v>0</v>
      </c>
      <c r="L10" s="41">
        <f>H10*各係数!AO8*100</f>
        <v>0</v>
      </c>
      <c r="N10" s="48">
        <f>H10*各係数!AP8</f>
        <v>0</v>
      </c>
      <c r="P10" s="54">
        <f>$N$4*$P$1*各係数!AQ8</f>
        <v>0</v>
      </c>
      <c r="R10" s="96">
        <f>P10*各係数!AN8</f>
        <v>0</v>
      </c>
      <c r="T10" s="169">
        <f>P10*各係数!AO8*100</f>
        <v>0</v>
      </c>
      <c r="V10" s="164">
        <f>P10*各係数!AP8</f>
        <v>0</v>
      </c>
    </row>
    <row r="11" spans="2:23" ht="12" customHeight="1">
      <c r="B11" s="89">
        <v>5</v>
      </c>
      <c r="C11" s="78" t="s">
        <v>26</v>
      </c>
      <c r="D11" s="176">
        <v>0</v>
      </c>
      <c r="F11" s="181">
        <f>D11*各係数!AR9</f>
        <v>0</v>
      </c>
      <c r="H11" s="30">
        <v>0</v>
      </c>
      <c r="J11" s="37">
        <f>H11*各係数!AN9</f>
        <v>0</v>
      </c>
      <c r="L11" s="42">
        <f>H11*各係数!AO9*100</f>
        <v>0</v>
      </c>
      <c r="N11" s="49">
        <f>H11*各係数!AP9</f>
        <v>0</v>
      </c>
      <c r="P11" s="55">
        <f>$N$4*$P$1*各係数!AQ9</f>
        <v>0</v>
      </c>
      <c r="R11" s="97">
        <f>P11*各係数!AN9</f>
        <v>0</v>
      </c>
      <c r="T11" s="170">
        <f>P11*各係数!AO9*100</f>
        <v>0</v>
      </c>
      <c r="V11" s="165">
        <f>P11*各係数!AP9</f>
        <v>0</v>
      </c>
    </row>
    <row r="12" spans="2:23" ht="12" customHeight="1">
      <c r="B12" s="90">
        <v>6</v>
      </c>
      <c r="C12" s="79" t="s">
        <v>27</v>
      </c>
      <c r="D12" s="177">
        <v>0</v>
      </c>
      <c r="F12" s="182">
        <f>D12*各係数!AR10</f>
        <v>0</v>
      </c>
      <c r="H12" s="31">
        <v>0</v>
      </c>
      <c r="J12" s="38">
        <f>H12*各係数!AN10</f>
        <v>0</v>
      </c>
      <c r="L12" s="43">
        <f>H12*各係数!AO10*100</f>
        <v>0</v>
      </c>
      <c r="N12" s="50">
        <f>H12*各係数!AP10</f>
        <v>0</v>
      </c>
      <c r="P12" s="56">
        <f>$N$4*$P$1*各係数!AQ10</f>
        <v>0</v>
      </c>
      <c r="R12" s="98">
        <f>P12*各係数!AN10</f>
        <v>0</v>
      </c>
      <c r="T12" s="171">
        <f>P12*各係数!AO10*100</f>
        <v>0</v>
      </c>
      <c r="V12" s="166">
        <f>P12*各係数!AP10</f>
        <v>0</v>
      </c>
    </row>
    <row r="13" spans="2:23" ht="12" customHeight="1">
      <c r="B13" s="88">
        <v>7</v>
      </c>
      <c r="C13" s="77" t="s">
        <v>28</v>
      </c>
      <c r="D13" s="175">
        <v>0</v>
      </c>
      <c r="F13" s="180">
        <f>D13*各係数!AR11</f>
        <v>0</v>
      </c>
      <c r="H13" s="29">
        <v>0</v>
      </c>
      <c r="J13" s="36">
        <f>H13*各係数!AN11</f>
        <v>0</v>
      </c>
      <c r="L13" s="41">
        <f>H13*各係数!AO11*100</f>
        <v>0</v>
      </c>
      <c r="N13" s="48">
        <f>H13*各係数!AP11</f>
        <v>0</v>
      </c>
      <c r="P13" s="54">
        <f>$N$4*$P$1*各係数!AQ11</f>
        <v>0</v>
      </c>
      <c r="R13" s="96">
        <f>P13*各係数!AN11</f>
        <v>0</v>
      </c>
      <c r="T13" s="169">
        <f>P13*各係数!AO11*100</f>
        <v>0</v>
      </c>
      <c r="V13" s="164">
        <f>P13*各係数!AP11</f>
        <v>0</v>
      </c>
    </row>
    <row r="14" spans="2:23" ht="12" customHeight="1">
      <c r="B14" s="88">
        <v>8</v>
      </c>
      <c r="C14" s="77" t="s">
        <v>29</v>
      </c>
      <c r="D14" s="175">
        <v>0</v>
      </c>
      <c r="F14" s="180">
        <f>D14*各係数!AR12</f>
        <v>0</v>
      </c>
      <c r="H14" s="29">
        <v>0</v>
      </c>
      <c r="J14" s="36">
        <f>H14*各係数!AN12</f>
        <v>0</v>
      </c>
      <c r="L14" s="41">
        <f>H14*各係数!AO12*100</f>
        <v>0</v>
      </c>
      <c r="N14" s="48">
        <f>H14*各係数!AP12</f>
        <v>0</v>
      </c>
      <c r="P14" s="54">
        <f>$N$4*$P$1*各係数!AQ12</f>
        <v>0</v>
      </c>
      <c r="R14" s="96">
        <f>P14*各係数!AN12</f>
        <v>0</v>
      </c>
      <c r="T14" s="169">
        <f>P14*各係数!AO12*100</f>
        <v>0</v>
      </c>
      <c r="V14" s="164">
        <f>P14*各係数!AP12</f>
        <v>0</v>
      </c>
    </row>
    <row r="15" spans="2:23" ht="12" customHeight="1">
      <c r="B15" s="88">
        <v>9</v>
      </c>
      <c r="C15" s="77" t="s">
        <v>30</v>
      </c>
      <c r="D15" s="175">
        <v>0</v>
      </c>
      <c r="F15" s="180">
        <f>D15*各係数!AR13</f>
        <v>0</v>
      </c>
      <c r="H15" s="29">
        <v>0</v>
      </c>
      <c r="J15" s="36">
        <f>H15*各係数!AN13</f>
        <v>0</v>
      </c>
      <c r="L15" s="41">
        <f>H15*各係数!AO13*100</f>
        <v>0</v>
      </c>
      <c r="N15" s="48">
        <f>H15*各係数!AP13</f>
        <v>0</v>
      </c>
      <c r="P15" s="54">
        <f>$N$4*$P$1*各係数!AQ13</f>
        <v>0</v>
      </c>
      <c r="R15" s="96">
        <f>P15*各係数!AN13</f>
        <v>0</v>
      </c>
      <c r="T15" s="169">
        <f>P15*各係数!AO13*100</f>
        <v>0</v>
      </c>
      <c r="V15" s="164">
        <f>P15*各係数!AP13</f>
        <v>0</v>
      </c>
    </row>
    <row r="16" spans="2:23" ht="12" customHeight="1">
      <c r="B16" s="89">
        <v>10</v>
      </c>
      <c r="C16" s="78" t="s">
        <v>31</v>
      </c>
      <c r="D16" s="176">
        <v>0</v>
      </c>
      <c r="F16" s="181">
        <f>D16*各係数!AR14</f>
        <v>0</v>
      </c>
      <c r="H16" s="30">
        <v>0</v>
      </c>
      <c r="J16" s="37">
        <f>H16*各係数!AN14</f>
        <v>0</v>
      </c>
      <c r="L16" s="42">
        <f>H16*各係数!AO14*100</f>
        <v>0</v>
      </c>
      <c r="N16" s="49">
        <f>H16*各係数!AP14</f>
        <v>0</v>
      </c>
      <c r="P16" s="55">
        <f>$N$4*$P$1*各係数!AQ14</f>
        <v>0</v>
      </c>
      <c r="R16" s="97">
        <f>P16*各係数!AN14</f>
        <v>0</v>
      </c>
      <c r="T16" s="170">
        <f>P16*各係数!AO14*100</f>
        <v>0</v>
      </c>
      <c r="V16" s="165">
        <f>P16*各係数!AP14</f>
        <v>0</v>
      </c>
    </row>
    <row r="17" spans="2:23" ht="12" customHeight="1">
      <c r="B17" s="90">
        <v>11</v>
      </c>
      <c r="C17" s="79" t="s">
        <v>32</v>
      </c>
      <c r="D17" s="177">
        <v>0</v>
      </c>
      <c r="F17" s="182">
        <f>D17*各係数!AR15</f>
        <v>0</v>
      </c>
      <c r="H17" s="31">
        <v>0</v>
      </c>
      <c r="J17" s="38">
        <f>H17*各係数!AN15</f>
        <v>0</v>
      </c>
      <c r="L17" s="43">
        <f>H17*各係数!AO15*100</f>
        <v>0</v>
      </c>
      <c r="N17" s="50">
        <f>H17*各係数!AP15</f>
        <v>0</v>
      </c>
      <c r="P17" s="56">
        <f>$N$4*$P$1*各係数!AQ15</f>
        <v>0</v>
      </c>
      <c r="R17" s="98">
        <f>P17*各係数!AN15</f>
        <v>0</v>
      </c>
      <c r="T17" s="171">
        <f>P17*各係数!AO15*100</f>
        <v>0</v>
      </c>
      <c r="V17" s="166">
        <f>P17*各係数!AP15</f>
        <v>0</v>
      </c>
      <c r="W17"/>
    </row>
    <row r="18" spans="2:23" ht="12" customHeight="1">
      <c r="B18" s="88">
        <v>12</v>
      </c>
      <c r="C18" s="77" t="s">
        <v>33</v>
      </c>
      <c r="D18" s="175">
        <v>0</v>
      </c>
      <c r="F18" s="180">
        <f>D18*各係数!AR16</f>
        <v>0</v>
      </c>
      <c r="H18" s="29">
        <v>0</v>
      </c>
      <c r="J18" s="36">
        <f>H18*各係数!AN16</f>
        <v>0</v>
      </c>
      <c r="L18" s="41">
        <f>H18*各係数!AO16*100</f>
        <v>0</v>
      </c>
      <c r="N18" s="48">
        <f>H18*各係数!AP16</f>
        <v>0</v>
      </c>
      <c r="P18" s="54">
        <f>$N$4*$P$1*各係数!AQ16</f>
        <v>0</v>
      </c>
      <c r="R18" s="96">
        <f>P18*各係数!AN16</f>
        <v>0</v>
      </c>
      <c r="T18" s="169">
        <f>P18*各係数!AO16*100</f>
        <v>0</v>
      </c>
      <c r="V18" s="164">
        <f>P18*各係数!AP16</f>
        <v>0</v>
      </c>
      <c r="W18"/>
    </row>
    <row r="19" spans="2:23" ht="12" customHeight="1">
      <c r="B19" s="88">
        <v>13</v>
      </c>
      <c r="C19" s="77" t="s">
        <v>34</v>
      </c>
      <c r="D19" s="175">
        <v>0</v>
      </c>
      <c r="F19" s="180">
        <f>D19*各係数!AR17</f>
        <v>0</v>
      </c>
      <c r="H19" s="29">
        <v>0</v>
      </c>
      <c r="J19" s="36">
        <f>H19*各係数!AN17</f>
        <v>0</v>
      </c>
      <c r="L19" s="41">
        <f>H19*各係数!AO17*100</f>
        <v>0</v>
      </c>
      <c r="N19" s="48">
        <f>H19*各係数!AP17</f>
        <v>0</v>
      </c>
      <c r="P19" s="54">
        <f>$N$4*$P$1*各係数!AQ17</f>
        <v>0</v>
      </c>
      <c r="R19" s="96">
        <f>P19*各係数!AN17</f>
        <v>0</v>
      </c>
      <c r="T19" s="169">
        <f>P19*各係数!AO17*100</f>
        <v>0</v>
      </c>
      <c r="V19" s="164">
        <f>P19*各係数!AP17</f>
        <v>0</v>
      </c>
      <c r="W19"/>
    </row>
    <row r="20" spans="2:23" ht="12" customHeight="1">
      <c r="B20" s="88">
        <v>14</v>
      </c>
      <c r="C20" s="77" t="s">
        <v>35</v>
      </c>
      <c r="D20" s="175">
        <v>0</v>
      </c>
      <c r="F20" s="180">
        <f>D20*各係数!AR18</f>
        <v>0</v>
      </c>
      <c r="H20" s="29">
        <v>0</v>
      </c>
      <c r="J20" s="36">
        <f>H20*各係数!AN18</f>
        <v>0</v>
      </c>
      <c r="L20" s="41">
        <f>H20*各係数!AO18*100</f>
        <v>0</v>
      </c>
      <c r="N20" s="48">
        <f>H20*各係数!AP18</f>
        <v>0</v>
      </c>
      <c r="P20" s="54">
        <f>$N$4*$P$1*各係数!AQ18</f>
        <v>0</v>
      </c>
      <c r="R20" s="96">
        <f>P20*各係数!AN18</f>
        <v>0</v>
      </c>
      <c r="T20" s="169">
        <f>P20*各係数!AO18*100</f>
        <v>0</v>
      </c>
      <c r="V20" s="164">
        <f>P20*各係数!AP18</f>
        <v>0</v>
      </c>
      <c r="W20"/>
    </row>
    <row r="21" spans="2:23" ht="12" customHeight="1">
      <c r="B21" s="89">
        <v>15</v>
      </c>
      <c r="C21" s="78" t="s">
        <v>36</v>
      </c>
      <c r="D21" s="176">
        <v>0</v>
      </c>
      <c r="F21" s="181">
        <f>D21*各係数!AR19</f>
        <v>0</v>
      </c>
      <c r="H21" s="30">
        <v>0</v>
      </c>
      <c r="J21" s="37">
        <f>H21*各係数!AN19</f>
        <v>0</v>
      </c>
      <c r="L21" s="42">
        <f>H21*各係数!AO19*100</f>
        <v>0</v>
      </c>
      <c r="N21" s="49">
        <f>H21*各係数!AP19</f>
        <v>0</v>
      </c>
      <c r="P21" s="55">
        <f>$N$4*$P$1*各係数!AQ19</f>
        <v>0</v>
      </c>
      <c r="R21" s="97">
        <f>P21*各係数!AN19</f>
        <v>0</v>
      </c>
      <c r="T21" s="170">
        <f>P21*各係数!AO19*100</f>
        <v>0</v>
      </c>
      <c r="V21" s="165">
        <f>P21*各係数!AP19</f>
        <v>0</v>
      </c>
      <c r="W21"/>
    </row>
    <row r="22" spans="2:23" ht="12" customHeight="1">
      <c r="B22" s="90">
        <v>16</v>
      </c>
      <c r="C22" s="79" t="s">
        <v>37</v>
      </c>
      <c r="D22" s="177">
        <v>0</v>
      </c>
      <c r="F22" s="182">
        <f>D22*各係数!AR20</f>
        <v>0</v>
      </c>
      <c r="H22" s="31">
        <v>0</v>
      </c>
      <c r="J22" s="38">
        <f>H22*各係数!AN20</f>
        <v>0</v>
      </c>
      <c r="L22" s="43">
        <f>H22*各係数!AO20*100</f>
        <v>0</v>
      </c>
      <c r="N22" s="50">
        <f>H22*各係数!AP20</f>
        <v>0</v>
      </c>
      <c r="P22" s="56">
        <f>$N$4*$P$1*各係数!AQ20</f>
        <v>0</v>
      </c>
      <c r="R22" s="98">
        <f>P22*各係数!AN20</f>
        <v>0</v>
      </c>
      <c r="T22" s="171">
        <f>P22*各係数!AO20*100</f>
        <v>0</v>
      </c>
      <c r="V22" s="166">
        <f>P22*各係数!AP20</f>
        <v>0</v>
      </c>
      <c r="W22"/>
    </row>
    <row r="23" spans="2:23" ht="12" customHeight="1">
      <c r="B23" s="88">
        <v>17</v>
      </c>
      <c r="C23" s="77" t="s">
        <v>1</v>
      </c>
      <c r="D23" s="175">
        <v>0</v>
      </c>
      <c r="F23" s="180">
        <f>D23*各係数!AR21</f>
        <v>0</v>
      </c>
      <c r="H23" s="29">
        <v>0</v>
      </c>
      <c r="J23" s="36">
        <f>H23*各係数!AN21</f>
        <v>0</v>
      </c>
      <c r="L23" s="41">
        <f>H23*各係数!AO21*100</f>
        <v>0</v>
      </c>
      <c r="N23" s="48">
        <f>H23*各係数!AP21</f>
        <v>0</v>
      </c>
      <c r="P23" s="54">
        <f>$N$4*$P$1*各係数!AQ21</f>
        <v>0</v>
      </c>
      <c r="R23" s="96">
        <f>P23*各係数!AN21</f>
        <v>0</v>
      </c>
      <c r="T23" s="169">
        <f>P23*各係数!AO21*100</f>
        <v>0</v>
      </c>
      <c r="V23" s="164">
        <f>P23*各係数!AP21</f>
        <v>0</v>
      </c>
      <c r="W23"/>
    </row>
    <row r="24" spans="2:23" ht="12" customHeight="1">
      <c r="B24" s="88">
        <v>18</v>
      </c>
      <c r="C24" s="77" t="s">
        <v>2</v>
      </c>
      <c r="D24" s="175">
        <v>0</v>
      </c>
      <c r="F24" s="180">
        <f>D24*各係数!AR22</f>
        <v>0</v>
      </c>
      <c r="H24" s="29">
        <v>0</v>
      </c>
      <c r="J24" s="36">
        <f>H24*各係数!AN22</f>
        <v>0</v>
      </c>
      <c r="L24" s="41">
        <f>H24*各係数!AO22*100</f>
        <v>0</v>
      </c>
      <c r="N24" s="48">
        <f>H24*各係数!AP22</f>
        <v>0</v>
      </c>
      <c r="P24" s="54">
        <f>$N$4*$P$1*各係数!AQ22</f>
        <v>0</v>
      </c>
      <c r="R24" s="96">
        <f>P24*各係数!AN22</f>
        <v>0</v>
      </c>
      <c r="T24" s="169">
        <f>P24*各係数!AO22*100</f>
        <v>0</v>
      </c>
      <c r="V24" s="164">
        <f>P24*各係数!AP22</f>
        <v>0</v>
      </c>
      <c r="W24"/>
    </row>
    <row r="25" spans="2:23" ht="12" customHeight="1">
      <c r="B25" s="88">
        <v>19</v>
      </c>
      <c r="C25" s="77" t="s">
        <v>38</v>
      </c>
      <c r="D25" s="175">
        <v>0</v>
      </c>
      <c r="F25" s="180">
        <f>D25*各係数!AR23</f>
        <v>0</v>
      </c>
      <c r="H25" s="29">
        <v>0</v>
      </c>
      <c r="J25" s="36">
        <f>H25*各係数!AN23</f>
        <v>0</v>
      </c>
      <c r="L25" s="41">
        <f>H25*各係数!AO23*100</f>
        <v>0</v>
      </c>
      <c r="N25" s="48">
        <f>H25*各係数!AP23</f>
        <v>0</v>
      </c>
      <c r="P25" s="54">
        <f>$N$4*$P$1*各係数!AQ23</f>
        <v>0</v>
      </c>
      <c r="R25" s="96">
        <f>P25*各係数!AN23</f>
        <v>0</v>
      </c>
      <c r="T25" s="169">
        <f>P25*各係数!AO23*100</f>
        <v>0</v>
      </c>
      <c r="V25" s="164">
        <f>P25*各係数!AP23</f>
        <v>0</v>
      </c>
      <c r="W25"/>
    </row>
    <row r="26" spans="2:23" ht="12" customHeight="1">
      <c r="B26" s="89">
        <v>20</v>
      </c>
      <c r="C26" s="78" t="s">
        <v>39</v>
      </c>
      <c r="D26" s="176">
        <v>0</v>
      </c>
      <c r="F26" s="181">
        <f>D26*各係数!AR24</f>
        <v>0</v>
      </c>
      <c r="H26" s="30">
        <v>0</v>
      </c>
      <c r="J26" s="37">
        <f>H26*各係数!AN24</f>
        <v>0</v>
      </c>
      <c r="L26" s="42">
        <f>H26*各係数!AO24*100</f>
        <v>0</v>
      </c>
      <c r="N26" s="49">
        <f>H26*各係数!AP24</f>
        <v>0</v>
      </c>
      <c r="P26" s="55">
        <f>$N$4*$P$1*各係数!AQ24</f>
        <v>0</v>
      </c>
      <c r="R26" s="97">
        <f>P26*各係数!AN24</f>
        <v>0</v>
      </c>
      <c r="T26" s="170">
        <f>P26*各係数!AO24*100</f>
        <v>0</v>
      </c>
      <c r="V26" s="165">
        <f>P26*各係数!AP24</f>
        <v>0</v>
      </c>
      <c r="W26"/>
    </row>
    <row r="27" spans="2:23" ht="12" customHeight="1">
      <c r="B27" s="90">
        <v>21</v>
      </c>
      <c r="C27" s="79" t="s">
        <v>40</v>
      </c>
      <c r="D27" s="177">
        <v>0</v>
      </c>
      <c r="F27" s="182">
        <f>D27*各係数!AR25</f>
        <v>0</v>
      </c>
      <c r="H27" s="31">
        <v>0</v>
      </c>
      <c r="J27" s="38">
        <f>H27*各係数!AN25</f>
        <v>0</v>
      </c>
      <c r="L27" s="43">
        <f>H27*各係数!AO25*100</f>
        <v>0</v>
      </c>
      <c r="N27" s="50">
        <f>H27*各係数!AP25</f>
        <v>0</v>
      </c>
      <c r="P27" s="56">
        <f>$N$4*$P$1*各係数!AQ25</f>
        <v>0</v>
      </c>
      <c r="R27" s="98">
        <f>P27*各係数!AN25</f>
        <v>0</v>
      </c>
      <c r="T27" s="171">
        <f>P27*各係数!AO25*100</f>
        <v>0</v>
      </c>
      <c r="V27" s="166">
        <f>P27*各係数!AP25</f>
        <v>0</v>
      </c>
      <c r="W27"/>
    </row>
    <row r="28" spans="2:23" ht="12" customHeight="1">
      <c r="B28" s="88">
        <v>22</v>
      </c>
      <c r="C28" s="77" t="s">
        <v>3</v>
      </c>
      <c r="D28" s="175">
        <v>0</v>
      </c>
      <c r="F28" s="180">
        <f>D28*各係数!AR26</f>
        <v>0</v>
      </c>
      <c r="H28" s="29">
        <v>0</v>
      </c>
      <c r="J28" s="36">
        <f>H28*各係数!AN26</f>
        <v>0</v>
      </c>
      <c r="L28" s="41">
        <f>H28*各係数!AO26*100</f>
        <v>0</v>
      </c>
      <c r="N28" s="48">
        <f>H28*各係数!AP26</f>
        <v>0</v>
      </c>
      <c r="P28" s="54">
        <f>$N$4*$P$1*各係数!AQ26</f>
        <v>0</v>
      </c>
      <c r="R28" s="96">
        <f>P28*各係数!AN26</f>
        <v>0</v>
      </c>
      <c r="T28" s="169">
        <f>P28*各係数!AO26*100</f>
        <v>0</v>
      </c>
      <c r="V28" s="164">
        <f>P28*各係数!AP26</f>
        <v>0</v>
      </c>
      <c r="W28"/>
    </row>
    <row r="29" spans="2:23" ht="12" customHeight="1">
      <c r="B29" s="88">
        <v>23</v>
      </c>
      <c r="C29" s="77" t="s">
        <v>4</v>
      </c>
      <c r="D29" s="175">
        <v>0</v>
      </c>
      <c r="F29" s="180">
        <f>D29*各係数!AR27</f>
        <v>0</v>
      </c>
      <c r="H29" s="29">
        <v>0</v>
      </c>
      <c r="J29" s="36">
        <f>H29*各係数!AN27</f>
        <v>0</v>
      </c>
      <c r="L29" s="41">
        <f>H29*各係数!AO27*100</f>
        <v>0</v>
      </c>
      <c r="N29" s="48">
        <f>H29*各係数!AP27</f>
        <v>0</v>
      </c>
      <c r="P29" s="54">
        <f>$N$4*$P$1*各係数!AQ27</f>
        <v>0</v>
      </c>
      <c r="R29" s="96">
        <f>P29*各係数!AN27</f>
        <v>0</v>
      </c>
      <c r="T29" s="169">
        <f>P29*各係数!AO27*100</f>
        <v>0</v>
      </c>
      <c r="V29" s="164">
        <f>P29*各係数!AP27</f>
        <v>0</v>
      </c>
      <c r="W29"/>
    </row>
    <row r="30" spans="2:23" ht="12" customHeight="1">
      <c r="B30" s="88">
        <v>24</v>
      </c>
      <c r="C30" s="77" t="s">
        <v>41</v>
      </c>
      <c r="D30" s="175">
        <v>0</v>
      </c>
      <c r="F30" s="180">
        <f>D30*各係数!AR28</f>
        <v>0</v>
      </c>
      <c r="H30" s="29">
        <v>0</v>
      </c>
      <c r="J30" s="36">
        <f>H30*各係数!AN28</f>
        <v>0</v>
      </c>
      <c r="L30" s="41">
        <f>H30*各係数!AO28*100</f>
        <v>0</v>
      </c>
      <c r="N30" s="48">
        <f>H30*各係数!AP28</f>
        <v>0</v>
      </c>
      <c r="P30" s="54">
        <f>$N$4*$P$1*各係数!AQ28</f>
        <v>0</v>
      </c>
      <c r="R30" s="96">
        <f>P30*各係数!AN28</f>
        <v>0</v>
      </c>
      <c r="T30" s="169">
        <f>P30*各係数!AO28*100</f>
        <v>0</v>
      </c>
      <c r="V30" s="164">
        <f>P30*各係数!AP28</f>
        <v>0</v>
      </c>
      <c r="W30"/>
    </row>
    <row r="31" spans="2:23" ht="12" customHeight="1">
      <c r="B31" s="89">
        <v>25</v>
      </c>
      <c r="C31" s="78" t="s">
        <v>42</v>
      </c>
      <c r="D31" s="176">
        <v>0</v>
      </c>
      <c r="F31" s="181">
        <f>D31*各係数!AR29</f>
        <v>0</v>
      </c>
      <c r="H31" s="30">
        <v>0</v>
      </c>
      <c r="J31" s="37">
        <f>H31*各係数!AN29</f>
        <v>0</v>
      </c>
      <c r="L31" s="42">
        <f>H31*各係数!AO29*100</f>
        <v>0</v>
      </c>
      <c r="N31" s="49">
        <f>H31*各係数!AP29</f>
        <v>0</v>
      </c>
      <c r="P31" s="55">
        <f>$N$4*$P$1*各係数!AQ29</f>
        <v>0</v>
      </c>
      <c r="R31" s="97">
        <f>P31*各係数!AN29</f>
        <v>0</v>
      </c>
      <c r="T31" s="170">
        <f>P31*各係数!AO29*100</f>
        <v>0</v>
      </c>
      <c r="V31" s="165">
        <f>P31*各係数!AP29</f>
        <v>0</v>
      </c>
      <c r="W31"/>
    </row>
    <row r="32" spans="2:23" ht="12" customHeight="1">
      <c r="B32" s="90">
        <v>26</v>
      </c>
      <c r="C32" s="79" t="s">
        <v>43</v>
      </c>
      <c r="D32" s="177">
        <v>0</v>
      </c>
      <c r="F32" s="182">
        <f>D32*各係数!AR30</f>
        <v>0</v>
      </c>
      <c r="H32" s="31">
        <v>0</v>
      </c>
      <c r="J32" s="38">
        <f>H32*各係数!AN30</f>
        <v>0</v>
      </c>
      <c r="L32" s="43">
        <f>H32*各係数!AO30*100</f>
        <v>0</v>
      </c>
      <c r="N32" s="50">
        <f>H32*各係数!AP30</f>
        <v>0</v>
      </c>
      <c r="P32" s="56">
        <f>$N$4*$P$1*各係数!AQ30</f>
        <v>0</v>
      </c>
      <c r="R32" s="98">
        <f>P32*各係数!AN30</f>
        <v>0</v>
      </c>
      <c r="T32" s="171">
        <f>P32*各係数!AO30*100</f>
        <v>0</v>
      </c>
      <c r="V32" s="166">
        <f>P32*各係数!AP30</f>
        <v>0</v>
      </c>
      <c r="W32"/>
    </row>
    <row r="33" spans="2:23" ht="12" customHeight="1">
      <c r="B33" s="88">
        <v>27</v>
      </c>
      <c r="C33" s="77" t="s">
        <v>5</v>
      </c>
      <c r="D33" s="175">
        <v>0</v>
      </c>
      <c r="F33" s="180">
        <f>D33*各係数!AR31</f>
        <v>0</v>
      </c>
      <c r="H33" s="29">
        <v>0</v>
      </c>
      <c r="J33" s="36">
        <f>H33*各係数!AN31</f>
        <v>0</v>
      </c>
      <c r="L33" s="41">
        <f>H33*各係数!AO31*100</f>
        <v>0</v>
      </c>
      <c r="N33" s="48">
        <f>H33*各係数!AP31</f>
        <v>0</v>
      </c>
      <c r="P33" s="54">
        <f>$N$4*$P$1*各係数!AQ31</f>
        <v>0</v>
      </c>
      <c r="R33" s="96">
        <f>P33*各係数!AN31</f>
        <v>0</v>
      </c>
      <c r="T33" s="169">
        <f>P33*各係数!AO31*100</f>
        <v>0</v>
      </c>
      <c r="V33" s="164">
        <f>P33*各係数!AP31</f>
        <v>0</v>
      </c>
      <c r="W33"/>
    </row>
    <row r="34" spans="2:23" ht="12" customHeight="1">
      <c r="B34" s="88">
        <v>28</v>
      </c>
      <c r="C34" s="77" t="s">
        <v>44</v>
      </c>
      <c r="D34" s="175">
        <v>0</v>
      </c>
      <c r="F34" s="180">
        <f>D34*各係数!AR32</f>
        <v>0</v>
      </c>
      <c r="H34" s="29">
        <v>0</v>
      </c>
      <c r="J34" s="36">
        <f>H34*各係数!AN32</f>
        <v>0</v>
      </c>
      <c r="L34" s="41">
        <f>H34*各係数!AO32*100</f>
        <v>0</v>
      </c>
      <c r="N34" s="48">
        <f>H34*各係数!AP32</f>
        <v>0</v>
      </c>
      <c r="P34" s="54">
        <f>$N$4*$P$1*各係数!AQ32</f>
        <v>0</v>
      </c>
      <c r="R34" s="96">
        <f>P34*各係数!AN32</f>
        <v>0</v>
      </c>
      <c r="T34" s="169">
        <f>P34*各係数!AO32*100</f>
        <v>0</v>
      </c>
      <c r="V34" s="164">
        <f>P34*各係数!AP32</f>
        <v>0</v>
      </c>
      <c r="W34"/>
    </row>
    <row r="35" spans="2:23" ht="12" customHeight="1">
      <c r="B35" s="88">
        <v>29</v>
      </c>
      <c r="C35" s="77" t="s">
        <v>45</v>
      </c>
      <c r="D35" s="175">
        <v>0</v>
      </c>
      <c r="F35" s="180">
        <f>D35*各係数!AR33</f>
        <v>0</v>
      </c>
      <c r="H35" s="29">
        <v>0</v>
      </c>
      <c r="J35" s="36">
        <f>H35*各係数!AN33</f>
        <v>0</v>
      </c>
      <c r="L35" s="41">
        <f>H35*各係数!AO33*100</f>
        <v>0</v>
      </c>
      <c r="N35" s="48">
        <f>H35*各係数!AP33</f>
        <v>0</v>
      </c>
      <c r="P35" s="54">
        <f>$N$4*$P$1*各係数!AQ33</f>
        <v>0</v>
      </c>
      <c r="R35" s="96">
        <f>P35*各係数!AN33</f>
        <v>0</v>
      </c>
      <c r="T35" s="169">
        <f>P35*各係数!AO33*100</f>
        <v>0</v>
      </c>
      <c r="V35" s="164">
        <f>P35*各係数!AP33</f>
        <v>0</v>
      </c>
      <c r="W35"/>
    </row>
    <row r="36" spans="2:23" ht="12" customHeight="1">
      <c r="B36" s="89">
        <v>30</v>
      </c>
      <c r="C36" s="78" t="s">
        <v>6</v>
      </c>
      <c r="D36" s="176">
        <v>0</v>
      </c>
      <c r="F36" s="181">
        <f>D36*各係数!AR34</f>
        <v>0</v>
      </c>
      <c r="H36" s="30">
        <v>0</v>
      </c>
      <c r="J36" s="37">
        <f>H36*各係数!AN34</f>
        <v>0</v>
      </c>
      <c r="L36" s="42">
        <f>H36*各係数!AO34*100</f>
        <v>0</v>
      </c>
      <c r="N36" s="49">
        <f>H36*各係数!AP34</f>
        <v>0</v>
      </c>
      <c r="P36" s="55">
        <f>$N$4*$P$1*各係数!AQ34</f>
        <v>0</v>
      </c>
      <c r="R36" s="97">
        <f>P36*各係数!AN34</f>
        <v>0</v>
      </c>
      <c r="T36" s="170">
        <f>P36*各係数!AO34*100</f>
        <v>0</v>
      </c>
      <c r="V36" s="165">
        <f>P36*各係数!AP34</f>
        <v>0</v>
      </c>
      <c r="W36"/>
    </row>
    <row r="37" spans="2:23" ht="12" customHeight="1">
      <c r="B37" s="90">
        <v>31</v>
      </c>
      <c r="C37" s="79" t="s">
        <v>46</v>
      </c>
      <c r="D37" s="177">
        <v>0</v>
      </c>
      <c r="F37" s="182">
        <f>D37*各係数!AR35</f>
        <v>0</v>
      </c>
      <c r="H37" s="31">
        <v>0</v>
      </c>
      <c r="J37" s="38">
        <f>H37*各係数!AN35</f>
        <v>0</v>
      </c>
      <c r="L37" s="43">
        <f>H37*各係数!AO35*100</f>
        <v>0</v>
      </c>
      <c r="N37" s="50">
        <f>H37*各係数!AP35</f>
        <v>0</v>
      </c>
      <c r="P37" s="56">
        <f>$N$4*$P$1*各係数!AQ35</f>
        <v>0</v>
      </c>
      <c r="R37" s="98">
        <f>P37*各係数!AN35</f>
        <v>0</v>
      </c>
      <c r="T37" s="171">
        <f>P37*各係数!AO35*100</f>
        <v>0</v>
      </c>
      <c r="V37" s="166">
        <f>P37*各係数!AP35</f>
        <v>0</v>
      </c>
      <c r="W37"/>
    </row>
    <row r="38" spans="2:23" ht="12" customHeight="1">
      <c r="B38" s="88">
        <v>32</v>
      </c>
      <c r="C38" s="77" t="s">
        <v>47</v>
      </c>
      <c r="D38" s="175">
        <v>0</v>
      </c>
      <c r="F38" s="180">
        <f>D38*各係数!AR36</f>
        <v>0</v>
      </c>
      <c r="H38" s="29">
        <v>0</v>
      </c>
      <c r="J38" s="36">
        <f>H38*各係数!AN36</f>
        <v>0</v>
      </c>
      <c r="L38" s="41">
        <f>H38*各係数!AO36*100</f>
        <v>0</v>
      </c>
      <c r="N38" s="48">
        <f>H38*各係数!AP36</f>
        <v>0</v>
      </c>
      <c r="P38" s="54">
        <f>$N$4*$P$1*各係数!AQ36</f>
        <v>0</v>
      </c>
      <c r="R38" s="96">
        <f>P38*各係数!AN36</f>
        <v>0</v>
      </c>
      <c r="T38" s="169">
        <f>P38*各係数!AO36*100</f>
        <v>0</v>
      </c>
      <c r="V38" s="164">
        <f>P38*各係数!AP36</f>
        <v>0</v>
      </c>
      <c r="W38"/>
    </row>
    <row r="39" spans="2:23" ht="12" customHeight="1">
      <c r="B39" s="88">
        <v>33</v>
      </c>
      <c r="C39" s="77" t="s">
        <v>7</v>
      </c>
      <c r="D39" s="175">
        <v>0</v>
      </c>
      <c r="F39" s="180">
        <f>D39*各係数!AR37</f>
        <v>0</v>
      </c>
      <c r="H39" s="29">
        <v>0</v>
      </c>
      <c r="J39" s="36">
        <f>H39*各係数!AN37</f>
        <v>0</v>
      </c>
      <c r="L39" s="41">
        <f>H39*各係数!AO37*100</f>
        <v>0</v>
      </c>
      <c r="N39" s="48">
        <f>H39*各係数!AP37</f>
        <v>0</v>
      </c>
      <c r="P39" s="54">
        <f>$N$4*$P$1*各係数!AQ37</f>
        <v>0</v>
      </c>
      <c r="R39" s="96">
        <f>P39*各係数!AN37</f>
        <v>0</v>
      </c>
      <c r="T39" s="169">
        <f>P39*各係数!AO37*100</f>
        <v>0</v>
      </c>
      <c r="V39" s="164">
        <f>P39*各係数!AP37</f>
        <v>0</v>
      </c>
      <c r="W39"/>
    </row>
    <row r="40" spans="2:23" ht="12" customHeight="1" thickBot="1">
      <c r="B40" s="91">
        <v>34</v>
      </c>
      <c r="C40" s="80" t="s">
        <v>8</v>
      </c>
      <c r="D40" s="178">
        <v>0</v>
      </c>
      <c r="F40" s="183">
        <f>D40*各係数!AR38</f>
        <v>0</v>
      </c>
      <c r="H40" s="32">
        <v>0</v>
      </c>
      <c r="J40" s="39">
        <f>H40*各係数!AN38</f>
        <v>0</v>
      </c>
      <c r="L40" s="44">
        <f>H40*各係数!AO38*100</f>
        <v>0</v>
      </c>
      <c r="N40" s="51">
        <f>H40*各係数!AP38</f>
        <v>0</v>
      </c>
      <c r="P40" s="57">
        <f>$N$4*$P$1*各係数!AQ38</f>
        <v>0</v>
      </c>
      <c r="R40" s="99">
        <f>P40*各係数!AN38</f>
        <v>0</v>
      </c>
      <c r="T40" s="172">
        <f>P40*各係数!AO38*100</f>
        <v>0</v>
      </c>
      <c r="V40" s="167">
        <f>P40*各係数!AP38</f>
        <v>0</v>
      </c>
      <c r="W40"/>
    </row>
    <row r="43" spans="2:23" ht="21">
      <c r="D43" s="23" t="s">
        <v>68</v>
      </c>
      <c r="P43"/>
    </row>
    <row r="44" spans="2:23" ht="8.1" customHeight="1">
      <c r="D44" s="94"/>
      <c r="E44"/>
      <c r="F44"/>
      <c r="G44"/>
      <c r="H44"/>
      <c r="I44"/>
      <c r="J44"/>
      <c r="K44"/>
      <c r="L44"/>
      <c r="M44"/>
      <c r="N44"/>
      <c r="O44"/>
      <c r="P44"/>
    </row>
    <row r="45" spans="2:23" ht="13.5" customHeight="1">
      <c r="D45" s="123" t="s">
        <v>62</v>
      </c>
      <c r="E45" s="123"/>
      <c r="F45" s="123"/>
      <c r="G45" s="123"/>
      <c r="H45" s="123"/>
      <c r="I45" s="123"/>
      <c r="K45" s="112"/>
      <c r="L45"/>
      <c r="M45"/>
      <c r="N45"/>
      <c r="O45"/>
      <c r="P45"/>
    </row>
    <row r="46" spans="2:23" ht="8.1" customHeight="1" thickBot="1">
      <c r="D46" s="155"/>
      <c r="E46" s="155"/>
      <c r="F46" s="155"/>
      <c r="G46" s="155"/>
      <c r="H46" s="155"/>
      <c r="I46" s="155"/>
      <c r="K46" s="112"/>
      <c r="L46"/>
      <c r="M46"/>
      <c r="N46"/>
      <c r="O46"/>
      <c r="P46"/>
    </row>
    <row r="47" spans="2:23" ht="30" customHeight="1">
      <c r="D47" s="126" t="s">
        <v>57</v>
      </c>
      <c r="E47" s="127"/>
      <c r="F47" s="127"/>
      <c r="G47" s="192">
        <f>$D$4</f>
        <v>0</v>
      </c>
      <c r="H47" s="193"/>
      <c r="I47" s="124" t="s">
        <v>10</v>
      </c>
      <c r="M47" s="111"/>
      <c r="N47"/>
      <c r="O47" s="110"/>
      <c r="P47"/>
    </row>
    <row r="48" spans="2:23" ht="30" customHeight="1" thickBot="1">
      <c r="D48" s="128" t="s">
        <v>58</v>
      </c>
      <c r="E48" s="129"/>
      <c r="F48" s="129"/>
      <c r="G48" s="194">
        <f>$F$4</f>
        <v>0</v>
      </c>
      <c r="H48" s="195"/>
      <c r="I48" s="125" t="s">
        <v>10</v>
      </c>
      <c r="M48" s="111"/>
      <c r="N48"/>
      <c r="O48" s="110"/>
      <c r="P48"/>
    </row>
    <row r="49" spans="4:16" ht="8.1" customHeight="1" thickBot="1">
      <c r="E49" s="101"/>
      <c r="F49" s="101"/>
      <c r="G49" s="101"/>
      <c r="H49" s="101"/>
      <c r="I49" s="101"/>
      <c r="J49" s="101"/>
      <c r="K49" s="101"/>
      <c r="L49" s="101"/>
      <c r="M49" s="101"/>
      <c r="N49"/>
      <c r="O49"/>
      <c r="P49"/>
    </row>
    <row r="50" spans="4:16" ht="13.5">
      <c r="D50" s="102"/>
      <c r="E50" s="107"/>
      <c r="F50" s="186" t="s">
        <v>54</v>
      </c>
      <c r="G50" s="187"/>
      <c r="H50" s="103"/>
      <c r="I50" s="103"/>
      <c r="J50" s="103"/>
      <c r="K50" s="109"/>
      <c r="L50" s="186" t="s">
        <v>13</v>
      </c>
      <c r="M50" s="201"/>
    </row>
    <row r="51" spans="4:16" ht="13.5">
      <c r="D51" s="104"/>
      <c r="E51" s="108"/>
      <c r="F51" s="188"/>
      <c r="G51" s="189"/>
      <c r="H51" s="198" t="s">
        <v>60</v>
      </c>
      <c r="I51" s="199"/>
      <c r="J51" s="100"/>
      <c r="K51" s="100"/>
      <c r="L51" s="188"/>
      <c r="M51" s="202"/>
    </row>
    <row r="52" spans="4:16" ht="14.25" thickBot="1">
      <c r="D52" s="106"/>
      <c r="E52" s="105"/>
      <c r="F52" s="190"/>
      <c r="G52" s="191"/>
      <c r="H52" s="200"/>
      <c r="I52" s="191"/>
      <c r="J52" s="130" t="s">
        <v>18</v>
      </c>
      <c r="K52" s="131"/>
      <c r="L52" s="190"/>
      <c r="M52" s="203"/>
    </row>
    <row r="53" spans="4:16" ht="30" customHeight="1">
      <c r="D53" s="153" t="s">
        <v>59</v>
      </c>
      <c r="E53" s="154"/>
      <c r="F53" s="116">
        <f>F54+F55</f>
        <v>0</v>
      </c>
      <c r="G53" s="117" t="s">
        <v>10</v>
      </c>
      <c r="H53" s="118">
        <f>H54+H55</f>
        <v>0</v>
      </c>
      <c r="I53" s="117" t="s">
        <v>10</v>
      </c>
      <c r="J53" s="118">
        <f>J54+J55</f>
        <v>0</v>
      </c>
      <c r="K53" s="132" t="s">
        <v>10</v>
      </c>
      <c r="L53" s="116">
        <f>L54+L55</f>
        <v>0</v>
      </c>
      <c r="M53" s="122" t="s">
        <v>16</v>
      </c>
    </row>
    <row r="54" spans="4:16" ht="30" customHeight="1">
      <c r="D54" s="106"/>
      <c r="E54" s="151" t="s">
        <v>66</v>
      </c>
      <c r="F54" s="120">
        <f>$H$4</f>
        <v>0</v>
      </c>
      <c r="G54" s="121" t="s">
        <v>10</v>
      </c>
      <c r="H54" s="113">
        <f>$J$4</f>
        <v>0</v>
      </c>
      <c r="I54" s="121" t="s">
        <v>10</v>
      </c>
      <c r="J54" s="113">
        <f>$N$4</f>
        <v>0</v>
      </c>
      <c r="K54" s="119" t="s">
        <v>10</v>
      </c>
      <c r="L54" s="114">
        <f>$L$4</f>
        <v>0</v>
      </c>
      <c r="M54" s="115" t="s">
        <v>16</v>
      </c>
    </row>
    <row r="55" spans="4:16" ht="30" customHeight="1" thickBot="1">
      <c r="D55" s="144"/>
      <c r="E55" s="152" t="s">
        <v>67</v>
      </c>
      <c r="F55" s="145">
        <f>$P$4</f>
        <v>0</v>
      </c>
      <c r="G55" s="146" t="s">
        <v>10</v>
      </c>
      <c r="H55" s="147">
        <f>$R$4</f>
        <v>0</v>
      </c>
      <c r="I55" s="146" t="s">
        <v>10</v>
      </c>
      <c r="J55" s="147">
        <f>$V$4</f>
        <v>0</v>
      </c>
      <c r="K55" s="148" t="s">
        <v>10</v>
      </c>
      <c r="L55" s="149">
        <f>$T$4</f>
        <v>0</v>
      </c>
      <c r="M55" s="150" t="s">
        <v>16</v>
      </c>
    </row>
  </sheetData>
  <sheetProtection sheet="1" objects="1" scenarios="1"/>
  <mergeCells count="6">
    <mergeCell ref="F50:G52"/>
    <mergeCell ref="G47:H47"/>
    <mergeCell ref="G48:H48"/>
    <mergeCell ref="P1:P2"/>
    <mergeCell ref="H51:I52"/>
    <mergeCell ref="L50:M52"/>
  </mergeCells>
  <phoneticPr fontId="3"/>
  <dataValidations count="2">
    <dataValidation type="decimal" imeMode="off" allowBlank="1" showInputMessage="1" showErrorMessage="1" sqref="P1:P2">
      <formula1>0</formula1>
      <formula2>1</formula2>
    </dataValidation>
    <dataValidation imeMode="off" allowBlank="1" showInputMessage="1" showErrorMessage="1" sqref="D7:D40 F7:F40"/>
  </dataValidations>
  <pageMargins left="0.31496062992125984" right="0.19685039370078741" top="0.74803149606299213" bottom="0.55118110236220474" header="0.31496062992125984" footer="0.31496062992125984"/>
  <pageSetup paperSize="9" scale="6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W55"/>
  <sheetViews>
    <sheetView zoomScaleNormal="100" workbookViewId="0">
      <selection activeCell="D7" sqref="D7"/>
    </sheetView>
  </sheetViews>
  <sheetFormatPr defaultRowHeight="11.25"/>
  <cols>
    <col min="1" max="1" width="1.375" style="20" customWidth="1"/>
    <col min="2" max="2" width="3.625" style="20" customWidth="1"/>
    <col min="3" max="3" width="22.25" style="20" bestFit="1" customWidth="1"/>
    <col min="4" max="4" width="11.625" style="20" customWidth="1"/>
    <col min="5" max="5" width="8.625" style="20" customWidth="1"/>
    <col min="6" max="6" width="11.625" style="20" customWidth="1"/>
    <col min="7" max="7" width="8.625" style="20" customWidth="1"/>
    <col min="8" max="8" width="11.625" style="20" customWidth="1"/>
    <col min="9" max="9" width="8.625" style="20" customWidth="1"/>
    <col min="10" max="10" width="11.625" style="20" customWidth="1"/>
    <col min="11" max="11" width="8.625" style="20" customWidth="1"/>
    <col min="12" max="12" width="11.625" style="20" customWidth="1"/>
    <col min="13" max="13" width="8.625" style="20" customWidth="1"/>
    <col min="14" max="14" width="11.625" style="20" customWidth="1"/>
    <col min="15" max="15" width="8.625" style="20" customWidth="1"/>
    <col min="16" max="16" width="11.625" style="20" customWidth="1"/>
    <col min="17" max="17" width="8.625" style="20" customWidth="1"/>
    <col min="18" max="18" width="11.625" style="20" customWidth="1"/>
    <col min="19" max="19" width="8.625" style="20" customWidth="1"/>
    <col min="20" max="20" width="11.625" style="20" customWidth="1"/>
    <col min="21" max="21" width="8.625" style="20" customWidth="1"/>
    <col min="22" max="22" width="11.625" style="20" customWidth="1"/>
    <col min="23" max="23" width="8.625" style="20" customWidth="1"/>
    <col min="24" max="16384" width="9" style="20"/>
  </cols>
  <sheetData>
    <row r="1" spans="2:23" ht="21">
      <c r="B1" s="23" t="s">
        <v>68</v>
      </c>
      <c r="P1" s="204">
        <v>0.71699999999999997</v>
      </c>
    </row>
    <row r="2" spans="2:23" ht="18" customHeight="1" thickBot="1">
      <c r="B2" s="23"/>
      <c r="P2" s="205"/>
    </row>
    <row r="3" spans="2:23" ht="34.5" customHeight="1">
      <c r="B3" s="133"/>
      <c r="C3" s="133"/>
      <c r="D3" s="74" t="s">
        <v>63</v>
      </c>
      <c r="F3" s="74" t="s">
        <v>64</v>
      </c>
      <c r="H3" s="45" t="s">
        <v>56</v>
      </c>
      <c r="J3" s="74" t="s">
        <v>11</v>
      </c>
      <c r="L3" s="74" t="s">
        <v>13</v>
      </c>
      <c r="N3" s="45" t="s">
        <v>17</v>
      </c>
      <c r="P3" s="45" t="s">
        <v>55</v>
      </c>
      <c r="R3" s="74" t="s">
        <v>11</v>
      </c>
      <c r="T3" s="74" t="s">
        <v>13</v>
      </c>
      <c r="V3" s="45" t="s">
        <v>17</v>
      </c>
      <c r="W3" s="94"/>
    </row>
    <row r="4" spans="2:23" ht="21.75" thickBot="1">
      <c r="B4" s="23"/>
      <c r="C4" s="34"/>
      <c r="D4" s="25">
        <f>SUM(D7:D40)</f>
        <v>0</v>
      </c>
      <c r="E4" s="33" t="s">
        <v>10</v>
      </c>
      <c r="F4" s="25">
        <f>SUM(F7:F40)</f>
        <v>0</v>
      </c>
      <c r="G4" s="33" t="s">
        <v>10</v>
      </c>
      <c r="H4" s="25">
        <f>SUM(H7:H40)</f>
        <v>0</v>
      </c>
      <c r="I4" s="33" t="s">
        <v>10</v>
      </c>
      <c r="J4" s="25">
        <f>SUM(J7:J40)</f>
        <v>0</v>
      </c>
      <c r="K4" s="33" t="s">
        <v>10</v>
      </c>
      <c r="L4" s="25">
        <f>SUM(L7:L40)</f>
        <v>0</v>
      </c>
      <c r="M4" s="33" t="s">
        <v>16</v>
      </c>
      <c r="N4" s="25">
        <f>SUM(N7:N40)</f>
        <v>0</v>
      </c>
      <c r="O4" s="33" t="s">
        <v>10</v>
      </c>
      <c r="P4" s="25">
        <f>SUM(P7:P40)</f>
        <v>0</v>
      </c>
      <c r="Q4" s="33" t="s">
        <v>10</v>
      </c>
      <c r="R4" s="25">
        <f>SUM(R7:R40)</f>
        <v>0</v>
      </c>
      <c r="S4" s="33" t="s">
        <v>10</v>
      </c>
      <c r="T4" s="25">
        <f>SUM(T7:T40)</f>
        <v>0</v>
      </c>
      <c r="U4" s="33" t="s">
        <v>16</v>
      </c>
      <c r="V4" s="25">
        <f>SUM(V7:V40)</f>
        <v>0</v>
      </c>
      <c r="W4" s="33" t="s">
        <v>10</v>
      </c>
    </row>
    <row r="5" spans="2:23" ht="6" customHeight="1" thickTop="1" thickBot="1"/>
    <row r="6" spans="2:23" ht="12" customHeight="1" thickBot="1">
      <c r="B6" s="21"/>
      <c r="C6" s="75" t="s">
        <v>9</v>
      </c>
      <c r="D6" s="81" t="s">
        <v>69</v>
      </c>
      <c r="F6" s="156" t="s">
        <v>65</v>
      </c>
      <c r="H6" s="22" t="s">
        <v>54</v>
      </c>
      <c r="J6" s="185" t="s">
        <v>11</v>
      </c>
      <c r="L6" s="26" t="s">
        <v>13</v>
      </c>
      <c r="N6" s="46" t="s">
        <v>18</v>
      </c>
      <c r="P6" s="52" t="s">
        <v>54</v>
      </c>
      <c r="R6" s="184" t="s">
        <v>11</v>
      </c>
      <c r="T6" s="168" t="s">
        <v>13</v>
      </c>
      <c r="V6" s="162" t="s">
        <v>18</v>
      </c>
    </row>
    <row r="7" spans="2:23" ht="12" customHeight="1">
      <c r="B7" s="87">
        <v>1</v>
      </c>
      <c r="C7" s="76" t="s">
        <v>22</v>
      </c>
      <c r="D7" s="82">
        <v>0</v>
      </c>
      <c r="F7" s="157">
        <f>D7*各係数!AR5</f>
        <v>0</v>
      </c>
      <c r="H7" s="28">
        <f t="array" ref="H7:H40">MMULT(各係数!C5:AJ38,F7:F40)</f>
        <v>0</v>
      </c>
      <c r="J7" s="35">
        <f>H7*各係数!AN5</f>
        <v>0</v>
      </c>
      <c r="L7" s="40">
        <f>H7*各係数!AO5*100</f>
        <v>0</v>
      </c>
      <c r="N7" s="47">
        <f>H7*各係数!AP5</f>
        <v>0</v>
      </c>
      <c r="P7" s="53">
        <f>$N$4*$P$1*各係数!AQ5</f>
        <v>0</v>
      </c>
      <c r="R7" s="95">
        <f>P7*各係数!AN5</f>
        <v>0</v>
      </c>
      <c r="T7" s="173">
        <f>P7*各係数!AO5*100</f>
        <v>0</v>
      </c>
      <c r="V7" s="163">
        <f>P7*各係数!AP5</f>
        <v>0</v>
      </c>
    </row>
    <row r="8" spans="2:23" ht="12" customHeight="1">
      <c r="B8" s="88">
        <v>2</v>
      </c>
      <c r="C8" s="77" t="s">
        <v>23</v>
      </c>
      <c r="D8" s="83">
        <v>0</v>
      </c>
      <c r="F8" s="158">
        <f>D8*各係数!AR6</f>
        <v>0</v>
      </c>
      <c r="H8" s="29">
        <v>0</v>
      </c>
      <c r="J8" s="36">
        <f>H8*各係数!AN6</f>
        <v>0</v>
      </c>
      <c r="L8" s="41">
        <f>H8*各係数!AO6*100</f>
        <v>0</v>
      </c>
      <c r="N8" s="48">
        <f>H8*各係数!AP6</f>
        <v>0</v>
      </c>
      <c r="P8" s="54">
        <f>$N$4*$P$1*各係数!AQ6</f>
        <v>0</v>
      </c>
      <c r="R8" s="96">
        <f>P8*各係数!AN6</f>
        <v>0</v>
      </c>
      <c r="T8" s="169">
        <f>P8*各係数!AO6*100</f>
        <v>0</v>
      </c>
      <c r="V8" s="164">
        <f>P8*各係数!AP6</f>
        <v>0</v>
      </c>
    </row>
    <row r="9" spans="2:23" ht="12" customHeight="1">
      <c r="B9" s="88">
        <v>3</v>
      </c>
      <c r="C9" s="77" t="s">
        <v>24</v>
      </c>
      <c r="D9" s="83">
        <v>0</v>
      </c>
      <c r="F9" s="158">
        <f>D9*各係数!AR7</f>
        <v>0</v>
      </c>
      <c r="H9" s="29">
        <v>0</v>
      </c>
      <c r="J9" s="36">
        <f>H9*各係数!AN7</f>
        <v>0</v>
      </c>
      <c r="L9" s="41">
        <f>H9*各係数!AO7*100</f>
        <v>0</v>
      </c>
      <c r="N9" s="48">
        <f>H9*各係数!AP7</f>
        <v>0</v>
      </c>
      <c r="P9" s="54">
        <f>$N$4*$P$1*各係数!AQ7</f>
        <v>0</v>
      </c>
      <c r="R9" s="96">
        <f>P9*各係数!AN7</f>
        <v>0</v>
      </c>
      <c r="T9" s="169">
        <f>P9*各係数!AO7*100</f>
        <v>0</v>
      </c>
      <c r="V9" s="164">
        <f>P9*各係数!AP7</f>
        <v>0</v>
      </c>
    </row>
    <row r="10" spans="2:23" ht="12" customHeight="1">
      <c r="B10" s="88">
        <v>4</v>
      </c>
      <c r="C10" s="77" t="s">
        <v>25</v>
      </c>
      <c r="D10" s="83">
        <v>0</v>
      </c>
      <c r="F10" s="158">
        <f>D10*各係数!AR8</f>
        <v>0</v>
      </c>
      <c r="H10" s="29">
        <v>0</v>
      </c>
      <c r="J10" s="36">
        <f>H10*各係数!AN8</f>
        <v>0</v>
      </c>
      <c r="L10" s="41">
        <f>H10*各係数!AO8*100</f>
        <v>0</v>
      </c>
      <c r="N10" s="48">
        <f>H10*各係数!AP8</f>
        <v>0</v>
      </c>
      <c r="P10" s="54">
        <f>$N$4*$P$1*各係数!AQ8</f>
        <v>0</v>
      </c>
      <c r="R10" s="96">
        <f>P10*各係数!AN8</f>
        <v>0</v>
      </c>
      <c r="T10" s="169">
        <f>P10*各係数!AO8*100</f>
        <v>0</v>
      </c>
      <c r="V10" s="164">
        <f>P10*各係数!AP8</f>
        <v>0</v>
      </c>
    </row>
    <row r="11" spans="2:23" ht="12" customHeight="1">
      <c r="B11" s="89">
        <v>5</v>
      </c>
      <c r="C11" s="78" t="s">
        <v>26</v>
      </c>
      <c r="D11" s="84">
        <v>0</v>
      </c>
      <c r="F11" s="159">
        <f>D11*各係数!AR9</f>
        <v>0</v>
      </c>
      <c r="H11" s="30">
        <v>0</v>
      </c>
      <c r="J11" s="37">
        <f>H11*各係数!AN9</f>
        <v>0</v>
      </c>
      <c r="L11" s="42">
        <f>H11*各係数!AO9*100</f>
        <v>0</v>
      </c>
      <c r="N11" s="49">
        <f>H11*各係数!AP9</f>
        <v>0</v>
      </c>
      <c r="P11" s="55">
        <f>$N$4*$P$1*各係数!AQ9</f>
        <v>0</v>
      </c>
      <c r="R11" s="97">
        <f>P11*各係数!AN9</f>
        <v>0</v>
      </c>
      <c r="T11" s="170">
        <f>P11*各係数!AO9*100</f>
        <v>0</v>
      </c>
      <c r="V11" s="165">
        <f>P11*各係数!AP9</f>
        <v>0</v>
      </c>
    </row>
    <row r="12" spans="2:23" ht="12" customHeight="1">
      <c r="B12" s="90">
        <v>6</v>
      </c>
      <c r="C12" s="79" t="s">
        <v>27</v>
      </c>
      <c r="D12" s="85">
        <v>0</v>
      </c>
      <c r="F12" s="160">
        <f>D12*各係数!AR10</f>
        <v>0</v>
      </c>
      <c r="H12" s="31">
        <v>0</v>
      </c>
      <c r="J12" s="38">
        <f>H12*各係数!AN10</f>
        <v>0</v>
      </c>
      <c r="L12" s="43">
        <f>H12*各係数!AO10*100</f>
        <v>0</v>
      </c>
      <c r="N12" s="50">
        <f>H12*各係数!AP10</f>
        <v>0</v>
      </c>
      <c r="P12" s="56">
        <f>$N$4*$P$1*各係数!AQ10</f>
        <v>0</v>
      </c>
      <c r="R12" s="98">
        <f>P12*各係数!AN10</f>
        <v>0</v>
      </c>
      <c r="T12" s="171">
        <f>P12*各係数!AO10*100</f>
        <v>0</v>
      </c>
      <c r="V12" s="166">
        <f>P12*各係数!AP10</f>
        <v>0</v>
      </c>
    </row>
    <row r="13" spans="2:23" ht="12" customHeight="1">
      <c r="B13" s="88">
        <v>7</v>
      </c>
      <c r="C13" s="77" t="s">
        <v>28</v>
      </c>
      <c r="D13" s="83">
        <v>0</v>
      </c>
      <c r="F13" s="158">
        <f>D13*各係数!AR11</f>
        <v>0</v>
      </c>
      <c r="H13" s="29">
        <v>0</v>
      </c>
      <c r="J13" s="36">
        <f>H13*各係数!AN11</f>
        <v>0</v>
      </c>
      <c r="L13" s="41">
        <f>H13*各係数!AO11*100</f>
        <v>0</v>
      </c>
      <c r="N13" s="48">
        <f>H13*各係数!AP11</f>
        <v>0</v>
      </c>
      <c r="P13" s="54">
        <f>$N$4*$P$1*各係数!AQ11</f>
        <v>0</v>
      </c>
      <c r="R13" s="96">
        <f>P13*各係数!AN11</f>
        <v>0</v>
      </c>
      <c r="T13" s="169">
        <f>P13*各係数!AO11*100</f>
        <v>0</v>
      </c>
      <c r="V13" s="164">
        <f>P13*各係数!AP11</f>
        <v>0</v>
      </c>
    </row>
    <row r="14" spans="2:23" ht="12" customHeight="1">
      <c r="B14" s="88">
        <v>8</v>
      </c>
      <c r="C14" s="77" t="s">
        <v>29</v>
      </c>
      <c r="D14" s="83">
        <v>0</v>
      </c>
      <c r="F14" s="158">
        <f>D14*各係数!AR12</f>
        <v>0</v>
      </c>
      <c r="H14" s="29">
        <v>0</v>
      </c>
      <c r="J14" s="36">
        <f>H14*各係数!AN12</f>
        <v>0</v>
      </c>
      <c r="L14" s="41">
        <f>H14*各係数!AO12*100</f>
        <v>0</v>
      </c>
      <c r="N14" s="48">
        <f>H14*各係数!AP12</f>
        <v>0</v>
      </c>
      <c r="P14" s="54">
        <f>$N$4*$P$1*各係数!AQ12</f>
        <v>0</v>
      </c>
      <c r="R14" s="96">
        <f>P14*各係数!AN12</f>
        <v>0</v>
      </c>
      <c r="T14" s="169">
        <f>P14*各係数!AO12*100</f>
        <v>0</v>
      </c>
      <c r="V14" s="164">
        <f>P14*各係数!AP12</f>
        <v>0</v>
      </c>
    </row>
    <row r="15" spans="2:23" ht="12" customHeight="1">
      <c r="B15" s="88">
        <v>9</v>
      </c>
      <c r="C15" s="77" t="s">
        <v>30</v>
      </c>
      <c r="D15" s="83">
        <v>0</v>
      </c>
      <c r="F15" s="158">
        <f>D15*各係数!AR13</f>
        <v>0</v>
      </c>
      <c r="H15" s="29">
        <v>0</v>
      </c>
      <c r="J15" s="36">
        <f>H15*各係数!AN13</f>
        <v>0</v>
      </c>
      <c r="L15" s="41">
        <f>H15*各係数!AO13*100</f>
        <v>0</v>
      </c>
      <c r="N15" s="48">
        <f>H15*各係数!AP13</f>
        <v>0</v>
      </c>
      <c r="P15" s="54">
        <f>$N$4*$P$1*各係数!AQ13</f>
        <v>0</v>
      </c>
      <c r="R15" s="96">
        <f>P15*各係数!AN13</f>
        <v>0</v>
      </c>
      <c r="T15" s="169">
        <f>P15*各係数!AO13*100</f>
        <v>0</v>
      </c>
      <c r="V15" s="164">
        <f>P15*各係数!AP13</f>
        <v>0</v>
      </c>
    </row>
    <row r="16" spans="2:23" ht="12" customHeight="1">
      <c r="B16" s="89">
        <v>10</v>
      </c>
      <c r="C16" s="78" t="s">
        <v>31</v>
      </c>
      <c r="D16" s="84">
        <v>0</v>
      </c>
      <c r="F16" s="159">
        <f>D16*各係数!AR14</f>
        <v>0</v>
      </c>
      <c r="H16" s="30">
        <v>0</v>
      </c>
      <c r="J16" s="37">
        <f>H16*各係数!AN14</f>
        <v>0</v>
      </c>
      <c r="L16" s="42">
        <f>H16*各係数!AO14*100</f>
        <v>0</v>
      </c>
      <c r="N16" s="49">
        <f>H16*各係数!AP14</f>
        <v>0</v>
      </c>
      <c r="P16" s="55">
        <f>$N$4*$P$1*各係数!AQ14</f>
        <v>0</v>
      </c>
      <c r="R16" s="97">
        <f>P16*各係数!AN14</f>
        <v>0</v>
      </c>
      <c r="T16" s="170">
        <f>P16*各係数!AO14*100</f>
        <v>0</v>
      </c>
      <c r="V16" s="165">
        <f>P16*各係数!AP14</f>
        <v>0</v>
      </c>
    </row>
    <row r="17" spans="2:23" ht="12" customHeight="1">
      <c r="B17" s="90">
        <v>11</v>
      </c>
      <c r="C17" s="79" t="s">
        <v>32</v>
      </c>
      <c r="D17" s="85">
        <v>0</v>
      </c>
      <c r="F17" s="160">
        <f>D17*各係数!AR15</f>
        <v>0</v>
      </c>
      <c r="H17" s="31">
        <v>0</v>
      </c>
      <c r="J17" s="38">
        <f>H17*各係数!AN15</f>
        <v>0</v>
      </c>
      <c r="L17" s="43">
        <f>H17*各係数!AO15*100</f>
        <v>0</v>
      </c>
      <c r="N17" s="50">
        <f>H17*各係数!AP15</f>
        <v>0</v>
      </c>
      <c r="P17" s="56">
        <f>$N$4*$P$1*各係数!AQ15</f>
        <v>0</v>
      </c>
      <c r="R17" s="98">
        <f>P17*各係数!AN15</f>
        <v>0</v>
      </c>
      <c r="T17" s="171">
        <f>P17*各係数!AO15*100</f>
        <v>0</v>
      </c>
      <c r="V17" s="166">
        <f>P17*各係数!AP15</f>
        <v>0</v>
      </c>
      <c r="W17"/>
    </row>
    <row r="18" spans="2:23" ht="12" customHeight="1">
      <c r="B18" s="88">
        <v>12</v>
      </c>
      <c r="C18" s="77" t="s">
        <v>33</v>
      </c>
      <c r="D18" s="83">
        <v>0</v>
      </c>
      <c r="F18" s="158">
        <f>D18*各係数!AR16</f>
        <v>0</v>
      </c>
      <c r="H18" s="29">
        <v>0</v>
      </c>
      <c r="J18" s="36">
        <f>H18*各係数!AN16</f>
        <v>0</v>
      </c>
      <c r="L18" s="41">
        <f>H18*各係数!AO16*100</f>
        <v>0</v>
      </c>
      <c r="N18" s="48">
        <f>H18*各係数!AP16</f>
        <v>0</v>
      </c>
      <c r="P18" s="54">
        <f>$N$4*$P$1*各係数!AQ16</f>
        <v>0</v>
      </c>
      <c r="R18" s="96">
        <f>P18*各係数!AN16</f>
        <v>0</v>
      </c>
      <c r="T18" s="169">
        <f>P18*各係数!AO16*100</f>
        <v>0</v>
      </c>
      <c r="V18" s="164">
        <f>P18*各係数!AP16</f>
        <v>0</v>
      </c>
      <c r="W18"/>
    </row>
    <row r="19" spans="2:23" ht="12" customHeight="1">
      <c r="B19" s="88">
        <v>13</v>
      </c>
      <c r="C19" s="77" t="s">
        <v>34</v>
      </c>
      <c r="D19" s="83">
        <v>0</v>
      </c>
      <c r="F19" s="158">
        <f>D19*各係数!AR17</f>
        <v>0</v>
      </c>
      <c r="H19" s="29">
        <v>0</v>
      </c>
      <c r="J19" s="36">
        <f>H19*各係数!AN17</f>
        <v>0</v>
      </c>
      <c r="L19" s="41">
        <f>H19*各係数!AO17*100</f>
        <v>0</v>
      </c>
      <c r="N19" s="48">
        <f>H19*各係数!AP17</f>
        <v>0</v>
      </c>
      <c r="P19" s="54">
        <f>$N$4*$P$1*各係数!AQ17</f>
        <v>0</v>
      </c>
      <c r="R19" s="96">
        <f>P19*各係数!AN17</f>
        <v>0</v>
      </c>
      <c r="T19" s="169">
        <f>P19*各係数!AO17*100</f>
        <v>0</v>
      </c>
      <c r="V19" s="164">
        <f>P19*各係数!AP17</f>
        <v>0</v>
      </c>
      <c r="W19"/>
    </row>
    <row r="20" spans="2:23" ht="12" customHeight="1">
      <c r="B20" s="88">
        <v>14</v>
      </c>
      <c r="C20" s="77" t="s">
        <v>35</v>
      </c>
      <c r="D20" s="83">
        <v>0</v>
      </c>
      <c r="F20" s="158">
        <f>D20*各係数!AR18</f>
        <v>0</v>
      </c>
      <c r="H20" s="29">
        <v>0</v>
      </c>
      <c r="J20" s="36">
        <f>H20*各係数!AN18</f>
        <v>0</v>
      </c>
      <c r="L20" s="41">
        <f>H20*各係数!AO18*100</f>
        <v>0</v>
      </c>
      <c r="N20" s="48">
        <f>H20*各係数!AP18</f>
        <v>0</v>
      </c>
      <c r="P20" s="54">
        <f>$N$4*$P$1*各係数!AQ18</f>
        <v>0</v>
      </c>
      <c r="R20" s="96">
        <f>P20*各係数!AN18</f>
        <v>0</v>
      </c>
      <c r="T20" s="169">
        <f>P20*各係数!AO18*100</f>
        <v>0</v>
      </c>
      <c r="V20" s="164">
        <f>P20*各係数!AP18</f>
        <v>0</v>
      </c>
      <c r="W20"/>
    </row>
    <row r="21" spans="2:23" ht="12" customHeight="1">
      <c r="B21" s="89">
        <v>15</v>
      </c>
      <c r="C21" s="78" t="s">
        <v>36</v>
      </c>
      <c r="D21" s="84">
        <v>0</v>
      </c>
      <c r="F21" s="159">
        <f>D21*各係数!AR19</f>
        <v>0</v>
      </c>
      <c r="H21" s="30">
        <v>0</v>
      </c>
      <c r="J21" s="37">
        <f>H21*各係数!AN19</f>
        <v>0</v>
      </c>
      <c r="L21" s="42">
        <f>H21*各係数!AO19*100</f>
        <v>0</v>
      </c>
      <c r="N21" s="49">
        <f>H21*各係数!AP19</f>
        <v>0</v>
      </c>
      <c r="P21" s="55">
        <f>$N$4*$P$1*各係数!AQ19</f>
        <v>0</v>
      </c>
      <c r="R21" s="97">
        <f>P21*各係数!AN19</f>
        <v>0</v>
      </c>
      <c r="T21" s="170">
        <f>P21*各係数!AO19*100</f>
        <v>0</v>
      </c>
      <c r="V21" s="165">
        <f>P21*各係数!AP19</f>
        <v>0</v>
      </c>
      <c r="W21"/>
    </row>
    <row r="22" spans="2:23" ht="12" customHeight="1">
      <c r="B22" s="90">
        <v>16</v>
      </c>
      <c r="C22" s="79" t="s">
        <v>37</v>
      </c>
      <c r="D22" s="85">
        <v>0</v>
      </c>
      <c r="F22" s="160">
        <f>D22*各係数!AR20</f>
        <v>0</v>
      </c>
      <c r="H22" s="31">
        <v>0</v>
      </c>
      <c r="J22" s="38">
        <f>H22*各係数!AN20</f>
        <v>0</v>
      </c>
      <c r="L22" s="43">
        <f>H22*各係数!AO20*100</f>
        <v>0</v>
      </c>
      <c r="N22" s="50">
        <f>H22*各係数!AP20</f>
        <v>0</v>
      </c>
      <c r="P22" s="56">
        <f>$N$4*$P$1*各係数!AQ20</f>
        <v>0</v>
      </c>
      <c r="R22" s="98">
        <f>P22*各係数!AN20</f>
        <v>0</v>
      </c>
      <c r="T22" s="171">
        <f>P22*各係数!AO20*100</f>
        <v>0</v>
      </c>
      <c r="V22" s="166">
        <f>P22*各係数!AP20</f>
        <v>0</v>
      </c>
      <c r="W22"/>
    </row>
    <row r="23" spans="2:23" ht="12" customHeight="1">
      <c r="B23" s="88">
        <v>17</v>
      </c>
      <c r="C23" s="77" t="s">
        <v>1</v>
      </c>
      <c r="D23" s="83">
        <v>0</v>
      </c>
      <c r="F23" s="158">
        <f>D23*各係数!AR21</f>
        <v>0</v>
      </c>
      <c r="H23" s="29">
        <v>0</v>
      </c>
      <c r="J23" s="36">
        <f>H23*各係数!AN21</f>
        <v>0</v>
      </c>
      <c r="L23" s="41">
        <f>H23*各係数!AO21*100</f>
        <v>0</v>
      </c>
      <c r="N23" s="48">
        <f>H23*各係数!AP21</f>
        <v>0</v>
      </c>
      <c r="P23" s="54">
        <f>$N$4*$P$1*各係数!AQ21</f>
        <v>0</v>
      </c>
      <c r="R23" s="96">
        <f>P23*各係数!AN21</f>
        <v>0</v>
      </c>
      <c r="T23" s="169">
        <f>P23*各係数!AO21*100</f>
        <v>0</v>
      </c>
      <c r="V23" s="164">
        <f>P23*各係数!AP21</f>
        <v>0</v>
      </c>
      <c r="W23"/>
    </row>
    <row r="24" spans="2:23" ht="12" customHeight="1">
      <c r="B24" s="88">
        <v>18</v>
      </c>
      <c r="C24" s="77" t="s">
        <v>2</v>
      </c>
      <c r="D24" s="83">
        <v>0</v>
      </c>
      <c r="F24" s="158">
        <f>D24*各係数!AR22</f>
        <v>0</v>
      </c>
      <c r="H24" s="29">
        <v>0</v>
      </c>
      <c r="J24" s="36">
        <f>H24*各係数!AN22</f>
        <v>0</v>
      </c>
      <c r="L24" s="41">
        <f>H24*各係数!AO22*100</f>
        <v>0</v>
      </c>
      <c r="N24" s="48">
        <f>H24*各係数!AP22</f>
        <v>0</v>
      </c>
      <c r="P24" s="54">
        <f>$N$4*$P$1*各係数!AQ22</f>
        <v>0</v>
      </c>
      <c r="R24" s="96">
        <f>P24*各係数!AN22</f>
        <v>0</v>
      </c>
      <c r="T24" s="169">
        <f>P24*各係数!AO22*100</f>
        <v>0</v>
      </c>
      <c r="V24" s="164">
        <f>P24*各係数!AP22</f>
        <v>0</v>
      </c>
      <c r="W24"/>
    </row>
    <row r="25" spans="2:23" ht="12" customHeight="1">
      <c r="B25" s="88">
        <v>19</v>
      </c>
      <c r="C25" s="77" t="s">
        <v>38</v>
      </c>
      <c r="D25" s="83">
        <v>0</v>
      </c>
      <c r="F25" s="158">
        <f>D25*各係数!AR23</f>
        <v>0</v>
      </c>
      <c r="H25" s="29">
        <v>0</v>
      </c>
      <c r="J25" s="36">
        <f>H25*各係数!AN23</f>
        <v>0</v>
      </c>
      <c r="L25" s="41">
        <f>H25*各係数!AO23*100</f>
        <v>0</v>
      </c>
      <c r="N25" s="48">
        <f>H25*各係数!AP23</f>
        <v>0</v>
      </c>
      <c r="P25" s="54">
        <f>$N$4*$P$1*各係数!AQ23</f>
        <v>0</v>
      </c>
      <c r="R25" s="96">
        <f>P25*各係数!AN23</f>
        <v>0</v>
      </c>
      <c r="T25" s="169">
        <f>P25*各係数!AO23*100</f>
        <v>0</v>
      </c>
      <c r="V25" s="164">
        <f>P25*各係数!AP23</f>
        <v>0</v>
      </c>
      <c r="W25"/>
    </row>
    <row r="26" spans="2:23" ht="12" customHeight="1">
      <c r="B26" s="89">
        <v>20</v>
      </c>
      <c r="C26" s="78" t="s">
        <v>39</v>
      </c>
      <c r="D26" s="84">
        <v>0</v>
      </c>
      <c r="F26" s="159">
        <f>D26*各係数!AR24</f>
        <v>0</v>
      </c>
      <c r="H26" s="30">
        <v>0</v>
      </c>
      <c r="J26" s="37">
        <f>H26*各係数!AN24</f>
        <v>0</v>
      </c>
      <c r="L26" s="42">
        <f>H26*各係数!AO24*100</f>
        <v>0</v>
      </c>
      <c r="N26" s="49">
        <f>H26*各係数!AP24</f>
        <v>0</v>
      </c>
      <c r="P26" s="55">
        <f>$N$4*$P$1*各係数!AQ24</f>
        <v>0</v>
      </c>
      <c r="R26" s="97">
        <f>P26*各係数!AN24</f>
        <v>0</v>
      </c>
      <c r="T26" s="170">
        <f>P26*各係数!AO24*100</f>
        <v>0</v>
      </c>
      <c r="V26" s="165">
        <f>P26*各係数!AP24</f>
        <v>0</v>
      </c>
      <c r="W26"/>
    </row>
    <row r="27" spans="2:23" ht="12" customHeight="1">
      <c r="B27" s="90">
        <v>21</v>
      </c>
      <c r="C27" s="79" t="s">
        <v>40</v>
      </c>
      <c r="D27" s="85">
        <v>0</v>
      </c>
      <c r="F27" s="160">
        <f>D27*各係数!AR25</f>
        <v>0</v>
      </c>
      <c r="H27" s="31">
        <v>0</v>
      </c>
      <c r="J27" s="38">
        <f>H27*各係数!AN25</f>
        <v>0</v>
      </c>
      <c r="L27" s="43">
        <f>H27*各係数!AO25*100</f>
        <v>0</v>
      </c>
      <c r="N27" s="50">
        <f>H27*各係数!AP25</f>
        <v>0</v>
      </c>
      <c r="P27" s="56">
        <f>$N$4*$P$1*各係数!AQ25</f>
        <v>0</v>
      </c>
      <c r="R27" s="98">
        <f>P27*各係数!AN25</f>
        <v>0</v>
      </c>
      <c r="T27" s="171">
        <f>P27*各係数!AO25*100</f>
        <v>0</v>
      </c>
      <c r="V27" s="166">
        <f>P27*各係数!AP25</f>
        <v>0</v>
      </c>
      <c r="W27"/>
    </row>
    <row r="28" spans="2:23" ht="12" customHeight="1">
      <c r="B28" s="88">
        <v>22</v>
      </c>
      <c r="C28" s="77" t="s">
        <v>3</v>
      </c>
      <c r="D28" s="83">
        <v>0</v>
      </c>
      <c r="F28" s="158">
        <f>D28*各係数!AR26</f>
        <v>0</v>
      </c>
      <c r="H28" s="29">
        <v>0</v>
      </c>
      <c r="J28" s="36">
        <f>H28*各係数!AN26</f>
        <v>0</v>
      </c>
      <c r="L28" s="41">
        <f>H28*各係数!AO26*100</f>
        <v>0</v>
      </c>
      <c r="N28" s="48">
        <f>H28*各係数!AP26</f>
        <v>0</v>
      </c>
      <c r="P28" s="54">
        <f>$N$4*$P$1*各係数!AQ26</f>
        <v>0</v>
      </c>
      <c r="R28" s="96">
        <f>P28*各係数!AN26</f>
        <v>0</v>
      </c>
      <c r="T28" s="169">
        <f>P28*各係数!AO26*100</f>
        <v>0</v>
      </c>
      <c r="V28" s="164">
        <f>P28*各係数!AP26</f>
        <v>0</v>
      </c>
      <c r="W28"/>
    </row>
    <row r="29" spans="2:23" ht="12" customHeight="1">
      <c r="B29" s="88">
        <v>23</v>
      </c>
      <c r="C29" s="77" t="s">
        <v>4</v>
      </c>
      <c r="D29" s="83">
        <v>0</v>
      </c>
      <c r="F29" s="158">
        <f>D29*各係数!AR27</f>
        <v>0</v>
      </c>
      <c r="H29" s="29">
        <v>0</v>
      </c>
      <c r="J29" s="36">
        <f>H29*各係数!AN27</f>
        <v>0</v>
      </c>
      <c r="L29" s="41">
        <f>H29*各係数!AO27*100</f>
        <v>0</v>
      </c>
      <c r="N29" s="48">
        <f>H29*各係数!AP27</f>
        <v>0</v>
      </c>
      <c r="P29" s="54">
        <f>$N$4*$P$1*各係数!AQ27</f>
        <v>0</v>
      </c>
      <c r="R29" s="96">
        <f>P29*各係数!AN27</f>
        <v>0</v>
      </c>
      <c r="T29" s="169">
        <f>P29*各係数!AO27*100</f>
        <v>0</v>
      </c>
      <c r="V29" s="164">
        <f>P29*各係数!AP27</f>
        <v>0</v>
      </c>
      <c r="W29"/>
    </row>
    <row r="30" spans="2:23" ht="12" customHeight="1">
      <c r="B30" s="88">
        <v>24</v>
      </c>
      <c r="C30" s="77" t="s">
        <v>41</v>
      </c>
      <c r="D30" s="83">
        <v>0</v>
      </c>
      <c r="F30" s="158">
        <f>D30*各係数!AR28</f>
        <v>0</v>
      </c>
      <c r="H30" s="29">
        <v>0</v>
      </c>
      <c r="J30" s="36">
        <f>H30*各係数!AN28</f>
        <v>0</v>
      </c>
      <c r="L30" s="41">
        <f>H30*各係数!AO28*100</f>
        <v>0</v>
      </c>
      <c r="N30" s="48">
        <f>H30*各係数!AP28</f>
        <v>0</v>
      </c>
      <c r="P30" s="54">
        <f>$N$4*$P$1*各係数!AQ28</f>
        <v>0</v>
      </c>
      <c r="R30" s="96">
        <f>P30*各係数!AN28</f>
        <v>0</v>
      </c>
      <c r="T30" s="169">
        <f>P30*各係数!AO28*100</f>
        <v>0</v>
      </c>
      <c r="V30" s="164">
        <f>P30*各係数!AP28</f>
        <v>0</v>
      </c>
      <c r="W30"/>
    </row>
    <row r="31" spans="2:23" ht="12" customHeight="1">
      <c r="B31" s="89">
        <v>25</v>
      </c>
      <c r="C31" s="78" t="s">
        <v>42</v>
      </c>
      <c r="D31" s="84">
        <v>0</v>
      </c>
      <c r="F31" s="159">
        <f>D31*各係数!AR29</f>
        <v>0</v>
      </c>
      <c r="H31" s="30">
        <v>0</v>
      </c>
      <c r="J31" s="37">
        <f>H31*各係数!AN29</f>
        <v>0</v>
      </c>
      <c r="L31" s="42">
        <f>H31*各係数!AO29*100</f>
        <v>0</v>
      </c>
      <c r="N31" s="49">
        <f>H31*各係数!AP29</f>
        <v>0</v>
      </c>
      <c r="P31" s="55">
        <f>$N$4*$P$1*各係数!AQ29</f>
        <v>0</v>
      </c>
      <c r="R31" s="97">
        <f>P31*各係数!AN29</f>
        <v>0</v>
      </c>
      <c r="T31" s="170">
        <f>P31*各係数!AO29*100</f>
        <v>0</v>
      </c>
      <c r="V31" s="165">
        <f>P31*各係数!AP29</f>
        <v>0</v>
      </c>
      <c r="W31"/>
    </row>
    <row r="32" spans="2:23" ht="12" customHeight="1">
      <c r="B32" s="90">
        <v>26</v>
      </c>
      <c r="C32" s="79" t="s">
        <v>43</v>
      </c>
      <c r="D32" s="85">
        <v>0</v>
      </c>
      <c r="F32" s="160">
        <f>D32*各係数!AR30</f>
        <v>0</v>
      </c>
      <c r="H32" s="31">
        <v>0</v>
      </c>
      <c r="J32" s="38">
        <f>H32*各係数!AN30</f>
        <v>0</v>
      </c>
      <c r="L32" s="43">
        <f>H32*各係数!AO30*100</f>
        <v>0</v>
      </c>
      <c r="N32" s="50">
        <f>H32*各係数!AP30</f>
        <v>0</v>
      </c>
      <c r="P32" s="56">
        <f>$N$4*$P$1*各係数!AQ30</f>
        <v>0</v>
      </c>
      <c r="R32" s="98">
        <f>P32*各係数!AN30</f>
        <v>0</v>
      </c>
      <c r="T32" s="171">
        <f>P32*各係数!AO30*100</f>
        <v>0</v>
      </c>
      <c r="V32" s="166">
        <f>P32*各係数!AP30</f>
        <v>0</v>
      </c>
      <c r="W32"/>
    </row>
    <row r="33" spans="2:23" ht="12" customHeight="1">
      <c r="B33" s="88">
        <v>27</v>
      </c>
      <c r="C33" s="77" t="s">
        <v>5</v>
      </c>
      <c r="D33" s="83">
        <v>0</v>
      </c>
      <c r="F33" s="158">
        <f>D33*各係数!AR31</f>
        <v>0</v>
      </c>
      <c r="H33" s="29">
        <v>0</v>
      </c>
      <c r="J33" s="36">
        <f>H33*各係数!AN31</f>
        <v>0</v>
      </c>
      <c r="L33" s="41">
        <f>H33*各係数!AO31*100</f>
        <v>0</v>
      </c>
      <c r="N33" s="48">
        <f>H33*各係数!AP31</f>
        <v>0</v>
      </c>
      <c r="P33" s="54">
        <f>$N$4*$P$1*各係数!AQ31</f>
        <v>0</v>
      </c>
      <c r="R33" s="96">
        <f>P33*各係数!AN31</f>
        <v>0</v>
      </c>
      <c r="T33" s="169">
        <f>P33*各係数!AO31*100</f>
        <v>0</v>
      </c>
      <c r="V33" s="164">
        <f>P33*各係数!AP31</f>
        <v>0</v>
      </c>
      <c r="W33"/>
    </row>
    <row r="34" spans="2:23" ht="12" customHeight="1">
      <c r="B34" s="88">
        <v>28</v>
      </c>
      <c r="C34" s="77" t="s">
        <v>44</v>
      </c>
      <c r="D34" s="83">
        <v>0</v>
      </c>
      <c r="F34" s="158">
        <f>D34*各係数!AR32</f>
        <v>0</v>
      </c>
      <c r="H34" s="29">
        <v>0</v>
      </c>
      <c r="J34" s="36">
        <f>H34*各係数!AN32</f>
        <v>0</v>
      </c>
      <c r="L34" s="41">
        <f>H34*各係数!AO32*100</f>
        <v>0</v>
      </c>
      <c r="N34" s="48">
        <f>H34*各係数!AP32</f>
        <v>0</v>
      </c>
      <c r="P34" s="54">
        <f>$N$4*$P$1*各係数!AQ32</f>
        <v>0</v>
      </c>
      <c r="R34" s="96">
        <f>P34*各係数!AN32</f>
        <v>0</v>
      </c>
      <c r="T34" s="169">
        <f>P34*各係数!AO32*100</f>
        <v>0</v>
      </c>
      <c r="V34" s="164">
        <f>P34*各係数!AP32</f>
        <v>0</v>
      </c>
      <c r="W34"/>
    </row>
    <row r="35" spans="2:23" ht="12" customHeight="1">
      <c r="B35" s="88">
        <v>29</v>
      </c>
      <c r="C35" s="77" t="s">
        <v>45</v>
      </c>
      <c r="D35" s="83">
        <v>0</v>
      </c>
      <c r="F35" s="158">
        <f>D35*各係数!AR33</f>
        <v>0</v>
      </c>
      <c r="H35" s="29">
        <v>0</v>
      </c>
      <c r="J35" s="36">
        <f>H35*各係数!AN33</f>
        <v>0</v>
      </c>
      <c r="L35" s="41">
        <f>H35*各係数!AO33*100</f>
        <v>0</v>
      </c>
      <c r="N35" s="48">
        <f>H35*各係数!AP33</f>
        <v>0</v>
      </c>
      <c r="P35" s="54">
        <f>$N$4*$P$1*各係数!AQ33</f>
        <v>0</v>
      </c>
      <c r="R35" s="96">
        <f>P35*各係数!AN33</f>
        <v>0</v>
      </c>
      <c r="T35" s="169">
        <f>P35*各係数!AO33*100</f>
        <v>0</v>
      </c>
      <c r="V35" s="164">
        <f>P35*各係数!AP33</f>
        <v>0</v>
      </c>
      <c r="W35"/>
    </row>
    <row r="36" spans="2:23" ht="12" customHeight="1">
      <c r="B36" s="89">
        <v>30</v>
      </c>
      <c r="C36" s="78" t="s">
        <v>6</v>
      </c>
      <c r="D36" s="84">
        <v>0</v>
      </c>
      <c r="F36" s="159">
        <f>D36*各係数!AR34</f>
        <v>0</v>
      </c>
      <c r="H36" s="30">
        <v>0</v>
      </c>
      <c r="J36" s="37">
        <f>H36*各係数!AN34</f>
        <v>0</v>
      </c>
      <c r="L36" s="42">
        <f>H36*各係数!AO34*100</f>
        <v>0</v>
      </c>
      <c r="N36" s="49">
        <f>H36*各係数!AP34</f>
        <v>0</v>
      </c>
      <c r="P36" s="55">
        <f>$N$4*$P$1*各係数!AQ34</f>
        <v>0</v>
      </c>
      <c r="R36" s="97">
        <f>P36*各係数!AN34</f>
        <v>0</v>
      </c>
      <c r="T36" s="170">
        <f>P36*各係数!AO34*100</f>
        <v>0</v>
      </c>
      <c r="V36" s="165">
        <f>P36*各係数!AP34</f>
        <v>0</v>
      </c>
      <c r="W36"/>
    </row>
    <row r="37" spans="2:23" ht="12" customHeight="1">
      <c r="B37" s="90">
        <v>31</v>
      </c>
      <c r="C37" s="79" t="s">
        <v>46</v>
      </c>
      <c r="D37" s="85">
        <v>0</v>
      </c>
      <c r="F37" s="160">
        <f>D37*各係数!AR35</f>
        <v>0</v>
      </c>
      <c r="H37" s="31">
        <v>0</v>
      </c>
      <c r="J37" s="38">
        <f>H37*各係数!AN35</f>
        <v>0</v>
      </c>
      <c r="L37" s="43">
        <f>H37*各係数!AO35*100</f>
        <v>0</v>
      </c>
      <c r="N37" s="50">
        <f>H37*各係数!AP35</f>
        <v>0</v>
      </c>
      <c r="P37" s="56">
        <f>$N$4*$P$1*各係数!AQ35</f>
        <v>0</v>
      </c>
      <c r="R37" s="98">
        <f>P37*各係数!AN35</f>
        <v>0</v>
      </c>
      <c r="T37" s="171">
        <f>P37*各係数!AO35*100</f>
        <v>0</v>
      </c>
      <c r="V37" s="166">
        <f>P37*各係数!AP35</f>
        <v>0</v>
      </c>
      <c r="W37"/>
    </row>
    <row r="38" spans="2:23" ht="12" customHeight="1">
      <c r="B38" s="88">
        <v>32</v>
      </c>
      <c r="C38" s="77" t="s">
        <v>47</v>
      </c>
      <c r="D38" s="83">
        <v>0</v>
      </c>
      <c r="F38" s="158">
        <f>D38*各係数!AR36</f>
        <v>0</v>
      </c>
      <c r="H38" s="29">
        <v>0</v>
      </c>
      <c r="J38" s="36">
        <f>H38*各係数!AN36</f>
        <v>0</v>
      </c>
      <c r="L38" s="41">
        <f>H38*各係数!AO36*100</f>
        <v>0</v>
      </c>
      <c r="N38" s="48">
        <f>H38*各係数!AP36</f>
        <v>0</v>
      </c>
      <c r="P38" s="54">
        <f>$N$4*$P$1*各係数!AQ36</f>
        <v>0</v>
      </c>
      <c r="R38" s="96">
        <f>P38*各係数!AN36</f>
        <v>0</v>
      </c>
      <c r="T38" s="169">
        <f>P38*各係数!AO36*100</f>
        <v>0</v>
      </c>
      <c r="V38" s="164">
        <f>P38*各係数!AP36</f>
        <v>0</v>
      </c>
      <c r="W38"/>
    </row>
    <row r="39" spans="2:23" ht="12" customHeight="1">
      <c r="B39" s="88">
        <v>33</v>
      </c>
      <c r="C39" s="77" t="s">
        <v>7</v>
      </c>
      <c r="D39" s="83">
        <v>0</v>
      </c>
      <c r="F39" s="158">
        <f>D39*各係数!AR37</f>
        <v>0</v>
      </c>
      <c r="H39" s="29">
        <v>0</v>
      </c>
      <c r="J39" s="36">
        <f>H39*各係数!AN37</f>
        <v>0</v>
      </c>
      <c r="L39" s="41">
        <f>H39*各係数!AO37*100</f>
        <v>0</v>
      </c>
      <c r="N39" s="48">
        <f>H39*各係数!AP37</f>
        <v>0</v>
      </c>
      <c r="P39" s="54">
        <f>$N$4*$P$1*各係数!AQ37</f>
        <v>0</v>
      </c>
      <c r="R39" s="96">
        <f>P39*各係数!AN37</f>
        <v>0</v>
      </c>
      <c r="T39" s="169">
        <f>P39*各係数!AO37*100</f>
        <v>0</v>
      </c>
      <c r="V39" s="164">
        <f>P39*各係数!AP37</f>
        <v>0</v>
      </c>
      <c r="W39"/>
    </row>
    <row r="40" spans="2:23" ht="12" customHeight="1" thickBot="1">
      <c r="B40" s="91">
        <v>34</v>
      </c>
      <c r="C40" s="80" t="s">
        <v>8</v>
      </c>
      <c r="D40" s="86">
        <v>0</v>
      </c>
      <c r="F40" s="161">
        <f>D40*各係数!AR38</f>
        <v>0</v>
      </c>
      <c r="H40" s="32">
        <v>0</v>
      </c>
      <c r="J40" s="39">
        <f>H40*各係数!AN38</f>
        <v>0</v>
      </c>
      <c r="L40" s="44">
        <f>H40*各係数!AO38*100</f>
        <v>0</v>
      </c>
      <c r="N40" s="51">
        <f>H40*各係数!AP38</f>
        <v>0</v>
      </c>
      <c r="P40" s="57">
        <f>$N$4*$P$1*各係数!AQ38</f>
        <v>0</v>
      </c>
      <c r="R40" s="99">
        <f>P40*各係数!AN38</f>
        <v>0</v>
      </c>
      <c r="T40" s="172">
        <f>P40*各係数!AO38*100</f>
        <v>0</v>
      </c>
      <c r="V40" s="167">
        <f>P40*各係数!AP38</f>
        <v>0</v>
      </c>
      <c r="W40"/>
    </row>
    <row r="43" spans="2:23" ht="21">
      <c r="D43" s="23" t="s">
        <v>68</v>
      </c>
      <c r="P43"/>
    </row>
    <row r="44" spans="2:23" ht="13.5">
      <c r="D44" s="94"/>
      <c r="E44"/>
      <c r="F44"/>
      <c r="G44"/>
      <c r="H44"/>
      <c r="I44"/>
      <c r="J44"/>
      <c r="K44"/>
      <c r="L44"/>
      <c r="M44"/>
      <c r="N44"/>
      <c r="O44"/>
      <c r="P44"/>
    </row>
    <row r="45" spans="2:23" ht="13.5" customHeight="1">
      <c r="D45" s="133" t="s">
        <v>62</v>
      </c>
      <c r="E45" s="133"/>
      <c r="F45" s="133"/>
      <c r="G45" s="133"/>
      <c r="H45" s="133"/>
      <c r="I45" s="133"/>
      <c r="K45" s="112"/>
      <c r="L45"/>
      <c r="M45"/>
      <c r="N45"/>
      <c r="O45"/>
      <c r="P45"/>
    </row>
    <row r="46" spans="2:23" ht="14.25" customHeight="1" thickBot="1">
      <c r="D46" s="155"/>
      <c r="E46" s="155"/>
      <c r="F46" s="155"/>
      <c r="G46" s="155"/>
      <c r="H46" s="155"/>
      <c r="I46" s="155"/>
      <c r="K46" s="112"/>
      <c r="L46"/>
      <c r="M46"/>
      <c r="N46"/>
      <c r="O46"/>
      <c r="P46"/>
    </row>
    <row r="47" spans="2:23" ht="30" customHeight="1">
      <c r="D47" s="126" t="s">
        <v>57</v>
      </c>
      <c r="E47" s="127"/>
      <c r="F47" s="127"/>
      <c r="G47" s="192">
        <f>注意点等!$D$4</f>
        <v>0</v>
      </c>
      <c r="H47" s="193"/>
      <c r="I47" s="124" t="s">
        <v>10</v>
      </c>
      <c r="M47" s="111"/>
      <c r="N47"/>
      <c r="O47" s="110"/>
      <c r="P47"/>
    </row>
    <row r="48" spans="2:23" ht="30" customHeight="1" thickBot="1">
      <c r="D48" s="128" t="s">
        <v>58</v>
      </c>
      <c r="E48" s="129"/>
      <c r="F48" s="129"/>
      <c r="G48" s="194">
        <f>SUM(各係数!$AS$5:$AS$38)</f>
        <v>0</v>
      </c>
      <c r="H48" s="195"/>
      <c r="I48" s="125" t="s">
        <v>10</v>
      </c>
      <c r="M48" s="111"/>
      <c r="N48"/>
      <c r="O48" s="110"/>
      <c r="P48"/>
    </row>
    <row r="49" spans="4:16" ht="14.25" thickBot="1">
      <c r="E49" s="101"/>
      <c r="F49" s="101"/>
      <c r="G49" s="101"/>
      <c r="H49" s="101"/>
      <c r="I49" s="101"/>
      <c r="J49" s="101"/>
      <c r="K49" s="101"/>
      <c r="L49" s="101"/>
      <c r="M49" s="101"/>
      <c r="N49"/>
      <c r="O49"/>
      <c r="P49"/>
    </row>
    <row r="50" spans="4:16" ht="13.5">
      <c r="D50" s="102"/>
      <c r="E50" s="107"/>
      <c r="F50" s="186" t="s">
        <v>54</v>
      </c>
      <c r="G50" s="187"/>
      <c r="H50" s="103"/>
      <c r="I50" s="103"/>
      <c r="J50" s="103"/>
      <c r="K50" s="109"/>
      <c r="L50" s="186" t="s">
        <v>13</v>
      </c>
      <c r="M50" s="201"/>
    </row>
    <row r="51" spans="4:16" ht="13.5">
      <c r="D51" s="104"/>
      <c r="E51" s="108"/>
      <c r="F51" s="188"/>
      <c r="G51" s="189"/>
      <c r="H51" s="198" t="s">
        <v>60</v>
      </c>
      <c r="I51" s="199"/>
      <c r="J51" s="100"/>
      <c r="K51" s="100"/>
      <c r="L51" s="188"/>
      <c r="M51" s="202"/>
    </row>
    <row r="52" spans="4:16" ht="14.25" thickBot="1">
      <c r="D52" s="106"/>
      <c r="E52" s="105"/>
      <c r="F52" s="190"/>
      <c r="G52" s="191"/>
      <c r="H52" s="200"/>
      <c r="I52" s="191"/>
      <c r="J52" s="130" t="s">
        <v>18</v>
      </c>
      <c r="K52" s="131"/>
      <c r="L52" s="190"/>
      <c r="M52" s="203"/>
    </row>
    <row r="53" spans="4:16" ht="30" customHeight="1">
      <c r="D53" s="153" t="s">
        <v>59</v>
      </c>
      <c r="E53" s="154"/>
      <c r="F53" s="135">
        <f>F54+F55</f>
        <v>0</v>
      </c>
      <c r="G53" s="141" t="s">
        <v>10</v>
      </c>
      <c r="H53" s="139">
        <f>H54+H55</f>
        <v>0</v>
      </c>
      <c r="I53" s="141" t="s">
        <v>10</v>
      </c>
      <c r="J53" s="139">
        <f>J54+J55</f>
        <v>0</v>
      </c>
      <c r="K53" s="132" t="s">
        <v>10</v>
      </c>
      <c r="L53" s="135">
        <f>L54+L55</f>
        <v>0</v>
      </c>
      <c r="M53" s="136" t="s">
        <v>16</v>
      </c>
    </row>
    <row r="54" spans="4:16" ht="30" customHeight="1">
      <c r="D54" s="106"/>
      <c r="E54" s="151" t="s">
        <v>66</v>
      </c>
      <c r="F54" s="143">
        <f>注意点等!$H$4</f>
        <v>0</v>
      </c>
      <c r="G54" s="142" t="s">
        <v>10</v>
      </c>
      <c r="H54" s="140">
        <f>注意点等!$J$4</f>
        <v>0</v>
      </c>
      <c r="I54" s="142" t="s">
        <v>10</v>
      </c>
      <c r="J54" s="140">
        <f>注意点等!$N$4</f>
        <v>0</v>
      </c>
      <c r="K54" s="138" t="s">
        <v>10</v>
      </c>
      <c r="L54" s="137">
        <f>注意点等!$L$4</f>
        <v>0</v>
      </c>
      <c r="M54" s="134" t="s">
        <v>16</v>
      </c>
    </row>
    <row r="55" spans="4:16" ht="30" customHeight="1" thickBot="1">
      <c r="D55" s="144"/>
      <c r="E55" s="152" t="s">
        <v>67</v>
      </c>
      <c r="F55" s="145">
        <f>注意点等!$P$4</f>
        <v>0</v>
      </c>
      <c r="G55" s="146" t="s">
        <v>10</v>
      </c>
      <c r="H55" s="147">
        <f>注意点等!$R$4</f>
        <v>0</v>
      </c>
      <c r="I55" s="146" t="s">
        <v>10</v>
      </c>
      <c r="J55" s="147">
        <f>注意点等!$V$4</f>
        <v>0</v>
      </c>
      <c r="K55" s="148" t="s">
        <v>10</v>
      </c>
      <c r="L55" s="149">
        <f>注意点等!$T$4</f>
        <v>0</v>
      </c>
      <c r="M55" s="150" t="s">
        <v>16</v>
      </c>
    </row>
  </sheetData>
  <sheetProtection sheet="1" objects="1" scenarios="1"/>
  <mergeCells count="6">
    <mergeCell ref="P1:P2"/>
    <mergeCell ref="G47:H47"/>
    <mergeCell ref="G48:H48"/>
    <mergeCell ref="F50:G52"/>
    <mergeCell ref="L50:M52"/>
    <mergeCell ref="H51:I52"/>
  </mergeCells>
  <phoneticPr fontId="3"/>
  <dataValidations count="2">
    <dataValidation imeMode="off" allowBlank="1" showInputMessage="1" showErrorMessage="1" sqref="D7:D40"/>
    <dataValidation type="decimal" imeMode="off" allowBlank="1" showInputMessage="1" showErrorMessage="1" sqref="P1:P2">
      <formula1>0</formula1>
      <formula2>1</formula2>
    </dataValidation>
  </dataValidations>
  <pageMargins left="0.31496062992125984" right="0.19685039370078741" top="0.74803149606299213" bottom="0.55118110236220474" header="0.31496062992125984" footer="0.31496062992125984"/>
  <pageSetup paperSize="9" scale="63"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S347"/>
  <sheetViews>
    <sheetView zoomScale="90" zoomScaleNormal="90" workbookViewId="0">
      <pane xSplit="2" ySplit="4" topLeftCell="C5" activePane="bottomRight" state="frozen"/>
      <selection pane="topRight" activeCell="C1" sqref="C1"/>
      <selection pane="bottomLeft" activeCell="A5" sqref="A5"/>
      <selection pane="bottomRight"/>
    </sheetView>
  </sheetViews>
  <sheetFormatPr defaultRowHeight="12"/>
  <cols>
    <col min="1" max="1" width="3.75" style="3" bestFit="1" customWidth="1"/>
    <col min="2" max="2" width="27.75" style="3" bestFit="1" customWidth="1"/>
    <col min="3" max="38" width="13.875" style="3" customWidth="1"/>
    <col min="39" max="39" width="9" style="3"/>
    <col min="40" max="40" width="12.25" style="3" bestFit="1" customWidth="1"/>
    <col min="41" max="41" width="9.375" style="3" bestFit="1" customWidth="1"/>
    <col min="42" max="42" width="10.25" style="3" bestFit="1" customWidth="1"/>
    <col min="43" max="43" width="16.125" style="3" bestFit="1" customWidth="1"/>
    <col min="44" max="44" width="9.375" style="3" bestFit="1" customWidth="1"/>
    <col min="45" max="16384" width="9" style="3"/>
  </cols>
  <sheetData>
    <row r="1" spans="1:45" ht="30" customHeight="1">
      <c r="A1" s="1" t="s">
        <v>48</v>
      </c>
      <c r="B1" s="2"/>
      <c r="C1" s="2"/>
      <c r="D1" s="2"/>
      <c r="E1" s="2"/>
      <c r="F1" s="2"/>
      <c r="G1" s="2"/>
      <c r="H1" s="2"/>
      <c r="I1" s="2"/>
      <c r="J1" s="2"/>
      <c r="K1" s="2"/>
    </row>
    <row r="2" spans="1:45" ht="30" customHeight="1">
      <c r="A2" s="2"/>
      <c r="B2" s="4" t="s" ph="1">
        <v>0</v>
      </c>
      <c r="C2" s="2"/>
      <c r="D2" s="2"/>
      <c r="E2" s="2"/>
      <c r="F2" s="2"/>
      <c r="G2" s="2"/>
      <c r="H2" s="2"/>
      <c r="I2" s="2"/>
      <c r="J2" s="2"/>
      <c r="K2" s="2"/>
      <c r="AL2" s="66"/>
    </row>
    <row r="3" spans="1:45" ht="18" customHeight="1">
      <c r="A3" s="5"/>
      <c r="B3" s="6"/>
      <c r="C3" s="59">
        <v>1</v>
      </c>
      <c r="D3" s="59">
        <v>2</v>
      </c>
      <c r="E3" s="59">
        <v>3</v>
      </c>
      <c r="F3" s="59">
        <v>4</v>
      </c>
      <c r="G3" s="59">
        <v>5</v>
      </c>
      <c r="H3" s="59">
        <v>6</v>
      </c>
      <c r="I3" s="59">
        <v>7</v>
      </c>
      <c r="J3" s="59">
        <v>8</v>
      </c>
      <c r="K3" s="59">
        <v>9</v>
      </c>
      <c r="L3" s="59">
        <v>10</v>
      </c>
      <c r="M3" s="59">
        <v>11</v>
      </c>
      <c r="N3" s="59">
        <v>12</v>
      </c>
      <c r="O3" s="59">
        <v>13</v>
      </c>
      <c r="P3" s="59">
        <v>14</v>
      </c>
      <c r="Q3" s="59">
        <v>15</v>
      </c>
      <c r="R3" s="59">
        <v>16</v>
      </c>
      <c r="S3" s="59">
        <v>17</v>
      </c>
      <c r="T3" s="59">
        <v>18</v>
      </c>
      <c r="U3" s="59">
        <v>19</v>
      </c>
      <c r="V3" s="59">
        <v>20</v>
      </c>
      <c r="W3" s="59">
        <v>21</v>
      </c>
      <c r="X3" s="59">
        <v>22</v>
      </c>
      <c r="Y3" s="59">
        <v>23</v>
      </c>
      <c r="Z3" s="59">
        <v>24</v>
      </c>
      <c r="AA3" s="59">
        <v>25</v>
      </c>
      <c r="AB3" s="59">
        <v>26</v>
      </c>
      <c r="AC3" s="59">
        <v>27</v>
      </c>
      <c r="AD3" s="59">
        <v>28</v>
      </c>
      <c r="AE3" s="59">
        <v>29</v>
      </c>
      <c r="AF3" s="59">
        <v>30</v>
      </c>
      <c r="AG3" s="59">
        <v>31</v>
      </c>
      <c r="AH3" s="59">
        <v>32</v>
      </c>
      <c r="AI3" s="59">
        <v>33</v>
      </c>
      <c r="AJ3" s="59">
        <v>34</v>
      </c>
      <c r="AK3" s="60"/>
      <c r="AL3" s="67"/>
    </row>
    <row r="4" spans="1:45" ht="42" customHeight="1">
      <c r="A4" s="7"/>
      <c r="B4" s="8"/>
      <c r="C4" s="9" t="s">
        <v>22</v>
      </c>
      <c r="D4" s="9" t="s">
        <v>23</v>
      </c>
      <c r="E4" s="9" t="s">
        <v>24</v>
      </c>
      <c r="F4" s="9" t="s">
        <v>25</v>
      </c>
      <c r="G4" s="9" t="s">
        <v>26</v>
      </c>
      <c r="H4" s="9" t="s">
        <v>27</v>
      </c>
      <c r="I4" s="9" t="s">
        <v>28</v>
      </c>
      <c r="J4" s="9" t="s">
        <v>29</v>
      </c>
      <c r="K4" s="9" t="s">
        <v>30</v>
      </c>
      <c r="L4" s="9" t="s">
        <v>31</v>
      </c>
      <c r="M4" s="9" t="s">
        <v>32</v>
      </c>
      <c r="N4" s="9" t="s">
        <v>33</v>
      </c>
      <c r="O4" s="9" t="s">
        <v>34</v>
      </c>
      <c r="P4" s="9" t="s">
        <v>35</v>
      </c>
      <c r="Q4" s="9" t="s">
        <v>36</v>
      </c>
      <c r="R4" s="9" t="s">
        <v>37</v>
      </c>
      <c r="S4" s="9" t="s">
        <v>1</v>
      </c>
      <c r="T4" s="9" t="s">
        <v>2</v>
      </c>
      <c r="U4" s="9" t="s">
        <v>38</v>
      </c>
      <c r="V4" s="9" t="s">
        <v>39</v>
      </c>
      <c r="W4" s="9" t="s">
        <v>40</v>
      </c>
      <c r="X4" s="9" t="s">
        <v>3</v>
      </c>
      <c r="Y4" s="9" t="s">
        <v>4</v>
      </c>
      <c r="Z4" s="9" t="s">
        <v>41</v>
      </c>
      <c r="AA4" s="9" t="s">
        <v>42</v>
      </c>
      <c r="AB4" s="9" t="s">
        <v>43</v>
      </c>
      <c r="AC4" s="9" t="s">
        <v>5</v>
      </c>
      <c r="AD4" s="9" t="s">
        <v>44</v>
      </c>
      <c r="AE4" s="9" t="s">
        <v>45</v>
      </c>
      <c r="AF4" s="9" t="s">
        <v>6</v>
      </c>
      <c r="AG4" s="9" t="s">
        <v>46</v>
      </c>
      <c r="AH4" s="9" t="s">
        <v>47</v>
      </c>
      <c r="AI4" s="9" t="s">
        <v>7</v>
      </c>
      <c r="AJ4" s="9" t="s">
        <v>8</v>
      </c>
      <c r="AK4" s="10" t="s">
        <v>49</v>
      </c>
      <c r="AL4" s="68" t="s">
        <v>50</v>
      </c>
      <c r="AN4" s="58" t="s">
        <v>19</v>
      </c>
      <c r="AO4" s="3" t="s">
        <v>15</v>
      </c>
      <c r="AP4" s="58" t="s">
        <v>20</v>
      </c>
      <c r="AQ4" s="58" t="s">
        <v>21</v>
      </c>
      <c r="AR4" s="92" t="s">
        <v>53</v>
      </c>
      <c r="AS4" s="58" t="s">
        <v>61</v>
      </c>
    </row>
    <row r="5" spans="1:45" ht="18" customHeight="1">
      <c r="A5" s="61">
        <v>1</v>
      </c>
      <c r="B5" s="11" t="s">
        <v>22</v>
      </c>
      <c r="C5" s="12">
        <v>1.0055722406363925</v>
      </c>
      <c r="D5" s="12">
        <v>1.0985073332869056E-5</v>
      </c>
      <c r="E5" s="12">
        <v>1.8009779633369406E-2</v>
      </c>
      <c r="F5" s="12">
        <v>1.7305754120496815E-3</v>
      </c>
      <c r="G5" s="12">
        <v>1.5147782157974444E-3</v>
      </c>
      <c r="H5" s="12">
        <v>1.6511978357448647E-4</v>
      </c>
      <c r="I5" s="12">
        <v>6.3447855080742104E-6</v>
      </c>
      <c r="J5" s="12">
        <v>5.8936879960219037E-5</v>
      </c>
      <c r="K5" s="12">
        <v>8.9119543728853735E-6</v>
      </c>
      <c r="L5" s="12">
        <v>3.6271741522798939E-5</v>
      </c>
      <c r="M5" s="12">
        <v>9.80964033105467E-6</v>
      </c>
      <c r="N5" s="12">
        <v>1.5923672096592301E-5</v>
      </c>
      <c r="O5" s="12">
        <v>3.1318347961955426E-5</v>
      </c>
      <c r="P5" s="12">
        <v>2.3822053575090948E-5</v>
      </c>
      <c r="Q5" s="12">
        <v>2.8573402293710709E-5</v>
      </c>
      <c r="R5" s="12">
        <v>1.7291372191137435E-5</v>
      </c>
      <c r="S5" s="12">
        <v>2.3125049450697724E-5</v>
      </c>
      <c r="T5" s="12">
        <v>8.6150867471190492E-4</v>
      </c>
      <c r="U5" s="12">
        <v>1.6804823338456736E-4</v>
      </c>
      <c r="V5" s="12">
        <v>1.2233346089685732E-5</v>
      </c>
      <c r="W5" s="12">
        <v>2.4276358616487047E-5</v>
      </c>
      <c r="X5" s="12">
        <v>2.4801317268672589E-5</v>
      </c>
      <c r="Y5" s="12">
        <v>2.2060459376207313E-5</v>
      </c>
      <c r="Z5" s="12">
        <v>1.377832326110538E-5</v>
      </c>
      <c r="AA5" s="12">
        <v>2.1471285269688922E-5</v>
      </c>
      <c r="AB5" s="12">
        <v>4.6058295912779948E-5</v>
      </c>
      <c r="AC5" s="12">
        <v>1.9017254784440722E-5</v>
      </c>
      <c r="AD5" s="12">
        <v>1.0180394544636928E-4</v>
      </c>
      <c r="AE5" s="12">
        <v>6.2127374533238195E-4</v>
      </c>
      <c r="AF5" s="12">
        <v>2.8610944408807777E-4</v>
      </c>
      <c r="AG5" s="12">
        <v>2.5443488325269778E-5</v>
      </c>
      <c r="AH5" s="12">
        <v>3.1060193536799814E-3</v>
      </c>
      <c r="AI5" s="12">
        <v>2.3341499872604843E-4</v>
      </c>
      <c r="AJ5" s="12">
        <v>5.6206638564250302E-5</v>
      </c>
      <c r="AK5" s="13">
        <v>1.0329073328166187</v>
      </c>
      <c r="AL5" s="69">
        <v>0.74941985128912636</v>
      </c>
      <c r="AN5" s="27">
        <v>0.60809317566966836</v>
      </c>
      <c r="AO5" s="27">
        <v>0.23851498101177396</v>
      </c>
      <c r="AP5" s="27">
        <v>0.22937014974661196</v>
      </c>
      <c r="AQ5" s="27">
        <v>2.2247346690966083E-3</v>
      </c>
      <c r="AR5" s="27">
        <v>0.11801591302333825</v>
      </c>
      <c r="AS5" s="93">
        <f>AR5*経済波及効果!D7</f>
        <v>0</v>
      </c>
    </row>
    <row r="6" spans="1:45" ht="18" customHeight="1">
      <c r="A6" s="61">
        <v>2</v>
      </c>
      <c r="B6" s="11" t="s">
        <v>23</v>
      </c>
      <c r="C6" s="12">
        <v>1.0181329688751351E-4</v>
      </c>
      <c r="D6" s="12">
        <v>1.0002638710014655</v>
      </c>
      <c r="E6" s="12">
        <v>5.7032468719171392E-5</v>
      </c>
      <c r="F6" s="12">
        <v>6.3996076894911434E-5</v>
      </c>
      <c r="G6" s="12">
        <v>8.1803348639245175E-5</v>
      </c>
      <c r="H6" s="12">
        <v>1.959253645245097E-4</v>
      </c>
      <c r="I6" s="12">
        <v>4.6143903753283599E-3</v>
      </c>
      <c r="J6" s="12">
        <v>5.9514397214892822E-4</v>
      </c>
      <c r="K6" s="12">
        <v>1.0017515911413229E-4</v>
      </c>
      <c r="L6" s="12">
        <v>3.9557990034340428E-4</v>
      </c>
      <c r="M6" s="12">
        <v>5.8377684227014647E-5</v>
      </c>
      <c r="N6" s="12">
        <v>4.2952894501135012E-5</v>
      </c>
      <c r="O6" s="12">
        <v>3.8844733194524221E-5</v>
      </c>
      <c r="P6" s="12">
        <v>2.8484204255979745E-5</v>
      </c>
      <c r="Q6" s="12">
        <v>6.7445383843019451E-5</v>
      </c>
      <c r="R6" s="12">
        <v>3.7352425651599326E-5</v>
      </c>
      <c r="S6" s="12">
        <v>4.9990828440603872E-5</v>
      </c>
      <c r="T6" s="12">
        <v>6.704368564505858E-5</v>
      </c>
      <c r="U6" s="12">
        <v>1.169975641229302E-4</v>
      </c>
      <c r="V6" s="12">
        <v>2.3776649404782788E-3</v>
      </c>
      <c r="W6" s="12">
        <v>1.5735913346550051E-4</v>
      </c>
      <c r="X6" s="12">
        <v>6.4913687147564645E-5</v>
      </c>
      <c r="Y6" s="12">
        <v>2.6273391818543652E-5</v>
      </c>
      <c r="Z6" s="12">
        <v>2.2090831406612302E-5</v>
      </c>
      <c r="AA6" s="12">
        <v>2.3699540117172563E-4</v>
      </c>
      <c r="AB6" s="12">
        <v>3.6376319599820261E-5</v>
      </c>
      <c r="AC6" s="12">
        <v>4.6225791937430488E-5</v>
      </c>
      <c r="AD6" s="12">
        <v>6.774243595941904E-5</v>
      </c>
      <c r="AE6" s="12">
        <v>5.5771708405095325E-5</v>
      </c>
      <c r="AF6" s="12">
        <v>4.1319735740503713E-5</v>
      </c>
      <c r="AG6" s="12">
        <v>2.9536393636207038E-5</v>
      </c>
      <c r="AH6" s="12">
        <v>8.6734525286207164E-5</v>
      </c>
      <c r="AI6" s="12">
        <v>3.2181215147930622E-5</v>
      </c>
      <c r="AJ6" s="12">
        <v>1.1336442596724644E-4</v>
      </c>
      <c r="AK6" s="13">
        <v>1.010371770305116</v>
      </c>
      <c r="AL6" s="69">
        <v>0.73306930621163724</v>
      </c>
      <c r="AN6" s="27">
        <v>0.53540407854984895</v>
      </c>
      <c r="AO6" s="27">
        <v>3.8330815709969789E-2</v>
      </c>
      <c r="AP6" s="27">
        <v>0.21487915407854985</v>
      </c>
      <c r="AQ6" s="27">
        <v>1.19336894884018E-4</v>
      </c>
      <c r="AR6" s="27">
        <v>6.8392683729262549E-3</v>
      </c>
      <c r="AS6" s="93">
        <f>AR6*経済波及効果!D8</f>
        <v>0</v>
      </c>
    </row>
    <row r="7" spans="1:45" ht="18" customHeight="1">
      <c r="A7" s="61">
        <v>3</v>
      </c>
      <c r="B7" s="11" t="s">
        <v>24</v>
      </c>
      <c r="C7" s="12">
        <v>7.5829586663643499E-3</v>
      </c>
      <c r="D7" s="12">
        <v>2.1304421163200023E-5</v>
      </c>
      <c r="E7" s="12">
        <v>1.0366233452001326</v>
      </c>
      <c r="F7" s="12">
        <v>4.3305615487292251E-4</v>
      </c>
      <c r="G7" s="12">
        <v>1.9975939929740841E-4</v>
      </c>
      <c r="H7" s="12">
        <v>1.1115837463900264E-3</v>
      </c>
      <c r="I7" s="12">
        <v>4.0591637165091516E-6</v>
      </c>
      <c r="J7" s="12">
        <v>1.4601909422191992E-4</v>
      </c>
      <c r="K7" s="12">
        <v>1.4732329358218157E-5</v>
      </c>
      <c r="L7" s="12">
        <v>2.7545196891900314E-5</v>
      </c>
      <c r="M7" s="12">
        <v>1.8895180542015919E-5</v>
      </c>
      <c r="N7" s="12">
        <v>2.8478358289041015E-5</v>
      </c>
      <c r="O7" s="12">
        <v>3.3841548196944385E-5</v>
      </c>
      <c r="P7" s="12">
        <v>3.0903948628331668E-5</v>
      </c>
      <c r="Q7" s="12">
        <v>5.6092971443652128E-5</v>
      </c>
      <c r="R7" s="12">
        <v>2.4821373334570861E-5</v>
      </c>
      <c r="S7" s="12">
        <v>2.812841073059411E-5</v>
      </c>
      <c r="T7" s="12">
        <v>8.6174510280870569E-5</v>
      </c>
      <c r="U7" s="12">
        <v>3.5333052668847191E-5</v>
      </c>
      <c r="V7" s="12">
        <v>1.7733267599740182E-5</v>
      </c>
      <c r="W7" s="12">
        <v>3.4807638768918579E-5</v>
      </c>
      <c r="X7" s="12">
        <v>7.501541726537221E-5</v>
      </c>
      <c r="Y7" s="12">
        <v>3.831509923409562E-5</v>
      </c>
      <c r="Z7" s="12">
        <v>3.2580464415422822E-5</v>
      </c>
      <c r="AA7" s="12">
        <v>7.872239879154007E-5</v>
      </c>
      <c r="AB7" s="12">
        <v>2.1046771034093445E-4</v>
      </c>
      <c r="AC7" s="12">
        <v>5.8297096564394076E-5</v>
      </c>
      <c r="AD7" s="12">
        <v>2.4159165061011893E-4</v>
      </c>
      <c r="AE7" s="12">
        <v>3.061777326801986E-3</v>
      </c>
      <c r="AF7" s="12">
        <v>4.1966073484054592E-4</v>
      </c>
      <c r="AG7" s="12">
        <v>7.9022775125356712E-5</v>
      </c>
      <c r="AH7" s="12">
        <v>2.4788956740553349E-2</v>
      </c>
      <c r="AI7" s="12">
        <v>4.6186520425279519E-5</v>
      </c>
      <c r="AJ7" s="12">
        <v>6.2629396252877423E-4</v>
      </c>
      <c r="AK7" s="13">
        <v>1.0763164615303893</v>
      </c>
      <c r="AL7" s="69">
        <v>0.78091508977925728</v>
      </c>
      <c r="AN7" s="27">
        <v>0.36083233278646953</v>
      </c>
      <c r="AO7" s="27">
        <v>4.5893022445855906E-2</v>
      </c>
      <c r="AP7" s="27">
        <v>0.16787419688929217</v>
      </c>
      <c r="AQ7" s="27">
        <v>2.1562211123200451E-2</v>
      </c>
      <c r="AR7" s="27">
        <v>0.19624873706728685</v>
      </c>
      <c r="AS7" s="93">
        <f>AR7*経済波及効果!D9</f>
        <v>0</v>
      </c>
    </row>
    <row r="8" spans="1:45" ht="18" customHeight="1">
      <c r="A8" s="61">
        <v>4</v>
      </c>
      <c r="B8" s="11" t="s">
        <v>25</v>
      </c>
      <c r="C8" s="12">
        <v>1.2316612051339962E-3</v>
      </c>
      <c r="D8" s="12">
        <v>1.0255823227940436E-3</v>
      </c>
      <c r="E8" s="12">
        <v>4.9649788793529109E-4</v>
      </c>
      <c r="F8" s="12">
        <v>1.0497847608221389</v>
      </c>
      <c r="G8" s="12">
        <v>1.1483300137273271E-3</v>
      </c>
      <c r="H8" s="12">
        <v>2.6909719588277933E-4</v>
      </c>
      <c r="I8" s="12">
        <v>6.3003403709419227E-5</v>
      </c>
      <c r="J8" s="12">
        <v>9.6448520735629116E-4</v>
      </c>
      <c r="K8" s="12">
        <v>1.935452368821061E-4</v>
      </c>
      <c r="L8" s="12">
        <v>5.5227215021714702E-4</v>
      </c>
      <c r="M8" s="12">
        <v>3.5572080463345011E-4</v>
      </c>
      <c r="N8" s="12">
        <v>3.8913322605010436E-4</v>
      </c>
      <c r="O8" s="12">
        <v>1.0552211137608296E-3</v>
      </c>
      <c r="P8" s="12">
        <v>4.1307413831965806E-4</v>
      </c>
      <c r="Q8" s="12">
        <v>6.9883659701655554E-4</v>
      </c>
      <c r="R8" s="12">
        <v>4.400190060171978E-4</v>
      </c>
      <c r="S8" s="12">
        <v>3.5642088259302393E-4</v>
      </c>
      <c r="T8" s="12">
        <v>9.9931391944719063E-4</v>
      </c>
      <c r="U8" s="12">
        <v>8.777582305971518E-4</v>
      </c>
      <c r="V8" s="12">
        <v>1.5523137995544333E-4</v>
      </c>
      <c r="W8" s="12">
        <v>4.8537383042553697E-4</v>
      </c>
      <c r="X8" s="12">
        <v>9.2799637167807173E-4</v>
      </c>
      <c r="Y8" s="12">
        <v>7.2467656845641101E-4</v>
      </c>
      <c r="Z8" s="12">
        <v>1.3948325381002425E-4</v>
      </c>
      <c r="AA8" s="12">
        <v>6.1367161094238944E-4</v>
      </c>
      <c r="AB8" s="12">
        <v>4.8873240247930398E-4</v>
      </c>
      <c r="AC8" s="12">
        <v>4.9285437042187669E-4</v>
      </c>
      <c r="AD8" s="12">
        <v>2.1450995135885982E-4</v>
      </c>
      <c r="AE8" s="12">
        <v>8.3881599723456492E-4</v>
      </c>
      <c r="AF8" s="12">
        <v>3.8038140508156425E-3</v>
      </c>
      <c r="AG8" s="12">
        <v>6.8138293892450392E-4</v>
      </c>
      <c r="AH8" s="12">
        <v>8.3897524928806593E-4</v>
      </c>
      <c r="AI8" s="12">
        <v>4.1724011043855428E-3</v>
      </c>
      <c r="AJ8" s="12">
        <v>2.3073704428162186E-3</v>
      </c>
      <c r="AK8" s="13">
        <v>1.0782000228872057</v>
      </c>
      <c r="AL8" s="69">
        <v>0.78228169666360392</v>
      </c>
      <c r="AN8" s="27">
        <v>0.41684823231921625</v>
      </c>
      <c r="AO8" s="27">
        <v>0.11184709256402509</v>
      </c>
      <c r="AP8" s="27">
        <v>0.28850914719805765</v>
      </c>
      <c r="AQ8" s="27">
        <v>3.1988571358798701E-3</v>
      </c>
      <c r="AR8" s="27">
        <v>0.2161979950980083</v>
      </c>
      <c r="AS8" s="93">
        <f>AR8*経済波及効果!D10</f>
        <v>0</v>
      </c>
    </row>
    <row r="9" spans="1:45" ht="18" customHeight="1">
      <c r="A9" s="62">
        <v>5</v>
      </c>
      <c r="B9" s="14" t="s">
        <v>26</v>
      </c>
      <c r="C9" s="15">
        <v>4.8972918600628688E-3</v>
      </c>
      <c r="D9" s="15">
        <v>1.2501128483773361E-3</v>
      </c>
      <c r="E9" s="15">
        <v>5.3097837494350238E-3</v>
      </c>
      <c r="F9" s="15">
        <v>3.9142297412496675E-3</v>
      </c>
      <c r="G9" s="15">
        <v>1.0693234186105351</v>
      </c>
      <c r="H9" s="15">
        <v>5.0986072185803749E-3</v>
      </c>
      <c r="I9" s="15">
        <v>9.3256965026983064E-5</v>
      </c>
      <c r="J9" s="15">
        <v>5.9452234526999829E-3</v>
      </c>
      <c r="K9" s="15">
        <v>6.2473550236300966E-4</v>
      </c>
      <c r="L9" s="15">
        <v>2.3065144830556167E-3</v>
      </c>
      <c r="M9" s="15">
        <v>1.6514818651768668E-3</v>
      </c>
      <c r="N9" s="15">
        <v>1.30305407111453E-3</v>
      </c>
      <c r="O9" s="15">
        <v>3.3725450721096562E-3</v>
      </c>
      <c r="P9" s="15">
        <v>2.0891039563212736E-3</v>
      </c>
      <c r="Q9" s="15">
        <v>2.6895658261373912E-3</v>
      </c>
      <c r="R9" s="15">
        <v>1.089944253143298E-3</v>
      </c>
      <c r="S9" s="15">
        <v>2.36444765587507E-3</v>
      </c>
      <c r="T9" s="15">
        <v>1.1939797823669648E-2</v>
      </c>
      <c r="U9" s="15">
        <v>1.2905684828852128E-2</v>
      </c>
      <c r="V9" s="15">
        <v>1.1440534481141163E-3</v>
      </c>
      <c r="W9" s="15">
        <v>2.1638382379816044E-3</v>
      </c>
      <c r="X9" s="15">
        <v>3.3175384323527678E-3</v>
      </c>
      <c r="Y9" s="15">
        <v>3.2403748174646197E-3</v>
      </c>
      <c r="Z9" s="15">
        <v>1.1509017424112086E-3</v>
      </c>
      <c r="AA9" s="15">
        <v>2.6377351129620976E-3</v>
      </c>
      <c r="AB9" s="15">
        <v>6.4530154743221973E-3</v>
      </c>
      <c r="AC9" s="15">
        <v>1.0936565122008114E-3</v>
      </c>
      <c r="AD9" s="15">
        <v>2.5107236422827347E-3</v>
      </c>
      <c r="AE9" s="15">
        <v>2.3904108053026331E-3</v>
      </c>
      <c r="AF9" s="15">
        <v>5.974387370489425E-3</v>
      </c>
      <c r="AG9" s="15">
        <v>2.3124212028270232E-3</v>
      </c>
      <c r="AH9" s="15">
        <v>2.6925495131404267E-3</v>
      </c>
      <c r="AI9" s="15">
        <v>0.12375794986610653</v>
      </c>
      <c r="AJ9" s="15">
        <v>6.2308893980416525E-3</v>
      </c>
      <c r="AK9" s="16">
        <v>1.3052392453597856</v>
      </c>
      <c r="AL9" s="70">
        <v>0.94700867161713298</v>
      </c>
      <c r="AN9" s="27">
        <v>0.39600667072332429</v>
      </c>
      <c r="AO9" s="27">
        <v>6.1960640304461766E-2</v>
      </c>
      <c r="AP9" s="27">
        <v>0.23863465650175494</v>
      </c>
      <c r="AQ9" s="27">
        <v>2.2948208160054793E-3</v>
      </c>
      <c r="AR9" s="27">
        <v>0.25318406366811153</v>
      </c>
      <c r="AS9" s="93">
        <f>AR9*経済波及効果!D11</f>
        <v>0</v>
      </c>
    </row>
    <row r="10" spans="1:45" ht="18" customHeight="1">
      <c r="A10" s="61">
        <v>6</v>
      </c>
      <c r="B10" s="11" t="s">
        <v>27</v>
      </c>
      <c r="C10" s="12">
        <v>1.4234848881150636E-2</v>
      </c>
      <c r="D10" s="12">
        <v>1.379670342166787E-3</v>
      </c>
      <c r="E10" s="12">
        <v>3.1835728704745015E-3</v>
      </c>
      <c r="F10" s="12">
        <v>2.6261916382542706E-2</v>
      </c>
      <c r="G10" s="12">
        <v>7.307894625489632E-3</v>
      </c>
      <c r="H10" s="12">
        <v>1.0545158732092406</v>
      </c>
      <c r="I10" s="12">
        <v>3.2796677299282953E-4</v>
      </c>
      <c r="J10" s="12">
        <v>8.6275050079633667E-3</v>
      </c>
      <c r="K10" s="12">
        <v>1.206424755755579E-3</v>
      </c>
      <c r="L10" s="12">
        <v>6.5468940200315E-3</v>
      </c>
      <c r="M10" s="12">
        <v>1.9526482541636688E-3</v>
      </c>
      <c r="N10" s="12">
        <v>1.4727812961649062E-3</v>
      </c>
      <c r="O10" s="12">
        <v>4.5869703064228221E-3</v>
      </c>
      <c r="P10" s="12">
        <v>1.994051482116684E-3</v>
      </c>
      <c r="Q10" s="12">
        <v>3.1953020217190581E-3</v>
      </c>
      <c r="R10" s="12">
        <v>1.912138181853783E-3</v>
      </c>
      <c r="S10" s="12">
        <v>2.1338453646709173E-3</v>
      </c>
      <c r="T10" s="12">
        <v>2.3986148807217084E-2</v>
      </c>
      <c r="U10" s="12">
        <v>1.7627622995860098E-3</v>
      </c>
      <c r="V10" s="12">
        <v>6.471327478767291E-4</v>
      </c>
      <c r="W10" s="12">
        <v>4.0535176187277292E-3</v>
      </c>
      <c r="X10" s="12">
        <v>3.6331093627987274E-4</v>
      </c>
      <c r="Y10" s="12">
        <v>5.9302536622309954E-4</v>
      </c>
      <c r="Z10" s="12">
        <v>2.0411930429555769E-4</v>
      </c>
      <c r="AA10" s="12">
        <v>4.5782341671342917E-4</v>
      </c>
      <c r="AB10" s="12">
        <v>1.0677216458670762E-3</v>
      </c>
      <c r="AC10" s="12">
        <v>4.9058948804065372E-4</v>
      </c>
      <c r="AD10" s="12">
        <v>1.8618207618604019E-3</v>
      </c>
      <c r="AE10" s="12">
        <v>3.1963713586965016E-2</v>
      </c>
      <c r="AF10" s="12">
        <v>1.241181507561092E-3</v>
      </c>
      <c r="AG10" s="12">
        <v>1.316562582097396E-3</v>
      </c>
      <c r="AH10" s="12">
        <v>2.0524187431151105E-3</v>
      </c>
      <c r="AI10" s="12">
        <v>7.0762189963395044E-3</v>
      </c>
      <c r="AJ10" s="12">
        <v>4.4481852035552936E-3</v>
      </c>
      <c r="AK10" s="13">
        <v>1.224426556787241</v>
      </c>
      <c r="AL10" s="69">
        <v>0.88837549986186659</v>
      </c>
      <c r="AN10" s="27">
        <v>0.35802479587215186</v>
      </c>
      <c r="AO10" s="27">
        <v>2.6465485333036096E-2</v>
      </c>
      <c r="AP10" s="27">
        <v>0.13448616596143145</v>
      </c>
      <c r="AQ10" s="27">
        <v>4.1660244376534403E-3</v>
      </c>
      <c r="AR10" s="27">
        <v>0.20835306829078226</v>
      </c>
      <c r="AS10" s="93">
        <f>AR10*経済波及効果!D12</f>
        <v>0</v>
      </c>
    </row>
    <row r="11" spans="1:45" ht="18" customHeight="1">
      <c r="A11" s="61">
        <v>7</v>
      </c>
      <c r="B11" s="11" t="s">
        <v>28</v>
      </c>
      <c r="C11" s="12">
        <v>1.6704369684502646E-2</v>
      </c>
      <c r="D11" s="12">
        <v>5.1043402351786338E-2</v>
      </c>
      <c r="E11" s="12">
        <v>5.8201482077094059E-3</v>
      </c>
      <c r="F11" s="12">
        <v>6.5514365437259556E-3</v>
      </c>
      <c r="G11" s="12">
        <v>5.9399787615390829E-3</v>
      </c>
      <c r="H11" s="12">
        <v>2.7246949849713157E-2</v>
      </c>
      <c r="I11" s="12">
        <v>1.0151421663593616</v>
      </c>
      <c r="J11" s="12">
        <v>2.0546222585796348E-2</v>
      </c>
      <c r="K11" s="12">
        <v>5.7899228335808774E-3</v>
      </c>
      <c r="L11" s="12">
        <v>4.8038862064225746E-3</v>
      </c>
      <c r="M11" s="12">
        <v>4.0937330432225874E-3</v>
      </c>
      <c r="N11" s="12">
        <v>3.6233541288416891E-3</v>
      </c>
      <c r="O11" s="12">
        <v>2.839217324683643E-3</v>
      </c>
      <c r="P11" s="12">
        <v>2.1517286286008037E-3</v>
      </c>
      <c r="Q11" s="12">
        <v>3.8645948027028953E-3</v>
      </c>
      <c r="R11" s="12">
        <v>2.7573981281808794E-3</v>
      </c>
      <c r="S11" s="12">
        <v>4.2365441040855241E-3</v>
      </c>
      <c r="T11" s="12">
        <v>6.267044459484233E-3</v>
      </c>
      <c r="U11" s="12">
        <v>1.1331845518443033E-2</v>
      </c>
      <c r="V11" s="12">
        <v>2.1375763497185878E-2</v>
      </c>
      <c r="W11" s="12">
        <v>1.3015615139722421E-2</v>
      </c>
      <c r="X11" s="12">
        <v>8.5197150705716325E-3</v>
      </c>
      <c r="Y11" s="12">
        <v>3.145186571998658E-3</v>
      </c>
      <c r="Z11" s="12">
        <v>1.8860590163022799E-3</v>
      </c>
      <c r="AA11" s="12">
        <v>4.3906982489990781E-2</v>
      </c>
      <c r="AB11" s="12">
        <v>3.7711160820003385E-3</v>
      </c>
      <c r="AC11" s="12">
        <v>6.2654734614443494E-3</v>
      </c>
      <c r="AD11" s="12">
        <v>6.201181918333314E-3</v>
      </c>
      <c r="AE11" s="12">
        <v>5.2126763649573372E-3</v>
      </c>
      <c r="AF11" s="12">
        <v>5.6977625617911252E-3</v>
      </c>
      <c r="AG11" s="12">
        <v>3.6151995713607065E-3</v>
      </c>
      <c r="AH11" s="12">
        <v>7.2172312954006624E-3</v>
      </c>
      <c r="AI11" s="12">
        <v>3.9115563111949865E-3</v>
      </c>
      <c r="AJ11" s="12">
        <v>1.739814806114532E-2</v>
      </c>
      <c r="AK11" s="13">
        <v>1.3518936109357838</v>
      </c>
      <c r="AL11" s="69">
        <v>0.98085847266037962</v>
      </c>
      <c r="AN11" s="27">
        <v>0.2604239849563369</v>
      </c>
      <c r="AO11" s="27">
        <v>2.0628234372617664E-3</v>
      </c>
      <c r="AP11" s="27">
        <v>1.2680883207321728E-2</v>
      </c>
      <c r="AQ11" s="27">
        <v>1.4304181958677595E-2</v>
      </c>
      <c r="AR11" s="27">
        <v>0.37821174897434917</v>
      </c>
      <c r="AS11" s="93">
        <f>AR11*経済波及効果!D13</f>
        <v>0</v>
      </c>
    </row>
    <row r="12" spans="1:45" ht="18" customHeight="1">
      <c r="A12" s="61">
        <v>8</v>
      </c>
      <c r="B12" s="11" t="s">
        <v>29</v>
      </c>
      <c r="C12" s="12">
        <v>3.724189830737543E-4</v>
      </c>
      <c r="D12" s="12">
        <v>1.7155112049273313E-4</v>
      </c>
      <c r="E12" s="12">
        <v>1.1418426376187561E-3</v>
      </c>
      <c r="F12" s="12">
        <v>3.5882493515450396E-4</v>
      </c>
      <c r="G12" s="12">
        <v>2.3386905303444372E-3</v>
      </c>
      <c r="H12" s="12">
        <v>2.240694513864262E-3</v>
      </c>
      <c r="I12" s="12">
        <v>1.3617062093641128E-4</v>
      </c>
      <c r="J12" s="12">
        <v>1.0271224826323428</v>
      </c>
      <c r="K12" s="12">
        <v>2.1975678263338938E-3</v>
      </c>
      <c r="L12" s="12">
        <v>3.9570183112942782E-3</v>
      </c>
      <c r="M12" s="12">
        <v>1.2848508422894521E-3</v>
      </c>
      <c r="N12" s="12">
        <v>1.9136318540353713E-3</v>
      </c>
      <c r="O12" s="12">
        <v>3.5840474422022487E-3</v>
      </c>
      <c r="P12" s="12">
        <v>1.152608010359029E-3</v>
      </c>
      <c r="Q12" s="12">
        <v>7.9128664969848033E-3</v>
      </c>
      <c r="R12" s="12">
        <v>2.4128215150979863E-3</v>
      </c>
      <c r="S12" s="12">
        <v>9.2360285702509908E-3</v>
      </c>
      <c r="T12" s="12">
        <v>1.1421257388824868E-3</v>
      </c>
      <c r="U12" s="12">
        <v>1.6262944224326926E-2</v>
      </c>
      <c r="V12" s="12">
        <v>5.123750688503689E-4</v>
      </c>
      <c r="W12" s="12">
        <v>1.5682774780855847E-3</v>
      </c>
      <c r="X12" s="12">
        <v>2.7474800402805513E-4</v>
      </c>
      <c r="Y12" s="12">
        <v>1.9276713967583494E-4</v>
      </c>
      <c r="Z12" s="12">
        <v>7.5507907000447636E-4</v>
      </c>
      <c r="AA12" s="12">
        <v>3.029420384966785E-4</v>
      </c>
      <c r="AB12" s="12">
        <v>2.2468770377268255E-4</v>
      </c>
      <c r="AC12" s="12">
        <v>2.568093107541907E-4</v>
      </c>
      <c r="AD12" s="12">
        <v>7.3795578056832644E-4</v>
      </c>
      <c r="AE12" s="12">
        <v>5.5562713433123694E-4</v>
      </c>
      <c r="AF12" s="12">
        <v>3.0547879946416173E-4</v>
      </c>
      <c r="AG12" s="12">
        <v>3.6424751123320659E-4</v>
      </c>
      <c r="AH12" s="12">
        <v>7.8506254545522135E-4</v>
      </c>
      <c r="AI12" s="12">
        <v>1.8032209648071557E-3</v>
      </c>
      <c r="AJ12" s="12">
        <v>2.9640982241907273E-3</v>
      </c>
      <c r="AK12" s="13">
        <v>1.0965425635796029</v>
      </c>
      <c r="AL12" s="69">
        <v>0.79559001937681051</v>
      </c>
      <c r="AN12" s="27">
        <v>0.46679462893034418</v>
      </c>
      <c r="AO12" s="27">
        <v>4.7024041014832749E-2</v>
      </c>
      <c r="AP12" s="27">
        <v>0.2256359431780641</v>
      </c>
      <c r="AQ12" s="27">
        <v>6.3281959710001089E-4</v>
      </c>
      <c r="AR12" s="27">
        <v>0.29609459622096523</v>
      </c>
      <c r="AS12" s="93">
        <f>AR12*経済波及効果!D14</f>
        <v>0</v>
      </c>
    </row>
    <row r="13" spans="1:45" ht="18" customHeight="1">
      <c r="A13" s="61">
        <v>9</v>
      </c>
      <c r="B13" s="11" t="s">
        <v>30</v>
      </c>
      <c r="C13" s="12">
        <v>2.5840066766944343E-4</v>
      </c>
      <c r="D13" s="12">
        <v>1.0098091206154616E-3</v>
      </c>
      <c r="E13" s="12">
        <v>4.6904559020292583E-4</v>
      </c>
      <c r="F13" s="12">
        <v>1.9898136412832684E-4</v>
      </c>
      <c r="G13" s="12">
        <v>8.3666995787502682E-3</v>
      </c>
      <c r="H13" s="12">
        <v>3.8921548183888438E-4</v>
      </c>
      <c r="I13" s="12">
        <v>3.3407379888791438E-5</v>
      </c>
      <c r="J13" s="12">
        <v>2.3044444164742992E-3</v>
      </c>
      <c r="K13" s="12">
        <v>1.1696182498833709</v>
      </c>
      <c r="L13" s="12">
        <v>1.9443383197182838E-3</v>
      </c>
      <c r="M13" s="12">
        <v>7.4841309874854739E-2</v>
      </c>
      <c r="N13" s="12">
        <v>3.2405217930007224E-2</v>
      </c>
      <c r="O13" s="12">
        <v>1.4895541428786754E-2</v>
      </c>
      <c r="P13" s="12">
        <v>3.4189579860181628E-3</v>
      </c>
      <c r="Q13" s="12">
        <v>2.2518009884840776E-3</v>
      </c>
      <c r="R13" s="12">
        <v>1.2711266614115422E-2</v>
      </c>
      <c r="S13" s="12">
        <v>6.1467295746652512E-3</v>
      </c>
      <c r="T13" s="12">
        <v>1.3381634385281769E-3</v>
      </c>
      <c r="U13" s="12">
        <v>1.356315462503992E-2</v>
      </c>
      <c r="V13" s="12">
        <v>4.4303124905544026E-4</v>
      </c>
      <c r="W13" s="12">
        <v>7.4987972016934913E-4</v>
      </c>
      <c r="X13" s="12">
        <v>2.9401190500554425E-4</v>
      </c>
      <c r="Y13" s="12">
        <v>2.075329436479181E-4</v>
      </c>
      <c r="Z13" s="12">
        <v>6.4831840436503792E-4</v>
      </c>
      <c r="AA13" s="12">
        <v>4.5860408079018941E-4</v>
      </c>
      <c r="AB13" s="12">
        <v>2.7460029517684646E-4</v>
      </c>
      <c r="AC13" s="12">
        <v>3.0961450607719094E-4</v>
      </c>
      <c r="AD13" s="12">
        <v>2.6630861128236575E-4</v>
      </c>
      <c r="AE13" s="12">
        <v>1.8086425319704233E-4</v>
      </c>
      <c r="AF13" s="12">
        <v>2.3002430426702526E-4</v>
      </c>
      <c r="AG13" s="12">
        <v>4.9422249314378947E-4</v>
      </c>
      <c r="AH13" s="12">
        <v>2.7537030092622924E-4</v>
      </c>
      <c r="AI13" s="12">
        <v>1.4584953608010392E-3</v>
      </c>
      <c r="AJ13" s="12">
        <v>5.5137965393679067E-3</v>
      </c>
      <c r="AK13" s="13">
        <v>1.3579694092304297</v>
      </c>
      <c r="AL13" s="69">
        <v>0.98526673244300689</v>
      </c>
      <c r="AN13" s="27">
        <v>0.32892528965241707</v>
      </c>
      <c r="AO13" s="27">
        <v>1.3222882540950859E-2</v>
      </c>
      <c r="AP13" s="27">
        <v>0.13469336795844986</v>
      </c>
      <c r="AQ13" s="27">
        <v>3.3499622985911162E-4</v>
      </c>
      <c r="AR13" s="27">
        <v>0.29218112927701279</v>
      </c>
      <c r="AS13" s="93">
        <f>AR13*経済波及効果!D15</f>
        <v>0</v>
      </c>
    </row>
    <row r="14" spans="1:45" ht="18" customHeight="1">
      <c r="A14" s="62">
        <v>10</v>
      </c>
      <c r="B14" s="14" t="s">
        <v>31</v>
      </c>
      <c r="C14" s="15">
        <v>7.6667907191166755E-5</v>
      </c>
      <c r="D14" s="15">
        <v>1.0184866363671647E-4</v>
      </c>
      <c r="E14" s="15">
        <v>3.9597135127932107E-4</v>
      </c>
      <c r="F14" s="15">
        <v>7.8091262663348979E-5</v>
      </c>
      <c r="G14" s="15">
        <v>1.0069840619634466E-3</v>
      </c>
      <c r="H14" s="15">
        <v>9.5847746965197866E-4</v>
      </c>
      <c r="I14" s="15">
        <v>7.1461055638313832E-6</v>
      </c>
      <c r="J14" s="15">
        <v>1.3842534170930589E-3</v>
      </c>
      <c r="K14" s="15">
        <v>2.4679111661726509E-3</v>
      </c>
      <c r="L14" s="15">
        <v>1.0690534831398777</v>
      </c>
      <c r="M14" s="15">
        <v>9.842932319482885E-3</v>
      </c>
      <c r="N14" s="15">
        <v>4.7319510854365752E-3</v>
      </c>
      <c r="O14" s="15">
        <v>1.0649767591765124E-2</v>
      </c>
      <c r="P14" s="15">
        <v>4.3021260379931476E-3</v>
      </c>
      <c r="Q14" s="15">
        <v>6.124157730201597E-3</v>
      </c>
      <c r="R14" s="15">
        <v>2.8982399078743516E-3</v>
      </c>
      <c r="S14" s="15">
        <v>4.7247904309013645E-3</v>
      </c>
      <c r="T14" s="15">
        <v>1.4805263659369787E-3</v>
      </c>
      <c r="U14" s="15">
        <v>2.4194146160773731E-3</v>
      </c>
      <c r="V14" s="15">
        <v>1.8753950729880252E-4</v>
      </c>
      <c r="W14" s="15">
        <v>1.6682093949564551E-4</v>
      </c>
      <c r="X14" s="15">
        <v>7.0963993109291666E-5</v>
      </c>
      <c r="Y14" s="15">
        <v>6.7869793261275078E-5</v>
      </c>
      <c r="Z14" s="15">
        <v>1.2533595146035415E-4</v>
      </c>
      <c r="AA14" s="15">
        <v>8.6416761525484511E-5</v>
      </c>
      <c r="AB14" s="15">
        <v>9.5567718372173056E-5</v>
      </c>
      <c r="AC14" s="15">
        <v>9.6838571760821262E-5</v>
      </c>
      <c r="AD14" s="15">
        <v>8.9692592826438013E-5</v>
      </c>
      <c r="AE14" s="15">
        <v>4.1169873320526376E-4</v>
      </c>
      <c r="AF14" s="15">
        <v>1.0266059865929573E-4</v>
      </c>
      <c r="AG14" s="15">
        <v>1.8183335231468831E-4</v>
      </c>
      <c r="AH14" s="15">
        <v>1.3506996231880979E-4</v>
      </c>
      <c r="AI14" s="15">
        <v>4.5233653134912395E-4</v>
      </c>
      <c r="AJ14" s="15">
        <v>2.0264352072266564E-3</v>
      </c>
      <c r="AK14" s="16">
        <v>1.1270018208449468</v>
      </c>
      <c r="AL14" s="70">
        <v>0.81768955466418747</v>
      </c>
      <c r="AN14" s="27">
        <v>0.26131767695898145</v>
      </c>
      <c r="AO14" s="27">
        <v>1.9382094549186837E-2</v>
      </c>
      <c r="AP14" s="27">
        <v>0.13621839909092021</v>
      </c>
      <c r="AQ14" s="27">
        <v>1.9557965599459031E-4</v>
      </c>
      <c r="AR14" s="27">
        <v>0.14612509096583182</v>
      </c>
      <c r="AS14" s="93">
        <f>AR14*経済波及効果!D16</f>
        <v>0</v>
      </c>
    </row>
    <row r="15" spans="1:45" ht="18" customHeight="1">
      <c r="A15" s="61">
        <v>11</v>
      </c>
      <c r="B15" s="11" t="s">
        <v>32</v>
      </c>
      <c r="C15" s="12">
        <v>5.495132945424402E-4</v>
      </c>
      <c r="D15" s="12">
        <v>5.6287723310762322E-3</v>
      </c>
      <c r="E15" s="12">
        <v>4.1154843166129563E-3</v>
      </c>
      <c r="F15" s="12">
        <v>8.407960726321904E-4</v>
      </c>
      <c r="G15" s="12">
        <v>6.6533701143228268E-3</v>
      </c>
      <c r="H15" s="12">
        <v>3.0116381637825818E-3</v>
      </c>
      <c r="I15" s="12">
        <v>2.1118157706542174E-4</v>
      </c>
      <c r="J15" s="12">
        <v>3.6660455655266001E-3</v>
      </c>
      <c r="K15" s="12">
        <v>5.6377585154215328E-4</v>
      </c>
      <c r="L15" s="12">
        <v>1.0965950895109528E-3</v>
      </c>
      <c r="M15" s="12">
        <v>1.0158576277065892</v>
      </c>
      <c r="N15" s="12">
        <v>1.0424661021638403E-2</v>
      </c>
      <c r="O15" s="12">
        <v>8.3226354164738971E-3</v>
      </c>
      <c r="P15" s="12">
        <v>4.2368159608607214E-3</v>
      </c>
      <c r="Q15" s="12">
        <v>5.9694496449258999E-3</v>
      </c>
      <c r="R15" s="12">
        <v>2.8723571374259338E-3</v>
      </c>
      <c r="S15" s="12">
        <v>6.2681991905693298E-3</v>
      </c>
      <c r="T15" s="12">
        <v>3.1138609541646821E-3</v>
      </c>
      <c r="U15" s="12">
        <v>3.5960583261412202E-2</v>
      </c>
      <c r="V15" s="12">
        <v>1.3037822023991238E-3</v>
      </c>
      <c r="W15" s="12">
        <v>1.3852694760869476E-3</v>
      </c>
      <c r="X15" s="12">
        <v>1.6021165858956543E-3</v>
      </c>
      <c r="Y15" s="12">
        <v>4.3280951017172912E-4</v>
      </c>
      <c r="Z15" s="12">
        <v>1.7381765251286414E-3</v>
      </c>
      <c r="AA15" s="12">
        <v>1.0646010688504686E-3</v>
      </c>
      <c r="AB15" s="12">
        <v>5.5429965638410838E-4</v>
      </c>
      <c r="AC15" s="12">
        <v>1.6753990653167376E-3</v>
      </c>
      <c r="AD15" s="12">
        <v>5.5446945425355852E-4</v>
      </c>
      <c r="AE15" s="12">
        <v>5.6594020971699737E-4</v>
      </c>
      <c r="AF15" s="12">
        <v>9.3270987789130662E-4</v>
      </c>
      <c r="AG15" s="12">
        <v>8.3859131972006387E-4</v>
      </c>
      <c r="AH15" s="12">
        <v>1.3679523664582099E-3</v>
      </c>
      <c r="AI15" s="12">
        <v>1.3815718706241501E-3</v>
      </c>
      <c r="AJ15" s="12">
        <v>2.7394361128649483E-3</v>
      </c>
      <c r="AK15" s="13">
        <v>1.1375004879724369</v>
      </c>
      <c r="AL15" s="69">
        <v>0.82530680096251974</v>
      </c>
      <c r="AN15" s="27">
        <v>0.48756559944313654</v>
      </c>
      <c r="AO15" s="27">
        <v>5.4686061173779173E-2</v>
      </c>
      <c r="AP15" s="27">
        <v>0.33230284568751511</v>
      </c>
      <c r="AQ15" s="27">
        <v>1.3296670236987082E-3</v>
      </c>
      <c r="AR15" s="27">
        <v>0.3135432442606324</v>
      </c>
      <c r="AS15" s="93">
        <f>AR15*経済波及効果!D17</f>
        <v>0</v>
      </c>
    </row>
    <row r="16" spans="1:45" ht="18" customHeight="1">
      <c r="A16" s="61">
        <v>12</v>
      </c>
      <c r="B16" s="11" t="s">
        <v>33</v>
      </c>
      <c r="C16" s="12">
        <v>3.6311543367206241E-4</v>
      </c>
      <c r="D16" s="12">
        <v>1.4730276117238782E-3</v>
      </c>
      <c r="E16" s="12">
        <v>5.4208785123869554E-4</v>
      </c>
      <c r="F16" s="12">
        <v>3.3054229104118575E-4</v>
      </c>
      <c r="G16" s="12">
        <v>6.7650161218648914E-4</v>
      </c>
      <c r="H16" s="12">
        <v>5.9524926215889546E-4</v>
      </c>
      <c r="I16" s="12">
        <v>5.421755423459649E-5</v>
      </c>
      <c r="J16" s="12">
        <v>1.2128299337485658E-3</v>
      </c>
      <c r="K16" s="12">
        <v>2.9738176645916961E-4</v>
      </c>
      <c r="L16" s="12">
        <v>3.1826493483417417E-4</v>
      </c>
      <c r="M16" s="12">
        <v>7.9256945762937029E-4</v>
      </c>
      <c r="N16" s="12">
        <v>1.037663038378599</v>
      </c>
      <c r="O16" s="12">
        <v>2.8615747379794752E-3</v>
      </c>
      <c r="P16" s="12">
        <v>1.5311625916353906E-3</v>
      </c>
      <c r="Q16" s="12">
        <v>1.2969198315437589E-3</v>
      </c>
      <c r="R16" s="12">
        <v>2.6733488111521809E-3</v>
      </c>
      <c r="S16" s="12">
        <v>2.1802837425453706E-3</v>
      </c>
      <c r="T16" s="12">
        <v>8.4235206880800843E-4</v>
      </c>
      <c r="U16" s="12">
        <v>2.4831613626655094E-3</v>
      </c>
      <c r="V16" s="12">
        <v>5.9591234997122256E-4</v>
      </c>
      <c r="W16" s="12">
        <v>2.1562644227905588E-3</v>
      </c>
      <c r="X16" s="12">
        <v>6.5471281162637895E-4</v>
      </c>
      <c r="Y16" s="12">
        <v>1.2666009186282667E-3</v>
      </c>
      <c r="Z16" s="12">
        <v>4.6943901954524237E-4</v>
      </c>
      <c r="AA16" s="12">
        <v>9.9381387584252445E-4</v>
      </c>
      <c r="AB16" s="12">
        <v>1.1641100971679175E-3</v>
      </c>
      <c r="AC16" s="12">
        <v>4.6310595002756406E-4</v>
      </c>
      <c r="AD16" s="12">
        <v>5.4304597294659517E-4</v>
      </c>
      <c r="AE16" s="12">
        <v>5.4792196321216383E-4</v>
      </c>
      <c r="AF16" s="12">
        <v>8.0018555125389509E-4</v>
      </c>
      <c r="AG16" s="12">
        <v>7.6459929039553419E-3</v>
      </c>
      <c r="AH16" s="12">
        <v>7.2866780496259019E-4</v>
      </c>
      <c r="AI16" s="12">
        <v>1.1322683371351143E-2</v>
      </c>
      <c r="AJ16" s="12">
        <v>1.3546813208830061E-3</v>
      </c>
      <c r="AK16" s="13">
        <v>1.0888947675680196</v>
      </c>
      <c r="AL16" s="69">
        <v>0.79004120587960991</v>
      </c>
      <c r="AN16" s="27">
        <v>0.42811383611258763</v>
      </c>
      <c r="AO16" s="27">
        <v>3.9948947426975044E-2</v>
      </c>
      <c r="AP16" s="27">
        <v>0.27018152712708754</v>
      </c>
      <c r="AQ16" s="27">
        <v>6.5800599262286891E-4</v>
      </c>
      <c r="AR16" s="27">
        <v>0.23039837634299987</v>
      </c>
      <c r="AS16" s="93">
        <f>AR16*経済波及効果!D18</f>
        <v>0</v>
      </c>
    </row>
    <row r="17" spans="1:45" ht="18" customHeight="1">
      <c r="A17" s="61">
        <v>13</v>
      </c>
      <c r="B17" s="11" t="s">
        <v>34</v>
      </c>
      <c r="C17" s="12">
        <v>1.3032493977202907E-4</v>
      </c>
      <c r="D17" s="12">
        <v>1.382216065201764E-4</v>
      </c>
      <c r="E17" s="12">
        <v>1.5301865347122024E-4</v>
      </c>
      <c r="F17" s="12">
        <v>9.5084800675225678E-5</v>
      </c>
      <c r="G17" s="12">
        <v>1.7003070393233288E-4</v>
      </c>
      <c r="H17" s="12">
        <v>1.7236761155553528E-4</v>
      </c>
      <c r="I17" s="12">
        <v>1.5194614868195488E-5</v>
      </c>
      <c r="J17" s="12">
        <v>1.5782843007802158E-4</v>
      </c>
      <c r="K17" s="12">
        <v>7.291962908427176E-5</v>
      </c>
      <c r="L17" s="12">
        <v>1.1823403631998301E-4</v>
      </c>
      <c r="M17" s="12">
        <v>2.7288456998173649E-4</v>
      </c>
      <c r="N17" s="12">
        <v>5.966920139952878E-3</v>
      </c>
      <c r="O17" s="12">
        <v>1.0231423101169743</v>
      </c>
      <c r="P17" s="12">
        <v>5.9593029246871425E-3</v>
      </c>
      <c r="Q17" s="12">
        <v>7.7075189191109098E-3</v>
      </c>
      <c r="R17" s="12">
        <v>5.9172314014870496E-3</v>
      </c>
      <c r="S17" s="12">
        <v>4.0608564830564402E-3</v>
      </c>
      <c r="T17" s="12">
        <v>1.8609948120784628E-4</v>
      </c>
      <c r="U17" s="12">
        <v>2.4857269890152982E-3</v>
      </c>
      <c r="V17" s="12">
        <v>2.039586539641244E-4</v>
      </c>
      <c r="W17" s="12">
        <v>2.9623902061802916E-4</v>
      </c>
      <c r="X17" s="12">
        <v>2.635972369418114E-4</v>
      </c>
      <c r="Y17" s="12">
        <v>3.3346862625357988E-4</v>
      </c>
      <c r="Z17" s="12">
        <v>2.0801782776958721E-4</v>
      </c>
      <c r="AA17" s="12">
        <v>3.4440215947266153E-4</v>
      </c>
      <c r="AB17" s="12">
        <v>3.6946647373077525E-4</v>
      </c>
      <c r="AC17" s="12">
        <v>4.5320743307769226E-4</v>
      </c>
      <c r="AD17" s="12">
        <v>2.2917571321500144E-4</v>
      </c>
      <c r="AE17" s="12">
        <v>1.6339385780594977E-4</v>
      </c>
      <c r="AF17" s="12">
        <v>2.0782647244401044E-4</v>
      </c>
      <c r="AG17" s="12">
        <v>1.983543403132529E-3</v>
      </c>
      <c r="AH17" s="12">
        <v>1.9938480675796074E-4</v>
      </c>
      <c r="AI17" s="12">
        <v>1.6621142705665229E-4</v>
      </c>
      <c r="AJ17" s="12">
        <v>1.0650660860793476E-3</v>
      </c>
      <c r="AK17" s="13">
        <v>1.0634090352500705</v>
      </c>
      <c r="AL17" s="69">
        <v>0.77155018241903506</v>
      </c>
      <c r="AN17" s="27">
        <v>0.40618824897843075</v>
      </c>
      <c r="AO17" s="27">
        <v>5.0547101917199085E-2</v>
      </c>
      <c r="AP17" s="27">
        <v>0.23186603832034688</v>
      </c>
      <c r="AQ17" s="27">
        <v>3.0290626409862176E-3</v>
      </c>
      <c r="AR17" s="27">
        <v>0.28975447660000098</v>
      </c>
      <c r="AS17" s="93">
        <f>AR17*経済波及効果!D19</f>
        <v>0</v>
      </c>
    </row>
    <row r="18" spans="1:45" ht="18" customHeight="1">
      <c r="A18" s="61">
        <v>14</v>
      </c>
      <c r="B18" s="11" t="s">
        <v>35</v>
      </c>
      <c r="C18" s="12">
        <v>6.2289337423542889E-6</v>
      </c>
      <c r="D18" s="12">
        <v>6.310043510305769E-6</v>
      </c>
      <c r="E18" s="12">
        <v>7.2984340211155369E-6</v>
      </c>
      <c r="F18" s="12">
        <v>5.353606477967406E-6</v>
      </c>
      <c r="G18" s="12">
        <v>5.8552968858945253E-6</v>
      </c>
      <c r="H18" s="12">
        <v>1.0126954296459159E-5</v>
      </c>
      <c r="I18" s="12">
        <v>7.5688588794662163E-7</v>
      </c>
      <c r="J18" s="12">
        <v>7.6300125190377438E-6</v>
      </c>
      <c r="K18" s="12">
        <v>3.3748324167654456E-6</v>
      </c>
      <c r="L18" s="12">
        <v>4.1958064146053078E-6</v>
      </c>
      <c r="M18" s="12">
        <v>5.8265732066477835E-6</v>
      </c>
      <c r="N18" s="12">
        <v>2.3369558370397983E-5</v>
      </c>
      <c r="O18" s="12">
        <v>8.6165014981786322E-6</v>
      </c>
      <c r="P18" s="12">
        <v>1.0009293664132664</v>
      </c>
      <c r="Q18" s="12">
        <v>1.8893688803239337E-5</v>
      </c>
      <c r="R18" s="12">
        <v>2.728523446152115E-4</v>
      </c>
      <c r="S18" s="12">
        <v>6.9213402674564684E-6</v>
      </c>
      <c r="T18" s="12">
        <v>7.1528973443810304E-6</v>
      </c>
      <c r="U18" s="12">
        <v>8.5365332547321542E-5</v>
      </c>
      <c r="V18" s="12">
        <v>9.0937263964013482E-6</v>
      </c>
      <c r="W18" s="12">
        <v>1.2737510685508703E-5</v>
      </c>
      <c r="X18" s="12">
        <v>1.2564381765407336E-5</v>
      </c>
      <c r="Y18" s="12">
        <v>1.9690013126376338E-5</v>
      </c>
      <c r="Z18" s="12">
        <v>9.4502607717045748E-6</v>
      </c>
      <c r="AA18" s="12">
        <v>1.6117856025533215E-5</v>
      </c>
      <c r="AB18" s="12">
        <v>1.9376542786915029E-5</v>
      </c>
      <c r="AC18" s="12">
        <v>6.0086204102977195E-5</v>
      </c>
      <c r="AD18" s="12">
        <v>8.4216363829126628E-6</v>
      </c>
      <c r="AE18" s="12">
        <v>7.6618206106547557E-6</v>
      </c>
      <c r="AF18" s="12">
        <v>1.2415571594107883E-5</v>
      </c>
      <c r="AG18" s="12">
        <v>9.507078498320624E-5</v>
      </c>
      <c r="AH18" s="12">
        <v>1.0405662268234406E-5</v>
      </c>
      <c r="AI18" s="12">
        <v>3.4590925121402034E-6</v>
      </c>
      <c r="AJ18" s="12">
        <v>3.3013656979642696E-5</v>
      </c>
      <c r="AK18" s="13">
        <v>1.0017450601770834</v>
      </c>
      <c r="AL18" s="69">
        <v>0.72681024732429711</v>
      </c>
      <c r="AN18" s="27">
        <v>0.35873486448790759</v>
      </c>
      <c r="AO18" s="27">
        <v>2.5096809608126668E-2</v>
      </c>
      <c r="AP18" s="27">
        <v>0.20425171993242017</v>
      </c>
      <c r="AQ18" s="27">
        <v>6.4895403131056393E-4</v>
      </c>
      <c r="AR18" s="27">
        <v>4.7000102211168238E-2</v>
      </c>
      <c r="AS18" s="93">
        <f>AR18*経済波及効果!D20</f>
        <v>0</v>
      </c>
    </row>
    <row r="19" spans="1:45" ht="18" customHeight="1">
      <c r="A19" s="62">
        <v>15</v>
      </c>
      <c r="B19" s="14" t="s">
        <v>36</v>
      </c>
      <c r="C19" s="15">
        <v>1.0776460566468521E-4</v>
      </c>
      <c r="D19" s="15">
        <v>1.2244244045564017E-4</v>
      </c>
      <c r="E19" s="15">
        <v>1.5473083247924326E-4</v>
      </c>
      <c r="F19" s="15">
        <v>9.6398344894251824E-5</v>
      </c>
      <c r="G19" s="15">
        <v>1.1955876266440535E-4</v>
      </c>
      <c r="H19" s="15">
        <v>1.8267309505564253E-4</v>
      </c>
      <c r="I19" s="15">
        <v>1.3492930770130231E-5</v>
      </c>
      <c r="J19" s="15">
        <v>1.4558403865937681E-4</v>
      </c>
      <c r="K19" s="15">
        <v>6.100241008752068E-5</v>
      </c>
      <c r="L19" s="15">
        <v>1.6119813414919282E-4</v>
      </c>
      <c r="M19" s="15">
        <v>2.9984124919303379E-4</v>
      </c>
      <c r="N19" s="15">
        <v>1.5976901438074966E-3</v>
      </c>
      <c r="O19" s="15">
        <v>1.3333698511294241E-2</v>
      </c>
      <c r="P19" s="15">
        <v>4.7590018731480145E-2</v>
      </c>
      <c r="Q19" s="15">
        <v>1.0462843426799209</v>
      </c>
      <c r="R19" s="15">
        <v>6.8321610779474616E-4</v>
      </c>
      <c r="S19" s="15">
        <v>2.0433711378151614E-2</v>
      </c>
      <c r="T19" s="15">
        <v>4.8594795381382553E-4</v>
      </c>
      <c r="U19" s="15">
        <v>2.9993958851848014E-4</v>
      </c>
      <c r="V19" s="15">
        <v>1.5748258887701884E-4</v>
      </c>
      <c r="W19" s="15">
        <v>2.312284791297694E-4</v>
      </c>
      <c r="X19" s="15">
        <v>1.9604357983606633E-4</v>
      </c>
      <c r="Y19" s="15">
        <v>3.7866777420525704E-4</v>
      </c>
      <c r="Z19" s="15">
        <v>1.1585977364357519E-4</v>
      </c>
      <c r="AA19" s="15">
        <v>2.6581896766817836E-4</v>
      </c>
      <c r="AB19" s="15">
        <v>4.9026365389541254E-4</v>
      </c>
      <c r="AC19" s="15">
        <v>4.4647381635125718E-4</v>
      </c>
      <c r="AD19" s="15">
        <v>3.1441230490402789E-4</v>
      </c>
      <c r="AE19" s="15">
        <v>1.6413140913725091E-4</v>
      </c>
      <c r="AF19" s="15">
        <v>2.3675242890005996E-4</v>
      </c>
      <c r="AG19" s="15">
        <v>2.0989400874412739E-3</v>
      </c>
      <c r="AH19" s="15">
        <v>1.3870390179530908E-4</v>
      </c>
      <c r="AI19" s="15">
        <v>4.0562821738341932E-3</v>
      </c>
      <c r="AJ19" s="15">
        <v>4.8748936939448637E-4</v>
      </c>
      <c r="AK19" s="16">
        <v>1.141951802247867</v>
      </c>
      <c r="AL19" s="70">
        <v>0.82853642590209431</v>
      </c>
      <c r="AN19" s="27">
        <v>0.25275827903539999</v>
      </c>
      <c r="AO19" s="27">
        <v>2.8878663711067822E-2</v>
      </c>
      <c r="AP19" s="27">
        <v>0.18338007433778913</v>
      </c>
      <c r="AQ19" s="27">
        <v>3.6136488557432527E-4</v>
      </c>
      <c r="AR19" s="27">
        <v>0.14854271223697979</v>
      </c>
      <c r="AS19" s="93">
        <f>AR19*経済波及効果!D21</f>
        <v>0</v>
      </c>
    </row>
    <row r="20" spans="1:45" ht="18" customHeight="1">
      <c r="A20" s="61">
        <v>16</v>
      </c>
      <c r="B20" s="11" t="s">
        <v>37</v>
      </c>
      <c r="C20" s="12">
        <v>5.1751520827350702E-4</v>
      </c>
      <c r="D20" s="12">
        <v>4.0994087710859579E-4</v>
      </c>
      <c r="E20" s="12">
        <v>2.2840055439148424E-4</v>
      </c>
      <c r="F20" s="12">
        <v>1.3966275556020197E-4</v>
      </c>
      <c r="G20" s="12">
        <v>1.9456274344939892E-4</v>
      </c>
      <c r="H20" s="12">
        <v>2.0951139857565385E-4</v>
      </c>
      <c r="I20" s="12">
        <v>5.2408348249561462E-5</v>
      </c>
      <c r="J20" s="12">
        <v>2.5209458093896085E-4</v>
      </c>
      <c r="K20" s="12">
        <v>1.0244650029726369E-4</v>
      </c>
      <c r="L20" s="12">
        <v>1.2920729382088358E-4</v>
      </c>
      <c r="M20" s="12">
        <v>1.5111826235418235E-4</v>
      </c>
      <c r="N20" s="12">
        <v>2.0498861984371436E-4</v>
      </c>
      <c r="O20" s="12">
        <v>1.6368038331157595E-4</v>
      </c>
      <c r="P20" s="12">
        <v>1.4869945701636832E-4</v>
      </c>
      <c r="Q20" s="12">
        <v>2.1314387148439978E-4</v>
      </c>
      <c r="R20" s="12">
        <v>1.0407440429721222</v>
      </c>
      <c r="S20" s="12">
        <v>1.578225762026832E-4</v>
      </c>
      <c r="T20" s="12">
        <v>2.137979845831682E-4</v>
      </c>
      <c r="U20" s="12">
        <v>3.0634414643510515E-4</v>
      </c>
      <c r="V20" s="12">
        <v>1.9127465996330982E-4</v>
      </c>
      <c r="W20" s="12">
        <v>2.7746318176833301E-4</v>
      </c>
      <c r="X20" s="12">
        <v>2.4926879032929498E-4</v>
      </c>
      <c r="Y20" s="12">
        <v>3.8658617802340848E-4</v>
      </c>
      <c r="Z20" s="12">
        <v>1.2252291739803654E-4</v>
      </c>
      <c r="AA20" s="12">
        <v>3.3071018831285588E-3</v>
      </c>
      <c r="AB20" s="12">
        <v>3.6620310306128092E-4</v>
      </c>
      <c r="AC20" s="12">
        <v>2.4075523837292332E-3</v>
      </c>
      <c r="AD20" s="12">
        <v>1.7377522012631855E-4</v>
      </c>
      <c r="AE20" s="12">
        <v>1.7884538830783439E-4</v>
      </c>
      <c r="AF20" s="12">
        <v>2.6139168914987419E-4</v>
      </c>
      <c r="AG20" s="12">
        <v>2.1531390127994326E-3</v>
      </c>
      <c r="AH20" s="12">
        <v>1.9158592970964705E-4</v>
      </c>
      <c r="AI20" s="12">
        <v>1.9658765638273624E-4</v>
      </c>
      <c r="AJ20" s="12">
        <v>1.0549977728189581E-3</v>
      </c>
      <c r="AK20" s="13">
        <v>1.056057684300715</v>
      </c>
      <c r="AL20" s="69">
        <v>0.76621645289635165</v>
      </c>
      <c r="AN20" s="27">
        <v>0.34622147222031774</v>
      </c>
      <c r="AO20" s="27">
        <v>3.4347236628795505E-2</v>
      </c>
      <c r="AP20" s="27">
        <v>0.22213350967716253</v>
      </c>
      <c r="AQ20" s="27">
        <v>2.3992554271374963E-3</v>
      </c>
      <c r="AR20" s="27">
        <v>0.11135647100568313</v>
      </c>
      <c r="AS20" s="93">
        <f>AR20*経済波及効果!D22</f>
        <v>0</v>
      </c>
    </row>
    <row r="21" spans="1:45" ht="18" customHeight="1">
      <c r="A21" s="61">
        <v>17</v>
      </c>
      <c r="B21" s="11" t="s">
        <v>1</v>
      </c>
      <c r="C21" s="12">
        <v>2.1905910278112033E-4</v>
      </c>
      <c r="D21" s="12">
        <v>6.522184267651806E-6</v>
      </c>
      <c r="E21" s="12">
        <v>1.3392871215679812E-5</v>
      </c>
      <c r="F21" s="12">
        <v>8.8301240172015546E-6</v>
      </c>
      <c r="G21" s="12">
        <v>1.1131294325847756E-5</v>
      </c>
      <c r="H21" s="12">
        <v>8.8465622551911882E-6</v>
      </c>
      <c r="I21" s="12">
        <v>8.0507385545596393E-7</v>
      </c>
      <c r="J21" s="12">
        <v>8.9483068406373506E-6</v>
      </c>
      <c r="K21" s="12">
        <v>4.594747541502076E-6</v>
      </c>
      <c r="L21" s="12">
        <v>4.8592775498036996E-6</v>
      </c>
      <c r="M21" s="12">
        <v>7.1185468960928869E-6</v>
      </c>
      <c r="N21" s="12">
        <v>3.3233851455969634E-4</v>
      </c>
      <c r="O21" s="12">
        <v>6.10441614465547E-5</v>
      </c>
      <c r="P21" s="12">
        <v>1.8736911984512647E-4</v>
      </c>
      <c r="Q21" s="12">
        <v>1.927372189256094E-5</v>
      </c>
      <c r="R21" s="12">
        <v>2.6824602637564897E-5</v>
      </c>
      <c r="S21" s="12">
        <v>1.0007884551208601</v>
      </c>
      <c r="T21" s="12">
        <v>1.3777554565966122E-5</v>
      </c>
      <c r="U21" s="12">
        <v>1.807956080394887E-5</v>
      </c>
      <c r="V21" s="12">
        <v>5.7657395108598893E-6</v>
      </c>
      <c r="W21" s="12">
        <v>1.510226919025642E-5</v>
      </c>
      <c r="X21" s="12">
        <v>1.1411980295930191E-4</v>
      </c>
      <c r="Y21" s="12">
        <v>1.7797008670706557E-5</v>
      </c>
      <c r="Z21" s="12">
        <v>4.901526565055446E-6</v>
      </c>
      <c r="AA21" s="12">
        <v>1.2445979350745401E-5</v>
      </c>
      <c r="AB21" s="12">
        <v>3.584485009282795E-5</v>
      </c>
      <c r="AC21" s="12">
        <v>4.2806429660059142E-5</v>
      </c>
      <c r="AD21" s="12">
        <v>6.9613485120075449E-6</v>
      </c>
      <c r="AE21" s="12">
        <v>6.5953214512055088E-4</v>
      </c>
      <c r="AF21" s="12">
        <v>1.1744653224730176E-5</v>
      </c>
      <c r="AG21" s="12">
        <v>5.9997602993739442E-5</v>
      </c>
      <c r="AH21" s="12">
        <v>3.1308300788609846E-5</v>
      </c>
      <c r="AI21" s="12">
        <v>1.8506722177713754E-5</v>
      </c>
      <c r="AJ21" s="12">
        <v>2.7136039606364113E-5</v>
      </c>
      <c r="AK21" s="13">
        <v>1.0028052408665813</v>
      </c>
      <c r="AL21" s="69">
        <v>0.72757945519940881</v>
      </c>
      <c r="AN21" s="27">
        <v>0.49822473063109285</v>
      </c>
      <c r="AO21" s="27">
        <v>8.7525226611937748E-2</v>
      </c>
      <c r="AP21" s="27">
        <v>0.31541645288181974</v>
      </c>
      <c r="AQ21" s="27">
        <v>2.7721182831158189E-4</v>
      </c>
      <c r="AR21" s="27">
        <v>6.7626502458889348E-2</v>
      </c>
      <c r="AS21" s="93">
        <f>AR21*経済波及効果!D23</f>
        <v>0</v>
      </c>
    </row>
    <row r="22" spans="1:45" ht="18" customHeight="1">
      <c r="A22" s="61">
        <v>18</v>
      </c>
      <c r="B22" s="11" t="s">
        <v>2</v>
      </c>
      <c r="C22" s="12">
        <v>7.1543923755483735E-3</v>
      </c>
      <c r="D22" s="12">
        <v>4.2249946561333232E-3</v>
      </c>
      <c r="E22" s="12">
        <v>1.1933328710550207E-2</v>
      </c>
      <c r="F22" s="12">
        <v>1.0135236744157202E-2</v>
      </c>
      <c r="G22" s="12">
        <v>1.4343535957040628E-2</v>
      </c>
      <c r="H22" s="12">
        <v>9.2715372199542317E-3</v>
      </c>
      <c r="I22" s="12">
        <v>3.1290626798673437E-4</v>
      </c>
      <c r="J22" s="12">
        <v>6.6912225142029633E-3</v>
      </c>
      <c r="K22" s="12">
        <v>5.1866121930055752E-3</v>
      </c>
      <c r="L22" s="12">
        <v>1.485878536017589E-2</v>
      </c>
      <c r="M22" s="12">
        <v>3.2494970034005898E-3</v>
      </c>
      <c r="N22" s="12">
        <v>8.6057792109249121E-3</v>
      </c>
      <c r="O22" s="12">
        <v>2.077882120823004E-2</v>
      </c>
      <c r="P22" s="12">
        <v>1.5492451702058469E-2</v>
      </c>
      <c r="Q22" s="12">
        <v>7.8431489786213102E-3</v>
      </c>
      <c r="R22" s="12">
        <v>1.111973293905397E-2</v>
      </c>
      <c r="S22" s="12">
        <v>1.4488199488699916E-2</v>
      </c>
      <c r="T22" s="12">
        <v>1.0504745815920788</v>
      </c>
      <c r="U22" s="12">
        <v>8.0514247130122653E-3</v>
      </c>
      <c r="V22" s="12">
        <v>3.7947768160373294E-3</v>
      </c>
      <c r="W22" s="12">
        <v>1.4444372905827259E-2</v>
      </c>
      <c r="X22" s="12">
        <v>5.6135635049640179E-3</v>
      </c>
      <c r="Y22" s="12">
        <v>1.2423566119234208E-2</v>
      </c>
      <c r="Z22" s="12">
        <v>1.9787680557467502E-3</v>
      </c>
      <c r="AA22" s="12">
        <v>3.9517987432721386E-3</v>
      </c>
      <c r="AB22" s="12">
        <v>1.0403483032928481E-2</v>
      </c>
      <c r="AC22" s="12">
        <v>8.6974548745483611E-3</v>
      </c>
      <c r="AD22" s="12">
        <v>9.8050429326626484E-3</v>
      </c>
      <c r="AE22" s="12">
        <v>4.2442853688466316E-3</v>
      </c>
      <c r="AF22" s="12">
        <v>2.0699214989150332E-2</v>
      </c>
      <c r="AG22" s="12">
        <v>1.0261576520519346E-2</v>
      </c>
      <c r="AH22" s="12">
        <v>5.4845459248797183E-3</v>
      </c>
      <c r="AI22" s="12">
        <v>6.2187262925283746E-2</v>
      </c>
      <c r="AJ22" s="12">
        <v>1.5210357109741309E-2</v>
      </c>
      <c r="AK22" s="13">
        <v>1.4134162586584782</v>
      </c>
      <c r="AL22" s="69">
        <v>1.0254958685258233</v>
      </c>
      <c r="AN22" s="27">
        <v>0.46983180140176845</v>
      </c>
      <c r="AO22" s="27">
        <v>7.16642199628343E-2</v>
      </c>
      <c r="AP22" s="27">
        <v>0.29142057817842709</v>
      </c>
      <c r="AQ22" s="27">
        <v>7.9670505484143277E-3</v>
      </c>
      <c r="AR22" s="27">
        <v>0.3419273214536741</v>
      </c>
      <c r="AS22" s="93">
        <f>AR22*経済波及効果!D24</f>
        <v>0</v>
      </c>
    </row>
    <row r="23" spans="1:45" ht="18" customHeight="1">
      <c r="A23" s="61">
        <v>19</v>
      </c>
      <c r="B23" s="11" t="s">
        <v>38</v>
      </c>
      <c r="C23" s="12">
        <v>4.6213983742390318E-3</v>
      </c>
      <c r="D23" s="12">
        <v>6.7322228787870227E-3</v>
      </c>
      <c r="E23" s="12">
        <v>4.850585209922537E-3</v>
      </c>
      <c r="F23" s="12">
        <v>3.8651159038582358E-3</v>
      </c>
      <c r="G23" s="12">
        <v>6.66802645427126E-3</v>
      </c>
      <c r="H23" s="12">
        <v>6.1172279045813658E-3</v>
      </c>
      <c r="I23" s="12">
        <v>8.095230269978171E-4</v>
      </c>
      <c r="J23" s="12">
        <v>8.8171144103552004E-3</v>
      </c>
      <c r="K23" s="12">
        <v>6.8534362431122309E-3</v>
      </c>
      <c r="L23" s="12">
        <v>6.1492098842137284E-3</v>
      </c>
      <c r="M23" s="12">
        <v>7.606356375123741E-3</v>
      </c>
      <c r="N23" s="12">
        <v>5.0509844589669258E-3</v>
      </c>
      <c r="O23" s="12">
        <v>3.3844317079672463E-3</v>
      </c>
      <c r="P23" s="12">
        <v>3.1207204014381896E-3</v>
      </c>
      <c r="Q23" s="12">
        <v>1.0922367941740653E-2</v>
      </c>
      <c r="R23" s="12">
        <v>2.6030299112254135E-3</v>
      </c>
      <c r="S23" s="12">
        <v>4.2472237943985882E-3</v>
      </c>
      <c r="T23" s="12">
        <v>5.2293848147770324E-3</v>
      </c>
      <c r="U23" s="12">
        <v>1.0036546881260189</v>
      </c>
      <c r="V23" s="12">
        <v>2.7559798972553399E-2</v>
      </c>
      <c r="W23" s="12">
        <v>2.6095103315348277E-2</v>
      </c>
      <c r="X23" s="12">
        <v>7.6839969535061328E-3</v>
      </c>
      <c r="Y23" s="12">
        <v>6.1427766489155133E-3</v>
      </c>
      <c r="Z23" s="12">
        <v>4.391847162286322E-2</v>
      </c>
      <c r="AA23" s="12">
        <v>1.2783587546551308E-2</v>
      </c>
      <c r="AB23" s="12">
        <v>6.7073631447427005E-3</v>
      </c>
      <c r="AC23" s="12">
        <v>9.5441900354014519E-3</v>
      </c>
      <c r="AD23" s="12">
        <v>1.0552273956521398E-2</v>
      </c>
      <c r="AE23" s="12">
        <v>6.1506365131044159E-3</v>
      </c>
      <c r="AF23" s="12">
        <v>4.0052659956245403E-3</v>
      </c>
      <c r="AG23" s="12">
        <v>4.3126218538627374E-3</v>
      </c>
      <c r="AH23" s="12">
        <v>7.2006791178606776E-3</v>
      </c>
      <c r="AI23" s="12">
        <v>2.5404903889720302E-3</v>
      </c>
      <c r="AJ23" s="12">
        <v>7.9104736360919459E-3</v>
      </c>
      <c r="AK23" s="13">
        <v>1.2844107775239149</v>
      </c>
      <c r="AL23" s="69">
        <v>0.93189669905946515</v>
      </c>
      <c r="AN23" s="27">
        <v>0.44246832544050607</v>
      </c>
      <c r="AO23" s="27">
        <v>8.1845918033825446E-2</v>
      </c>
      <c r="AP23" s="27">
        <v>0.33288463727100104</v>
      </c>
      <c r="AQ23" s="27">
        <v>1.3653472078665173E-2</v>
      </c>
      <c r="AR23" s="27">
        <v>0.99940230389294704</v>
      </c>
      <c r="AS23" s="93">
        <f>AR23*経済波及効果!D25</f>
        <v>0</v>
      </c>
    </row>
    <row r="24" spans="1:45" ht="18" customHeight="1">
      <c r="A24" s="62">
        <v>20</v>
      </c>
      <c r="B24" s="14" t="s">
        <v>39</v>
      </c>
      <c r="C24" s="15">
        <v>1.107246057279963E-2</v>
      </c>
      <c r="D24" s="15">
        <v>1.4069760096506822E-2</v>
      </c>
      <c r="E24" s="15">
        <v>1.3155451961071008E-2</v>
      </c>
      <c r="F24" s="15">
        <v>1.4535944938496652E-2</v>
      </c>
      <c r="G24" s="15">
        <v>1.3433493154779328E-2</v>
      </c>
      <c r="H24" s="15">
        <v>1.1210200070676671E-2</v>
      </c>
      <c r="I24" s="15">
        <v>1.2648163133587196E-3</v>
      </c>
      <c r="J24" s="15">
        <v>1.8674090745164251E-2</v>
      </c>
      <c r="K24" s="15">
        <v>2.1039047920284312E-2</v>
      </c>
      <c r="L24" s="15">
        <v>1.7084034494604598E-2</v>
      </c>
      <c r="M24" s="15">
        <v>1.5021320155236323E-2</v>
      </c>
      <c r="N24" s="15">
        <v>1.0086338311734276E-2</v>
      </c>
      <c r="O24" s="15">
        <v>8.9091703150016612E-3</v>
      </c>
      <c r="P24" s="15">
        <v>7.2750721451580527E-3</v>
      </c>
      <c r="Q24" s="15">
        <v>1.92913600184327E-2</v>
      </c>
      <c r="R24" s="15">
        <v>9.5711987473726962E-3</v>
      </c>
      <c r="S24" s="15">
        <v>1.0955632307937219E-2</v>
      </c>
      <c r="T24" s="15">
        <v>1.4589611810513199E-2</v>
      </c>
      <c r="U24" s="15">
        <v>6.4784753990102233E-3</v>
      </c>
      <c r="V24" s="15">
        <v>1.0193098156478244</v>
      </c>
      <c r="W24" s="15">
        <v>4.2837199896660592E-2</v>
      </c>
      <c r="X24" s="15">
        <v>1.1447657198813977E-2</v>
      </c>
      <c r="Y24" s="15">
        <v>5.1228831303238385E-3</v>
      </c>
      <c r="Z24" s="15">
        <v>5.0196928531309071E-3</v>
      </c>
      <c r="AA24" s="15">
        <v>1.6415096481429303E-2</v>
      </c>
      <c r="AB24" s="15">
        <v>8.2953869923817636E-3</v>
      </c>
      <c r="AC24" s="15">
        <v>7.6333379710296721E-3</v>
      </c>
      <c r="AD24" s="15">
        <v>1.653422652434992E-2</v>
      </c>
      <c r="AE24" s="15">
        <v>1.3381730532449553E-2</v>
      </c>
      <c r="AF24" s="15">
        <v>6.631157343461265E-3</v>
      </c>
      <c r="AG24" s="15">
        <v>5.5773679668355471E-3</v>
      </c>
      <c r="AH24" s="15">
        <v>2.3753228436461483E-2</v>
      </c>
      <c r="AI24" s="15">
        <v>4.5568068763453878E-3</v>
      </c>
      <c r="AJ24" s="15">
        <v>1.2698913877910121E-2</v>
      </c>
      <c r="AK24" s="16">
        <v>1.4369319812075461</v>
      </c>
      <c r="AL24" s="70">
        <v>1.0425575629642028</v>
      </c>
      <c r="AN24" s="27">
        <v>0.41063968521251448</v>
      </c>
      <c r="AO24" s="27">
        <v>1.7630492349686028E-2</v>
      </c>
      <c r="AP24" s="27">
        <v>0.11875545181334031</v>
      </c>
      <c r="AQ24" s="27">
        <v>2.3854575269875739E-2</v>
      </c>
      <c r="AR24" s="27">
        <v>0.63593346568874531</v>
      </c>
      <c r="AS24" s="93">
        <f>AR24*経済波及効果!D26</f>
        <v>0</v>
      </c>
    </row>
    <row r="25" spans="1:45" ht="18" customHeight="1">
      <c r="A25" s="61">
        <v>21</v>
      </c>
      <c r="B25" s="11" t="s">
        <v>40</v>
      </c>
      <c r="C25" s="12">
        <v>3.2041335131213376E-3</v>
      </c>
      <c r="D25" s="12">
        <v>4.3547204138396209E-3</v>
      </c>
      <c r="E25" s="12">
        <v>5.0626807643697966E-3</v>
      </c>
      <c r="F25" s="12">
        <v>3.8812954419080886E-3</v>
      </c>
      <c r="G25" s="12">
        <v>3.5475670465887669E-3</v>
      </c>
      <c r="H25" s="12">
        <v>7.7561386192478649E-3</v>
      </c>
      <c r="I25" s="12">
        <v>5.0032975780172327E-4</v>
      </c>
      <c r="J25" s="12">
        <v>5.711246781163251E-3</v>
      </c>
      <c r="K25" s="12">
        <v>2.5617137663748722E-3</v>
      </c>
      <c r="L25" s="12">
        <v>2.2008897822801267E-3</v>
      </c>
      <c r="M25" s="12">
        <v>2.1245714219946029E-3</v>
      </c>
      <c r="N25" s="12">
        <v>3.4160653956233776E-3</v>
      </c>
      <c r="O25" s="12">
        <v>2.4273726493914496E-3</v>
      </c>
      <c r="P25" s="12">
        <v>2.3208775681856308E-3</v>
      </c>
      <c r="Q25" s="12">
        <v>4.9334535189406083E-3</v>
      </c>
      <c r="R25" s="12">
        <v>2.8451068100273222E-3</v>
      </c>
      <c r="S25" s="12">
        <v>3.2235308305282769E-3</v>
      </c>
      <c r="T25" s="12">
        <v>2.8124139196420155E-3</v>
      </c>
      <c r="U25" s="12">
        <v>3.1664348714753108E-3</v>
      </c>
      <c r="V25" s="12">
        <v>5.0210414718623638E-3</v>
      </c>
      <c r="W25" s="12">
        <v>1.0561884595417899</v>
      </c>
      <c r="X25" s="12">
        <v>3.9095222311710739E-3</v>
      </c>
      <c r="Y25" s="12">
        <v>4.439753161670109E-3</v>
      </c>
      <c r="Z25" s="12">
        <v>1.3262318296567977E-3</v>
      </c>
      <c r="AA25" s="12">
        <v>7.8138379928241793E-3</v>
      </c>
      <c r="AB25" s="12">
        <v>5.2914243434525436E-3</v>
      </c>
      <c r="AC25" s="12">
        <v>1.6569784770725935E-2</v>
      </c>
      <c r="AD25" s="12">
        <v>9.6921943145622299E-3</v>
      </c>
      <c r="AE25" s="12">
        <v>1.2380884845178408E-2</v>
      </c>
      <c r="AF25" s="12">
        <v>4.2074560221332579E-3</v>
      </c>
      <c r="AG25" s="12">
        <v>2.3405488976843258E-3</v>
      </c>
      <c r="AH25" s="12">
        <v>2.4824591251271934E-2</v>
      </c>
      <c r="AI25" s="12">
        <v>1.4063370979857754E-3</v>
      </c>
      <c r="AJ25" s="12">
        <v>2.0949447176157737E-2</v>
      </c>
      <c r="AK25" s="13">
        <v>1.2424120578206304</v>
      </c>
      <c r="AL25" s="69">
        <v>0.90142477454660364</v>
      </c>
      <c r="AN25" s="27">
        <v>0.58834877591500689</v>
      </c>
      <c r="AO25" s="27">
        <v>3.9536330069710503E-2</v>
      </c>
      <c r="AP25" s="27">
        <v>0.28993258399828514</v>
      </c>
      <c r="AQ25" s="27">
        <v>1.9041297946910445E-2</v>
      </c>
      <c r="AR25" s="27">
        <v>0.9982491541158689</v>
      </c>
      <c r="AS25" s="93">
        <f>AR25*経済波及効果!D27</f>
        <v>0</v>
      </c>
    </row>
    <row r="26" spans="1:45" ht="18" customHeight="1">
      <c r="A26" s="61">
        <v>22</v>
      </c>
      <c r="B26" s="11" t="s">
        <v>3</v>
      </c>
      <c r="C26" s="12">
        <v>2.3587405143535724E-2</v>
      </c>
      <c r="D26" s="12">
        <v>1.9002522827967532E-2</v>
      </c>
      <c r="E26" s="12">
        <v>4.6978881778746019E-2</v>
      </c>
      <c r="F26" s="12">
        <v>4.0114012676822727E-2</v>
      </c>
      <c r="G26" s="12">
        <v>4.2606564105131604E-2</v>
      </c>
      <c r="H26" s="12">
        <v>1.9122059826624908E-2</v>
      </c>
      <c r="I26" s="12">
        <v>3.2522649294189753E-3</v>
      </c>
      <c r="J26" s="12">
        <v>2.4547896357926702E-2</v>
      </c>
      <c r="K26" s="12">
        <v>2.4625129360342394E-2</v>
      </c>
      <c r="L26" s="12">
        <v>1.9940198965025972E-2</v>
      </c>
      <c r="M26" s="12">
        <v>2.2556840282376069E-2</v>
      </c>
      <c r="N26" s="12">
        <v>2.6256374519205577E-2</v>
      </c>
      <c r="O26" s="12">
        <v>3.2429286332748816E-2</v>
      </c>
      <c r="P26" s="12">
        <v>3.3679921703083981E-2</v>
      </c>
      <c r="Q26" s="12">
        <v>2.0610622391795987E-2</v>
      </c>
      <c r="R26" s="12">
        <v>1.7760368037598666E-2</v>
      </c>
      <c r="S26" s="12">
        <v>2.3248788717094983E-2</v>
      </c>
      <c r="T26" s="12">
        <v>3.0603550065277676E-2</v>
      </c>
      <c r="U26" s="12">
        <v>3.5319558994135504E-2</v>
      </c>
      <c r="V26" s="12">
        <v>9.10711020052506E-3</v>
      </c>
      <c r="W26" s="12">
        <v>1.5652546497422079E-2</v>
      </c>
      <c r="X26" s="12">
        <v>1.0191060591946692</v>
      </c>
      <c r="Y26" s="12">
        <v>1.0070645871774435E-2</v>
      </c>
      <c r="Z26" s="12">
        <v>3.9765939331529842E-3</v>
      </c>
      <c r="AA26" s="12">
        <v>1.5897930592972558E-2</v>
      </c>
      <c r="AB26" s="12">
        <v>1.2205503793843357E-2</v>
      </c>
      <c r="AC26" s="12">
        <v>7.8776348387950678E-3</v>
      </c>
      <c r="AD26" s="12">
        <v>1.1588588014461693E-2</v>
      </c>
      <c r="AE26" s="12">
        <v>3.140009273877626E-2</v>
      </c>
      <c r="AF26" s="12">
        <v>2.15301760390425E-2</v>
      </c>
      <c r="AG26" s="12">
        <v>1.7044489281579433E-2</v>
      </c>
      <c r="AH26" s="12">
        <v>3.9774523213342718E-2</v>
      </c>
      <c r="AI26" s="12">
        <v>0.11729050441025778</v>
      </c>
      <c r="AJ26" s="12">
        <v>2.0825534181892553E-2</v>
      </c>
      <c r="AK26" s="13">
        <v>1.8595901798173675</v>
      </c>
      <c r="AL26" s="69">
        <v>1.3492147376059649</v>
      </c>
      <c r="AN26" s="27">
        <v>0.67277392136901737</v>
      </c>
      <c r="AO26" s="27">
        <v>8.9909908367664465E-2</v>
      </c>
      <c r="AP26" s="27">
        <v>0.38321446184168212</v>
      </c>
      <c r="AQ26" s="27">
        <v>8.9183931877152969E-2</v>
      </c>
      <c r="AR26" s="27">
        <v>0.52416000048524203</v>
      </c>
      <c r="AS26" s="93">
        <f>AR26*経済波及効果!D28</f>
        <v>0</v>
      </c>
    </row>
    <row r="27" spans="1:45" ht="18" customHeight="1">
      <c r="A27" s="61">
        <v>23</v>
      </c>
      <c r="B27" s="11" t="s">
        <v>4</v>
      </c>
      <c r="C27" s="12">
        <v>3.2790801313694259E-2</v>
      </c>
      <c r="D27" s="12">
        <v>9.0978425229235632E-2</v>
      </c>
      <c r="E27" s="12">
        <v>3.5512336936371888E-2</v>
      </c>
      <c r="F27" s="12">
        <v>4.8416418709974561E-2</v>
      </c>
      <c r="G27" s="12">
        <v>3.6268239227215428E-2</v>
      </c>
      <c r="H27" s="12">
        <v>2.6881361803283415E-2</v>
      </c>
      <c r="I27" s="12">
        <v>5.7091830483179682E-3</v>
      </c>
      <c r="J27" s="12">
        <v>3.4003978927525741E-2</v>
      </c>
      <c r="K27" s="12">
        <v>1.8103596217727943E-2</v>
      </c>
      <c r="L27" s="12">
        <v>2.8963291489893322E-2</v>
      </c>
      <c r="M27" s="12">
        <v>2.5560645669551373E-2</v>
      </c>
      <c r="N27" s="12">
        <v>3.1586431029968796E-2</v>
      </c>
      <c r="O27" s="12">
        <v>1.8598809777207039E-2</v>
      </c>
      <c r="P27" s="12">
        <v>1.7572931431839904E-2</v>
      </c>
      <c r="Q27" s="12">
        <v>2.6943143192207624E-2</v>
      </c>
      <c r="R27" s="12">
        <v>2.1108445553769662E-2</v>
      </c>
      <c r="S27" s="12">
        <v>3.0215891688949198E-2</v>
      </c>
      <c r="T27" s="12">
        <v>3.1401955677826998E-2</v>
      </c>
      <c r="U27" s="12">
        <v>3.2782211131941671E-2</v>
      </c>
      <c r="V27" s="12">
        <v>2.7776227204781987E-2</v>
      </c>
      <c r="W27" s="12">
        <v>2.5219240041531431E-2</v>
      </c>
      <c r="X27" s="12">
        <v>6.990537971652401E-2</v>
      </c>
      <c r="Y27" s="12">
        <v>1.1683301579476593</v>
      </c>
      <c r="Z27" s="12">
        <v>9.3462157000156615E-2</v>
      </c>
      <c r="AA27" s="12">
        <v>6.6003827143266164E-2</v>
      </c>
      <c r="AB27" s="12">
        <v>3.6584779852043052E-2</v>
      </c>
      <c r="AC27" s="12">
        <v>9.1082654672967178E-3</v>
      </c>
      <c r="AD27" s="12">
        <v>2.5189615684150013E-2</v>
      </c>
      <c r="AE27" s="12">
        <v>2.7981674453610775E-2</v>
      </c>
      <c r="AF27" s="12">
        <v>4.0894877296807831E-2</v>
      </c>
      <c r="AG27" s="12">
        <v>6.6097212408978742E-2</v>
      </c>
      <c r="AH27" s="12">
        <v>2.9724012641104119E-2</v>
      </c>
      <c r="AI27" s="12">
        <v>1.6837142496995104E-2</v>
      </c>
      <c r="AJ27" s="12">
        <v>0.64218288804974566</v>
      </c>
      <c r="AK27" s="13">
        <v>2.9386955554611545</v>
      </c>
      <c r="AL27" s="69">
        <v>2.1321533076469232</v>
      </c>
      <c r="AN27" s="27">
        <v>0.57031579229327145</v>
      </c>
      <c r="AO27" s="27">
        <v>3.7855581299953311E-2</v>
      </c>
      <c r="AP27" s="27">
        <v>0.24811882304462404</v>
      </c>
      <c r="AQ27" s="27">
        <v>7.8949811401807221E-2</v>
      </c>
      <c r="AR27" s="27">
        <v>0.97360432115949769</v>
      </c>
      <c r="AS27" s="93">
        <f>AR27*経済波及効果!D29</f>
        <v>0</v>
      </c>
    </row>
    <row r="28" spans="1:45" ht="18" customHeight="1">
      <c r="A28" s="61">
        <v>24</v>
      </c>
      <c r="B28" s="11" t="s">
        <v>41</v>
      </c>
      <c r="C28" s="12">
        <v>3.8438789562847435E-3</v>
      </c>
      <c r="D28" s="12">
        <v>9.367695075763946E-3</v>
      </c>
      <c r="E28" s="12">
        <v>6.6083599536316583E-3</v>
      </c>
      <c r="F28" s="12">
        <v>6.6129754969707346E-3</v>
      </c>
      <c r="G28" s="12">
        <v>7.0176519520985907E-3</v>
      </c>
      <c r="H28" s="12">
        <v>6.8519740332057648E-3</v>
      </c>
      <c r="I28" s="12">
        <v>7.5866959570541459E-4</v>
      </c>
      <c r="J28" s="12">
        <v>5.4743438219019627E-3</v>
      </c>
      <c r="K28" s="12">
        <v>3.8782188944711526E-3</v>
      </c>
      <c r="L28" s="12">
        <v>3.9443912827000242E-3</v>
      </c>
      <c r="M28" s="12">
        <v>5.5601119214370122E-3</v>
      </c>
      <c r="N28" s="12">
        <v>6.1197018904864293E-3</v>
      </c>
      <c r="O28" s="12">
        <v>5.1883080460665186E-3</v>
      </c>
      <c r="P28" s="12">
        <v>4.6888075495750345E-3</v>
      </c>
      <c r="Q28" s="12">
        <v>5.8192979016801344E-3</v>
      </c>
      <c r="R28" s="12">
        <v>3.9120209874526331E-3</v>
      </c>
      <c r="S28" s="12">
        <v>4.7554453319788919E-3</v>
      </c>
      <c r="T28" s="12">
        <v>6.4930568977313863E-3</v>
      </c>
      <c r="U28" s="12">
        <v>6.3014761552742859E-3</v>
      </c>
      <c r="V28" s="12">
        <v>8.3443662145172674E-3</v>
      </c>
      <c r="W28" s="12">
        <v>5.4395612136376448E-3</v>
      </c>
      <c r="X28" s="12">
        <v>3.1824932753633801E-2</v>
      </c>
      <c r="Y28" s="12">
        <v>2.2811615495227137E-2</v>
      </c>
      <c r="Z28" s="12">
        <v>1.009813889485583</v>
      </c>
      <c r="AA28" s="12">
        <v>1.8058968045667374E-2</v>
      </c>
      <c r="AB28" s="12">
        <v>2.3920594393790601E-2</v>
      </c>
      <c r="AC28" s="12">
        <v>2.3064969962798255E-3</v>
      </c>
      <c r="AD28" s="12">
        <v>1.0852251542466131E-2</v>
      </c>
      <c r="AE28" s="12">
        <v>9.5785550547824224E-3</v>
      </c>
      <c r="AF28" s="12">
        <v>2.2706086286871721E-2</v>
      </c>
      <c r="AG28" s="12">
        <v>1.1107092260173397E-2</v>
      </c>
      <c r="AH28" s="12">
        <v>1.8659026894690182E-2</v>
      </c>
      <c r="AI28" s="12">
        <v>5.4529018887364963E-3</v>
      </c>
      <c r="AJ28" s="12">
        <v>1.8591967158191051E-2</v>
      </c>
      <c r="AK28" s="13">
        <v>1.3226646914286646</v>
      </c>
      <c r="AL28" s="69">
        <v>0.95965160171036379</v>
      </c>
      <c r="AN28" s="27">
        <v>0.81548010746523369</v>
      </c>
      <c r="AO28" s="27">
        <v>1.0304243197235684E-2</v>
      </c>
      <c r="AP28" s="27">
        <v>4.2978938689498793E-2</v>
      </c>
      <c r="AQ28" s="27">
        <v>0.22993995157877925</v>
      </c>
      <c r="AR28" s="27">
        <v>0.9760969654725461</v>
      </c>
      <c r="AS28" s="93">
        <f>AR28*経済波及効果!D30</f>
        <v>0</v>
      </c>
    </row>
    <row r="29" spans="1:45" ht="18" customHeight="1">
      <c r="A29" s="62">
        <v>25</v>
      </c>
      <c r="B29" s="14" t="s">
        <v>42</v>
      </c>
      <c r="C29" s="15">
        <v>2.4393809982513687E-2</v>
      </c>
      <c r="D29" s="15">
        <v>0.10030087069984045</v>
      </c>
      <c r="E29" s="15">
        <v>2.8455180691744551E-2</v>
      </c>
      <c r="F29" s="15">
        <v>1.9211581411003029E-2</v>
      </c>
      <c r="G29" s="15">
        <v>3.2053008770516547E-2</v>
      </c>
      <c r="H29" s="15">
        <v>1.9405164345907562E-2</v>
      </c>
      <c r="I29" s="15">
        <v>1.3939735956623327E-2</v>
      </c>
      <c r="J29" s="15">
        <v>4.1794142136057769E-2</v>
      </c>
      <c r="K29" s="15">
        <v>1.6577988798148445E-2</v>
      </c>
      <c r="L29" s="15">
        <v>1.9555079389132035E-2</v>
      </c>
      <c r="M29" s="15">
        <v>1.8985167981398297E-2</v>
      </c>
      <c r="N29" s="15">
        <v>1.6609941396698049E-2</v>
      </c>
      <c r="O29" s="15">
        <v>1.5506554977003026E-2</v>
      </c>
      <c r="P29" s="15">
        <v>1.3545756735313785E-2</v>
      </c>
      <c r="Q29" s="15">
        <v>1.8120890923615428E-2</v>
      </c>
      <c r="R29" s="15">
        <v>1.289705860233168E-2</v>
      </c>
      <c r="S29" s="15">
        <v>1.3321201490369953E-2</v>
      </c>
      <c r="T29" s="15">
        <v>3.3300400012810885E-2</v>
      </c>
      <c r="U29" s="15">
        <v>3.3495800108132023E-2</v>
      </c>
      <c r="V29" s="15">
        <v>1.5961430156698479E-2</v>
      </c>
      <c r="W29" s="15">
        <v>2.3281712110556508E-2</v>
      </c>
      <c r="X29" s="15">
        <v>2.9221838682355769E-2</v>
      </c>
      <c r="Y29" s="15">
        <v>1.9646512932241764E-2</v>
      </c>
      <c r="Z29" s="15">
        <v>5.0200743656322556E-3</v>
      </c>
      <c r="AA29" s="15">
        <v>1.0707629311776397</v>
      </c>
      <c r="AB29" s="15">
        <v>1.835039587809285E-2</v>
      </c>
      <c r="AC29" s="15">
        <v>1.497592346539056E-2</v>
      </c>
      <c r="AD29" s="15">
        <v>1.2336109064729994E-2</v>
      </c>
      <c r="AE29" s="15">
        <v>1.4929437084102937E-2</v>
      </c>
      <c r="AF29" s="15">
        <v>2.0455045392405346E-2</v>
      </c>
      <c r="AG29" s="15">
        <v>1.3391585869589558E-2</v>
      </c>
      <c r="AH29" s="15">
        <v>2.1715177878581932E-2</v>
      </c>
      <c r="AI29" s="15">
        <v>5.1446228801027102E-2</v>
      </c>
      <c r="AJ29" s="15">
        <v>4.4344609569238753E-2</v>
      </c>
      <c r="AK29" s="16">
        <v>1.8673083468374441</v>
      </c>
      <c r="AL29" s="70">
        <v>1.3548146083752406</v>
      </c>
      <c r="AN29" s="27">
        <v>0.51797465712444957</v>
      </c>
      <c r="AO29" s="27">
        <v>6.9409436759200513E-2</v>
      </c>
      <c r="AP29" s="27">
        <v>0.28835989922112387</v>
      </c>
      <c r="AQ29" s="27">
        <v>5.4590967782840644E-2</v>
      </c>
      <c r="AR29" s="27">
        <v>0.65015215134555771</v>
      </c>
      <c r="AS29" s="93">
        <f>AR29*経済波及効果!D31</f>
        <v>0</v>
      </c>
    </row>
    <row r="30" spans="1:45" ht="18" customHeight="1">
      <c r="A30" s="61">
        <v>26</v>
      </c>
      <c r="B30" s="11" t="s">
        <v>43</v>
      </c>
      <c r="C30" s="12">
        <v>1.5547519902944409E-2</v>
      </c>
      <c r="D30" s="12">
        <v>1.8072178781964376E-2</v>
      </c>
      <c r="E30" s="12">
        <v>2.0162634664584966E-2</v>
      </c>
      <c r="F30" s="12">
        <v>1.8755129421167908E-2</v>
      </c>
      <c r="G30" s="12">
        <v>1.9904018959876313E-2</v>
      </c>
      <c r="H30" s="12">
        <v>3.6298128249081352E-2</v>
      </c>
      <c r="I30" s="12">
        <v>2.1677271200797009E-3</v>
      </c>
      <c r="J30" s="12">
        <v>1.9649937493824873E-2</v>
      </c>
      <c r="K30" s="12">
        <v>9.3683842985857659E-3</v>
      </c>
      <c r="L30" s="12">
        <v>1.4352784236523418E-2</v>
      </c>
      <c r="M30" s="12">
        <v>1.9402299346580974E-2</v>
      </c>
      <c r="N30" s="12">
        <v>2.6013081128752061E-2</v>
      </c>
      <c r="O30" s="12">
        <v>1.9480954991926452E-2</v>
      </c>
      <c r="P30" s="12">
        <v>2.716123955017595E-2</v>
      </c>
      <c r="Q30" s="12">
        <v>2.9710969288907343E-2</v>
      </c>
      <c r="R30" s="12">
        <v>1.6139966629898497E-2</v>
      </c>
      <c r="S30" s="12">
        <v>1.8475002712164582E-2</v>
      </c>
      <c r="T30" s="12">
        <v>2.0188316184580505E-2</v>
      </c>
      <c r="U30" s="12">
        <v>2.674969811952975E-2</v>
      </c>
      <c r="V30" s="12">
        <v>2.3433962236293761E-2</v>
      </c>
      <c r="W30" s="12">
        <v>5.2817627642459272E-2</v>
      </c>
      <c r="X30" s="12">
        <v>5.6327121270533041E-2</v>
      </c>
      <c r="Y30" s="12">
        <v>9.298538442704278E-2</v>
      </c>
      <c r="Z30" s="12">
        <v>1.5389507585043424E-2</v>
      </c>
      <c r="AA30" s="12">
        <v>3.2240739299778581E-2</v>
      </c>
      <c r="AB30" s="12">
        <v>1.137062113932461</v>
      </c>
      <c r="AC30" s="12">
        <v>3.013377852907665E-2</v>
      </c>
      <c r="AD30" s="12">
        <v>3.8173874000557668E-2</v>
      </c>
      <c r="AE30" s="12">
        <v>2.7683046625179394E-2</v>
      </c>
      <c r="AF30" s="12">
        <v>7.9588782046399756E-2</v>
      </c>
      <c r="AG30" s="12">
        <v>0.11818091597204276</v>
      </c>
      <c r="AH30" s="12">
        <v>3.4763851638608546E-2</v>
      </c>
      <c r="AI30" s="12">
        <v>1.1396858986291055E-2</v>
      </c>
      <c r="AJ30" s="12">
        <v>9.3347961556497452E-2</v>
      </c>
      <c r="AK30" s="13">
        <v>2.2211254968294143</v>
      </c>
      <c r="AL30" s="69">
        <v>1.6115245643472549</v>
      </c>
      <c r="AN30" s="27">
        <v>0.58875598203777413</v>
      </c>
      <c r="AO30" s="27">
        <v>4.3076884052325376E-2</v>
      </c>
      <c r="AP30" s="27">
        <v>0.26246913049791626</v>
      </c>
      <c r="AQ30" s="27">
        <v>7.0099934945381401E-2</v>
      </c>
      <c r="AR30" s="27">
        <v>0.86306191311410341</v>
      </c>
      <c r="AS30" s="93">
        <f>AR30*経済波及効果!D32</f>
        <v>0</v>
      </c>
    </row>
    <row r="31" spans="1:45" ht="18" customHeight="1">
      <c r="A31" s="61">
        <v>27</v>
      </c>
      <c r="B31" s="11" t="s">
        <v>5</v>
      </c>
      <c r="C31" s="12">
        <v>3.1449073237139677E-3</v>
      </c>
      <c r="D31" s="12">
        <v>1.3738776874711832E-3</v>
      </c>
      <c r="E31" s="12">
        <v>1.7611047652755798E-3</v>
      </c>
      <c r="F31" s="12">
        <v>7.5560297316100997E-4</v>
      </c>
      <c r="G31" s="12">
        <v>1.3803697668125087E-3</v>
      </c>
      <c r="H31" s="12">
        <v>8.8934003615462006E-4</v>
      </c>
      <c r="I31" s="12">
        <v>9.62359080687827E-5</v>
      </c>
      <c r="J31" s="12">
        <v>1.5409836025126859E-3</v>
      </c>
      <c r="K31" s="12">
        <v>9.6164246168284069E-4</v>
      </c>
      <c r="L31" s="12">
        <v>1.4051051738461567E-3</v>
      </c>
      <c r="M31" s="12">
        <v>1.0699916828968026E-3</v>
      </c>
      <c r="N31" s="12">
        <v>1.6462228060753167E-3</v>
      </c>
      <c r="O31" s="12">
        <v>8.6428655338125057E-4</v>
      </c>
      <c r="P31" s="12">
        <v>5.7511506102367641E-4</v>
      </c>
      <c r="Q31" s="12">
        <v>8.2656878716981335E-4</v>
      </c>
      <c r="R31" s="12">
        <v>7.07352909195692E-4</v>
      </c>
      <c r="S31" s="12">
        <v>6.2903670177565487E-4</v>
      </c>
      <c r="T31" s="12">
        <v>1.1351093823465097E-3</v>
      </c>
      <c r="U31" s="12">
        <v>1.755683822494107E-3</v>
      </c>
      <c r="V31" s="12">
        <v>6.3018749137691186E-4</v>
      </c>
      <c r="W31" s="12">
        <v>2.2206724131068967E-3</v>
      </c>
      <c r="X31" s="12">
        <v>1.5625100607200941E-3</v>
      </c>
      <c r="Y31" s="12">
        <v>9.080395960277813E-4</v>
      </c>
      <c r="Z31" s="12">
        <v>1.1176588849965805E-3</v>
      </c>
      <c r="AA31" s="12">
        <v>1.6010874238444903E-3</v>
      </c>
      <c r="AB31" s="12">
        <v>2.6078616576067433E-3</v>
      </c>
      <c r="AC31" s="12">
        <v>1.000247834020876</v>
      </c>
      <c r="AD31" s="12">
        <v>2.9191892327839345E-3</v>
      </c>
      <c r="AE31" s="12">
        <v>8.3355450686065276E-4</v>
      </c>
      <c r="AF31" s="12">
        <v>8.6686866501658934E-4</v>
      </c>
      <c r="AG31" s="12">
        <v>1.2999779080658316E-3</v>
      </c>
      <c r="AH31" s="12">
        <v>1.0458342806210544E-3</v>
      </c>
      <c r="AI31" s="12">
        <v>4.8333164149024486E-4</v>
      </c>
      <c r="AJ31" s="12">
        <v>0.25765906105774439</v>
      </c>
      <c r="AK31" s="13">
        <v>1.2985222062461963</v>
      </c>
      <c r="AL31" s="69">
        <v>0.942135163322945</v>
      </c>
      <c r="AN31" s="27">
        <v>0.802857534053946</v>
      </c>
      <c r="AO31" s="27">
        <v>6.7674192271114181E-2</v>
      </c>
      <c r="AP31" s="27">
        <v>0.45169094818175426</v>
      </c>
      <c r="AQ31" s="27">
        <v>2.5528659409152087E-3</v>
      </c>
      <c r="AR31" s="27">
        <v>1</v>
      </c>
      <c r="AS31" s="93">
        <f>AR31*経済波及効果!D33</f>
        <v>0</v>
      </c>
    </row>
    <row r="32" spans="1:45" ht="18" customHeight="1">
      <c r="A32" s="61">
        <v>28</v>
      </c>
      <c r="B32" s="11" t="s">
        <v>44</v>
      </c>
      <c r="C32" s="12">
        <v>3.8174178095964129E-3</v>
      </c>
      <c r="D32" s="12">
        <v>2.0956026790986087E-3</v>
      </c>
      <c r="E32" s="12">
        <v>1.0484885353442467E-2</v>
      </c>
      <c r="F32" s="12">
        <v>9.5940307198014406E-3</v>
      </c>
      <c r="G32" s="12">
        <v>8.1324400847706205E-3</v>
      </c>
      <c r="H32" s="12">
        <v>0.10592944388898673</v>
      </c>
      <c r="I32" s="12">
        <v>1.6845433913779634E-3</v>
      </c>
      <c r="J32" s="12">
        <v>2.8236706783173835E-2</v>
      </c>
      <c r="K32" s="12">
        <v>1.0932841958679749E-2</v>
      </c>
      <c r="L32" s="12">
        <v>2.6691085617630596E-2</v>
      </c>
      <c r="M32" s="12">
        <v>9.8290959553737518E-3</v>
      </c>
      <c r="N32" s="12">
        <v>3.3946080323216152E-2</v>
      </c>
      <c r="O32" s="12">
        <v>5.8259090690575652E-2</v>
      </c>
      <c r="P32" s="12">
        <v>5.5173078268914974E-2</v>
      </c>
      <c r="Q32" s="12">
        <v>0.14378931210081861</v>
      </c>
      <c r="R32" s="12">
        <v>3.826342986697534E-2</v>
      </c>
      <c r="S32" s="12">
        <v>5.5158692160780329E-2</v>
      </c>
      <c r="T32" s="12">
        <v>2.2639829290694028E-2</v>
      </c>
      <c r="U32" s="12">
        <v>3.927414565472593E-3</v>
      </c>
      <c r="V32" s="12">
        <v>1.5877112646623493E-2</v>
      </c>
      <c r="W32" s="12">
        <v>3.0612572141056503E-3</v>
      </c>
      <c r="X32" s="12">
        <v>7.5872937460930235E-3</v>
      </c>
      <c r="Y32" s="12">
        <v>2.7360160162649798E-3</v>
      </c>
      <c r="Z32" s="12">
        <v>8.7889665546421458E-4</v>
      </c>
      <c r="AA32" s="12">
        <v>4.1523539642056842E-3</v>
      </c>
      <c r="AB32" s="12">
        <v>1.363660583087898E-2</v>
      </c>
      <c r="AC32" s="12">
        <v>1.225835792217277E-3</v>
      </c>
      <c r="AD32" s="12">
        <v>1.0033384833847567</v>
      </c>
      <c r="AE32" s="12">
        <v>4.5983888937002936E-3</v>
      </c>
      <c r="AF32" s="12">
        <v>2.184758873963414E-3</v>
      </c>
      <c r="AG32" s="12">
        <v>4.9242815351021813E-3</v>
      </c>
      <c r="AH32" s="12">
        <v>2.467854516522166E-3</v>
      </c>
      <c r="AI32" s="12">
        <v>4.6499718121365084E-3</v>
      </c>
      <c r="AJ32" s="12">
        <v>6.1259968929508933E-2</v>
      </c>
      <c r="AK32" s="13">
        <v>1.7611641013209234</v>
      </c>
      <c r="AL32" s="69">
        <v>1.2778022741968462</v>
      </c>
      <c r="AN32" s="27">
        <v>0.75848774212543713</v>
      </c>
      <c r="AO32" s="27">
        <v>8.7769453054241942E-2</v>
      </c>
      <c r="AP32" s="27">
        <v>0.60804328762232385</v>
      </c>
      <c r="AQ32" s="27">
        <v>3.0482083612628889E-2</v>
      </c>
      <c r="AR32" s="27">
        <v>0.95084356586002627</v>
      </c>
      <c r="AS32" s="93">
        <f>AR32*経済波及効果!D34</f>
        <v>0</v>
      </c>
    </row>
    <row r="33" spans="1:45" ht="18" customHeight="1">
      <c r="A33" s="61">
        <v>29</v>
      </c>
      <c r="B33" s="11" t="s">
        <v>45</v>
      </c>
      <c r="C33" s="12">
        <v>1.0760132240802635E-3</v>
      </c>
      <c r="D33" s="12">
        <v>1.0555923147868142E-5</v>
      </c>
      <c r="E33" s="12">
        <v>2.5777830959499893E-5</v>
      </c>
      <c r="F33" s="12">
        <v>7.6622490411980291E-6</v>
      </c>
      <c r="G33" s="12">
        <v>9.5705024511266778E-6</v>
      </c>
      <c r="H33" s="12">
        <v>3.4286362591623986E-5</v>
      </c>
      <c r="I33" s="12">
        <v>1.1815795737018771E-6</v>
      </c>
      <c r="J33" s="12">
        <v>6.9652011562266959E-6</v>
      </c>
      <c r="K33" s="12">
        <v>6.4906569409732574E-6</v>
      </c>
      <c r="L33" s="12">
        <v>4.8882976382309321E-6</v>
      </c>
      <c r="M33" s="12">
        <v>4.6928757420536374E-6</v>
      </c>
      <c r="N33" s="12">
        <v>5.953799715323307E-6</v>
      </c>
      <c r="O33" s="12">
        <v>4.8152313573300652E-6</v>
      </c>
      <c r="P33" s="12">
        <v>4.6052540313855037E-6</v>
      </c>
      <c r="Q33" s="12">
        <v>6.3305500969883386E-6</v>
      </c>
      <c r="R33" s="12">
        <v>3.9726605104678428E-6</v>
      </c>
      <c r="S33" s="12">
        <v>4.5213008158065121E-6</v>
      </c>
      <c r="T33" s="12">
        <v>9.1490808670425799E-6</v>
      </c>
      <c r="U33" s="12">
        <v>7.2247231955733634E-6</v>
      </c>
      <c r="V33" s="12">
        <v>6.0462615236874675E-6</v>
      </c>
      <c r="W33" s="12">
        <v>3.1976272171315318E-5</v>
      </c>
      <c r="X33" s="12">
        <v>2.6173298747672808E-5</v>
      </c>
      <c r="Y33" s="12">
        <v>4.1731068491066819E-5</v>
      </c>
      <c r="Z33" s="12">
        <v>6.8244532914100941E-6</v>
      </c>
      <c r="AA33" s="12">
        <v>5.8417211857702564E-5</v>
      </c>
      <c r="AB33" s="12">
        <v>5.4702567891097007E-5</v>
      </c>
      <c r="AC33" s="12">
        <v>1.0318144343517589E-5</v>
      </c>
      <c r="AD33" s="12">
        <v>1.591121761583558E-5</v>
      </c>
      <c r="AE33" s="12">
        <v>1.0207401109430003</v>
      </c>
      <c r="AF33" s="12">
        <v>1.8231302879344745E-5</v>
      </c>
      <c r="AG33" s="12">
        <v>1.8108723773925348E-5</v>
      </c>
      <c r="AH33" s="12">
        <v>6.8374659923815524E-5</v>
      </c>
      <c r="AI33" s="12">
        <v>7.0110207530980776E-6</v>
      </c>
      <c r="AJ33" s="12">
        <v>2.5621942444675316E-4</v>
      </c>
      <c r="AK33" s="13">
        <v>1.022594813874623</v>
      </c>
      <c r="AL33" s="69">
        <v>0.74193766371393288</v>
      </c>
      <c r="AN33" s="27">
        <v>0.57982531306776264</v>
      </c>
      <c r="AO33" s="27">
        <v>9.9754031591233402E-2</v>
      </c>
      <c r="AP33" s="27">
        <v>0.43902187692571565</v>
      </c>
      <c r="AQ33" s="27">
        <v>4.5380925582501647E-2</v>
      </c>
      <c r="AR33" s="27">
        <v>0.99999795272524117</v>
      </c>
      <c r="AS33" s="93">
        <f>AR33*経済波及効果!D35</f>
        <v>0</v>
      </c>
    </row>
    <row r="34" spans="1:45" ht="18" customHeight="1">
      <c r="A34" s="62">
        <v>30</v>
      </c>
      <c r="B34" s="14" t="s">
        <v>6</v>
      </c>
      <c r="C34" s="15">
        <v>4.5847444662743268E-4</v>
      </c>
      <c r="D34" s="15">
        <v>1.5402497704318299E-3</v>
      </c>
      <c r="E34" s="15">
        <v>1.7619553309445228E-3</v>
      </c>
      <c r="F34" s="15">
        <v>1.204669180110223E-3</v>
      </c>
      <c r="G34" s="15">
        <v>9.689849827141428E-4</v>
      </c>
      <c r="H34" s="15">
        <v>2.3255136134819471E-3</v>
      </c>
      <c r="I34" s="15">
        <v>2.913866052335037E-4</v>
      </c>
      <c r="J34" s="15">
        <v>1.1193655496375867E-3</v>
      </c>
      <c r="K34" s="15">
        <v>8.7814733201929684E-4</v>
      </c>
      <c r="L34" s="15">
        <v>5.2765296478941739E-4</v>
      </c>
      <c r="M34" s="15">
        <v>1.3254800946154181E-3</v>
      </c>
      <c r="N34" s="15">
        <v>2.1835378971117752E-3</v>
      </c>
      <c r="O34" s="15">
        <v>8.0268840311298361E-4</v>
      </c>
      <c r="P34" s="15">
        <v>1.5528046983006342E-3</v>
      </c>
      <c r="Q34" s="15">
        <v>1.4370399429810806E-3</v>
      </c>
      <c r="R34" s="15">
        <v>8.6540712566675251E-4</v>
      </c>
      <c r="S34" s="15">
        <v>7.7520074325967058E-4</v>
      </c>
      <c r="T34" s="15">
        <v>1.0721932974736934E-3</v>
      </c>
      <c r="U34" s="15">
        <v>1.2046795638993172E-3</v>
      </c>
      <c r="V34" s="15">
        <v>1.5758024933416037E-3</v>
      </c>
      <c r="W34" s="15">
        <v>5.2960683777360405E-3</v>
      </c>
      <c r="X34" s="15">
        <v>8.7365524465571321E-4</v>
      </c>
      <c r="Y34" s="15">
        <v>3.0889434927560125E-3</v>
      </c>
      <c r="Z34" s="15">
        <v>8.0239195655932042E-4</v>
      </c>
      <c r="AA34" s="15">
        <v>1.5986642807364801E-3</v>
      </c>
      <c r="AB34" s="15">
        <v>1.5132157362903577E-3</v>
      </c>
      <c r="AC34" s="15">
        <v>2.7606700420598833E-4</v>
      </c>
      <c r="AD34" s="15">
        <v>1.5691769118849116E-3</v>
      </c>
      <c r="AE34" s="15">
        <v>1.5643059837966203E-3</v>
      </c>
      <c r="AF34" s="15">
        <v>1.0004773795580524</v>
      </c>
      <c r="AG34" s="15">
        <v>2.476116822122381E-3</v>
      </c>
      <c r="AH34" s="15">
        <v>3.2926159135702663E-3</v>
      </c>
      <c r="AI34" s="15">
        <v>3.7396321053059648E-4</v>
      </c>
      <c r="AJ34" s="15">
        <v>4.6872665671852647E-3</v>
      </c>
      <c r="AK34" s="16">
        <v>1.0517610650958351</v>
      </c>
      <c r="AL34" s="70">
        <v>0.76309906605702438</v>
      </c>
      <c r="AN34" s="27">
        <v>0.62981561498436422</v>
      </c>
      <c r="AO34" s="27">
        <v>0.10788988801951549</v>
      </c>
      <c r="AP34" s="27">
        <v>0.50431442770576251</v>
      </c>
      <c r="AQ34" s="27">
        <v>1.2502088446496659E-2</v>
      </c>
      <c r="AR34" s="27">
        <v>0.97866107404716296</v>
      </c>
      <c r="AS34" s="93">
        <f>AR34*経済波及効果!D36</f>
        <v>0</v>
      </c>
    </row>
    <row r="35" spans="1:45" ht="18" customHeight="1">
      <c r="A35" s="61">
        <v>31</v>
      </c>
      <c r="B35" s="11" t="s">
        <v>46</v>
      </c>
      <c r="C35" s="12">
        <v>4.8875407318443351E-2</v>
      </c>
      <c r="D35" s="12">
        <v>5.956938760465938E-2</v>
      </c>
      <c r="E35" s="12">
        <v>7.4338685366377638E-2</v>
      </c>
      <c r="F35" s="12">
        <v>4.4798389312688466E-2</v>
      </c>
      <c r="G35" s="12">
        <v>5.3987313964356069E-2</v>
      </c>
      <c r="H35" s="12">
        <v>8.2399364206680925E-2</v>
      </c>
      <c r="I35" s="12">
        <v>6.7129893971445906E-3</v>
      </c>
      <c r="J35" s="12">
        <v>7.017610830440571E-2</v>
      </c>
      <c r="K35" s="12">
        <v>2.8739891323257539E-2</v>
      </c>
      <c r="L35" s="12">
        <v>3.8079845376870862E-2</v>
      </c>
      <c r="M35" s="12">
        <v>5.1304998452644773E-2</v>
      </c>
      <c r="N35" s="12">
        <v>7.6857959774394427E-2</v>
      </c>
      <c r="O35" s="12">
        <v>6.3672820483435214E-2</v>
      </c>
      <c r="P35" s="12">
        <v>5.8946634330150453E-2</v>
      </c>
      <c r="Q35" s="12">
        <v>8.6399072600611859E-2</v>
      </c>
      <c r="R35" s="12">
        <v>6.8024852913645475E-2</v>
      </c>
      <c r="S35" s="12">
        <v>6.4178487147906027E-2</v>
      </c>
      <c r="T35" s="12">
        <v>6.2901260594791022E-2</v>
      </c>
      <c r="U35" s="12">
        <v>0.11223756306502121</v>
      </c>
      <c r="V35" s="12">
        <v>7.8314020827396566E-2</v>
      </c>
      <c r="W35" s="12">
        <v>0.11183555433792673</v>
      </c>
      <c r="X35" s="12">
        <v>8.8134614517364804E-2</v>
      </c>
      <c r="Y35" s="12">
        <v>0.1783460740477178</v>
      </c>
      <c r="Z35" s="12">
        <v>5.7365948786518163E-2</v>
      </c>
      <c r="AA35" s="12">
        <v>0.13501598336770076</v>
      </c>
      <c r="AB35" s="12">
        <v>0.16714247718949984</v>
      </c>
      <c r="AC35" s="12">
        <v>5.1518175751169411E-2</v>
      </c>
      <c r="AD35" s="12">
        <v>6.9996881586451093E-2</v>
      </c>
      <c r="AE35" s="12">
        <v>7.2785728509829797E-2</v>
      </c>
      <c r="AF35" s="12">
        <v>0.10910531323007149</v>
      </c>
      <c r="AG35" s="12">
        <v>1.1467706154214483</v>
      </c>
      <c r="AH35" s="12">
        <v>6.4515224782867003E-2</v>
      </c>
      <c r="AI35" s="12">
        <v>2.6330048928697714E-2</v>
      </c>
      <c r="AJ35" s="12">
        <v>0.18653359914543932</v>
      </c>
      <c r="AK35" s="13">
        <v>3.6959112919675841</v>
      </c>
      <c r="AL35" s="69">
        <v>2.6815467397750528</v>
      </c>
      <c r="AN35" s="27">
        <v>0.58175895835930957</v>
      </c>
      <c r="AO35" s="27">
        <v>6.8542150173100516E-2</v>
      </c>
      <c r="AP35" s="27">
        <v>0.30522054846142399</v>
      </c>
      <c r="AQ35" s="27">
        <v>7.2887527319861825E-2</v>
      </c>
      <c r="AR35" s="27">
        <v>0.93666524021679209</v>
      </c>
      <c r="AS35" s="93">
        <f>AR35*経済波及効果!D37</f>
        <v>0</v>
      </c>
    </row>
    <row r="36" spans="1:45" ht="18" customHeight="1">
      <c r="A36" s="61">
        <v>32</v>
      </c>
      <c r="B36" s="11" t="s">
        <v>47</v>
      </c>
      <c r="C36" s="12">
        <v>1.725320416818416E-3</v>
      </c>
      <c r="D36" s="12">
        <v>4.2668994035945676E-4</v>
      </c>
      <c r="E36" s="12">
        <v>6.0653460559752454E-4</v>
      </c>
      <c r="F36" s="12">
        <v>4.4427477185400127E-4</v>
      </c>
      <c r="G36" s="12">
        <v>4.6759550816819785E-4</v>
      </c>
      <c r="H36" s="12">
        <v>6.8533900756510748E-4</v>
      </c>
      <c r="I36" s="12">
        <v>5.9956963542153447E-5</v>
      </c>
      <c r="J36" s="12">
        <v>4.5286544217089115E-4</v>
      </c>
      <c r="K36" s="12">
        <v>2.79282662279335E-4</v>
      </c>
      <c r="L36" s="12">
        <v>3.8980621236157172E-4</v>
      </c>
      <c r="M36" s="12">
        <v>4.1457791832912467E-4</v>
      </c>
      <c r="N36" s="12">
        <v>5.6440548906178383E-4</v>
      </c>
      <c r="O36" s="12">
        <v>4.8679426142424621E-4</v>
      </c>
      <c r="P36" s="12">
        <v>5.5107356236461355E-4</v>
      </c>
      <c r="Q36" s="12">
        <v>7.8017251612705807E-4</v>
      </c>
      <c r="R36" s="12">
        <v>4.6742771295568426E-4</v>
      </c>
      <c r="S36" s="12">
        <v>4.1549979721572199E-4</v>
      </c>
      <c r="T36" s="12">
        <v>5.0096477359463378E-4</v>
      </c>
      <c r="U36" s="12">
        <v>8.42554795826258E-4</v>
      </c>
      <c r="V36" s="12">
        <v>4.3266445946337824E-4</v>
      </c>
      <c r="W36" s="12">
        <v>8.5742503779475028E-4</v>
      </c>
      <c r="X36" s="12">
        <v>1.4514298808023856E-3</v>
      </c>
      <c r="Y36" s="12">
        <v>1.2850939464540715E-3</v>
      </c>
      <c r="Z36" s="12">
        <v>1.1755966776894073E-3</v>
      </c>
      <c r="AA36" s="12">
        <v>1.0539463456960244E-3</v>
      </c>
      <c r="AB36" s="12">
        <v>8.0597364954542623E-3</v>
      </c>
      <c r="AC36" s="12">
        <v>6.7315855651437146E-4</v>
      </c>
      <c r="AD36" s="12">
        <v>1.4225537382346685E-3</v>
      </c>
      <c r="AE36" s="12">
        <v>1.1598416478556769E-2</v>
      </c>
      <c r="AF36" s="12">
        <v>3.8003221836130445E-3</v>
      </c>
      <c r="AG36" s="12">
        <v>2.8115492331591374E-3</v>
      </c>
      <c r="AH36" s="12">
        <v>1.0092097260267019</v>
      </c>
      <c r="AI36" s="12">
        <v>2.9380117078082823E-4</v>
      </c>
      <c r="AJ36" s="12">
        <v>4.0928329390072689E-3</v>
      </c>
      <c r="AK36" s="13">
        <v>1.0587793895275381</v>
      </c>
      <c r="AL36" s="69">
        <v>0.76819117014497118</v>
      </c>
      <c r="AN36" s="27">
        <v>0.54877402468770875</v>
      </c>
      <c r="AO36" s="27">
        <v>0.16616748221879443</v>
      </c>
      <c r="AP36" s="27">
        <v>0.279487131409134</v>
      </c>
      <c r="AQ36" s="27">
        <v>0.11252607986640448</v>
      </c>
      <c r="AR36" s="27">
        <v>0.83099890645670194</v>
      </c>
      <c r="AS36" s="93">
        <f>AR36*経済波及効果!D38</f>
        <v>0</v>
      </c>
    </row>
    <row r="37" spans="1:45" ht="18" customHeight="1">
      <c r="A37" s="61">
        <v>33</v>
      </c>
      <c r="B37" s="11" t="s">
        <v>7</v>
      </c>
      <c r="C37" s="12">
        <v>1.8050582827964876E-3</v>
      </c>
      <c r="D37" s="12">
        <v>1.3645518463027866E-3</v>
      </c>
      <c r="E37" s="12">
        <v>2.2489008607585207E-3</v>
      </c>
      <c r="F37" s="12">
        <v>1.4084780844687307E-3</v>
      </c>
      <c r="G37" s="12">
        <v>1.4486806027506837E-3</v>
      </c>
      <c r="H37" s="12">
        <v>1.4135195714191718E-3</v>
      </c>
      <c r="I37" s="12">
        <v>1.0208795482489321E-4</v>
      </c>
      <c r="J37" s="12">
        <v>1.3875260396758382E-3</v>
      </c>
      <c r="K37" s="12">
        <v>5.7689004754152089E-4</v>
      </c>
      <c r="L37" s="12">
        <v>8.8066571477237116E-4</v>
      </c>
      <c r="M37" s="12">
        <v>1.3789524668862563E-3</v>
      </c>
      <c r="N37" s="12">
        <v>2.0518674402720252E-3</v>
      </c>
      <c r="O37" s="12">
        <v>1.5120710113462766E-3</v>
      </c>
      <c r="P37" s="12">
        <v>1.7426285842693846E-3</v>
      </c>
      <c r="Q37" s="12">
        <v>2.7044637915185372E-3</v>
      </c>
      <c r="R37" s="12">
        <v>1.4577624331122382E-3</v>
      </c>
      <c r="S37" s="12">
        <v>1.4368609454936346E-3</v>
      </c>
      <c r="T37" s="12">
        <v>1.4350993596961344E-3</v>
      </c>
      <c r="U37" s="12">
        <v>9.2325152460770541E-4</v>
      </c>
      <c r="V37" s="12">
        <v>1.2753297243415797E-3</v>
      </c>
      <c r="W37" s="12">
        <v>2.3099554821331002E-3</v>
      </c>
      <c r="X37" s="12">
        <v>4.0456343247353413E-3</v>
      </c>
      <c r="Y37" s="12">
        <v>5.5338724169800768E-3</v>
      </c>
      <c r="Z37" s="12">
        <v>9.5861865406038631E-4</v>
      </c>
      <c r="AA37" s="12">
        <v>2.4654831559717378E-3</v>
      </c>
      <c r="AB37" s="12">
        <v>2.4317226137377831E-3</v>
      </c>
      <c r="AC37" s="12">
        <v>1.6987692152578631E-3</v>
      </c>
      <c r="AD37" s="12">
        <v>3.8380738869323717E-3</v>
      </c>
      <c r="AE37" s="12">
        <v>2.8843230693069788E-3</v>
      </c>
      <c r="AF37" s="12">
        <v>4.7970367489568845E-3</v>
      </c>
      <c r="AG37" s="12">
        <v>2.4627201940668922E-3</v>
      </c>
      <c r="AH37" s="12">
        <v>2.7946593286016157E-3</v>
      </c>
      <c r="AI37" s="12">
        <v>1.0008248149222749</v>
      </c>
      <c r="AJ37" s="12">
        <v>4.2930462755851285E-3</v>
      </c>
      <c r="AK37" s="13">
        <v>1.0698933765754557</v>
      </c>
      <c r="AL37" s="69">
        <v>0.77625485819912343</v>
      </c>
      <c r="AN37" s="27">
        <v>0</v>
      </c>
      <c r="AO37" s="27">
        <v>0</v>
      </c>
      <c r="AP37" s="27">
        <v>0</v>
      </c>
      <c r="AQ37" s="27">
        <v>1.6641500604243958E-3</v>
      </c>
      <c r="AR37" s="27">
        <v>0.99794128985162522</v>
      </c>
      <c r="AS37" s="93">
        <f>AR37*経済波及効果!D39</f>
        <v>0</v>
      </c>
    </row>
    <row r="38" spans="1:45" ht="18" customHeight="1">
      <c r="A38" s="61">
        <v>34</v>
      </c>
      <c r="B38" s="11" t="s">
        <v>8</v>
      </c>
      <c r="C38" s="12">
        <v>1.2251760412384162E-2</v>
      </c>
      <c r="D38" s="12">
        <v>5.3522786302456606E-3</v>
      </c>
      <c r="E38" s="12">
        <v>6.8608170048660121E-3</v>
      </c>
      <c r="F38" s="12">
        <v>2.9436373289122111E-3</v>
      </c>
      <c r="G38" s="12">
        <v>5.3775701229609937E-3</v>
      </c>
      <c r="H38" s="12">
        <v>3.4646429692687737E-3</v>
      </c>
      <c r="I38" s="12">
        <v>3.7491066265652221E-4</v>
      </c>
      <c r="J38" s="12">
        <v>6.003280845523316E-3</v>
      </c>
      <c r="K38" s="12">
        <v>3.7463148608779316E-3</v>
      </c>
      <c r="L38" s="12">
        <v>5.4739329882174392E-3</v>
      </c>
      <c r="M38" s="12">
        <v>4.1684159158667964E-3</v>
      </c>
      <c r="N38" s="12">
        <v>6.4132660614045923E-3</v>
      </c>
      <c r="O38" s="12">
        <v>3.3670409616927202E-3</v>
      </c>
      <c r="P38" s="12">
        <v>2.2405022507609629E-3</v>
      </c>
      <c r="Q38" s="12">
        <v>3.2201021214196398E-3</v>
      </c>
      <c r="R38" s="12">
        <v>2.7556673308369826E-3</v>
      </c>
      <c r="S38" s="12">
        <v>2.450567271931671E-3</v>
      </c>
      <c r="T38" s="12">
        <v>4.4220979389418946E-3</v>
      </c>
      <c r="U38" s="12">
        <v>6.8396983882164719E-3</v>
      </c>
      <c r="V38" s="12">
        <v>2.455050456022137E-3</v>
      </c>
      <c r="W38" s="12">
        <v>8.6511758723772179E-3</v>
      </c>
      <c r="X38" s="12">
        <v>6.0871424609342615E-3</v>
      </c>
      <c r="Y38" s="12">
        <v>3.5374917065449001E-3</v>
      </c>
      <c r="Z38" s="12">
        <v>4.3541152321078525E-3</v>
      </c>
      <c r="AA38" s="12">
        <v>6.2374300725206921E-3</v>
      </c>
      <c r="AB38" s="12">
        <v>1.0159566858049265E-2</v>
      </c>
      <c r="AC38" s="12">
        <v>9.6549841800259485E-4</v>
      </c>
      <c r="AD38" s="12">
        <v>1.1372420042013671E-2</v>
      </c>
      <c r="AE38" s="12">
        <v>3.2473167115968679E-3</v>
      </c>
      <c r="AF38" s="12">
        <v>3.3771002130021802E-3</v>
      </c>
      <c r="AG38" s="12">
        <v>5.0643838535139969E-3</v>
      </c>
      <c r="AH38" s="12">
        <v>4.0743048103864211E-3</v>
      </c>
      <c r="AI38" s="12">
        <v>1.8829373529105041E-3</v>
      </c>
      <c r="AJ38" s="12">
        <v>1.0037742798828682</v>
      </c>
      <c r="AK38" s="13">
        <v>1.1629667180098355</v>
      </c>
      <c r="AL38" s="69">
        <v>0.84378367465793602</v>
      </c>
      <c r="AN38" s="27">
        <v>-0.16426105147340914</v>
      </c>
      <c r="AO38" s="27">
        <v>9.3666982750508516E-3</v>
      </c>
      <c r="AP38" s="27">
        <v>4.4401334790697002E-2</v>
      </c>
      <c r="AQ38" s="27">
        <v>3.6585055673913022E-3</v>
      </c>
      <c r="AR38" s="27">
        <v>0.70136845571287454</v>
      </c>
      <c r="AS38" s="93">
        <f>AR38*経済波及効果!D40</f>
        <v>0</v>
      </c>
    </row>
    <row r="39" spans="1:45" ht="18" customHeight="1">
      <c r="A39" s="63"/>
      <c r="B39" s="17" t="s">
        <v>51</v>
      </c>
      <c r="C39" s="18">
        <v>1.2522963526760182</v>
      </c>
      <c r="D39" s="18">
        <v>1.4028999591022484</v>
      </c>
      <c r="E39" s="18">
        <v>1.3475295348995218</v>
      </c>
      <c r="F39" s="18">
        <v>1.3175769920551159</v>
      </c>
      <c r="G39" s="18">
        <v>1.3526739788363533</v>
      </c>
      <c r="H39" s="18">
        <v>1.4364371986096534</v>
      </c>
      <c r="I39" s="18">
        <v>1.0588144173956757</v>
      </c>
      <c r="J39" s="18">
        <v>1.3474334524907476</v>
      </c>
      <c r="K39" s="18">
        <v>1.3376433013800648</v>
      </c>
      <c r="L39" s="18">
        <v>1.2919580052726505</v>
      </c>
      <c r="M39" s="18">
        <v>1.3010597613942281</v>
      </c>
      <c r="N39" s="18">
        <v>1.3595534758269203</v>
      </c>
      <c r="O39" s="18">
        <v>1.3446541923399307</v>
      </c>
      <c r="P39" s="18">
        <v>1.3218318164416243</v>
      </c>
      <c r="Q39" s="18">
        <v>1.4717570951451939</v>
      </c>
      <c r="R39" s="18">
        <v>1.2879939673263241</v>
      </c>
      <c r="S39" s="18">
        <v>1.3111760831346166</v>
      </c>
      <c r="T39" s="18">
        <v>1.3422398110119351</v>
      </c>
      <c r="U39" s="18">
        <v>1.3848209815017596</v>
      </c>
      <c r="V39" s="18">
        <v>1.2702147716547698</v>
      </c>
      <c r="W39" s="18">
        <v>1.4230339786283128</v>
      </c>
      <c r="X39" s="18">
        <v>1.3618339633642851</v>
      </c>
      <c r="Y39" s="18">
        <v>1.5485442602055617</v>
      </c>
      <c r="Z39" s="18">
        <v>1.2542115522442074</v>
      </c>
      <c r="AA39" s="18">
        <v>1.4509177492329275</v>
      </c>
      <c r="AB39" s="18">
        <v>1.4800948423381082</v>
      </c>
      <c r="AC39" s="18">
        <v>1.1781405314973827</v>
      </c>
      <c r="AD39" s="18">
        <v>1.2533204589760039</v>
      </c>
      <c r="AE39" s="18">
        <v>1.3135625447623231</v>
      </c>
      <c r="AF39" s="18">
        <v>1.3659104975396268</v>
      </c>
      <c r="AG39" s="18">
        <v>1.4381163121465321</v>
      </c>
      <c r="AH39" s="18">
        <v>1.3380146283179002</v>
      </c>
      <c r="AI39" s="18">
        <v>1.4680496781146908</v>
      </c>
      <c r="AJ39" s="18">
        <v>2.4470650349992829</v>
      </c>
      <c r="AK39" s="71"/>
      <c r="AL39" s="72"/>
      <c r="AO39" s="27">
        <v>6.4149616329745737E-2</v>
      </c>
    </row>
    <row r="40" spans="1:45" ht="18" customHeight="1">
      <c r="A40" s="64"/>
      <c r="B40" s="19" t="s">
        <v>52</v>
      </c>
      <c r="C40" s="65">
        <v>0.90859626664979465</v>
      </c>
      <c r="D40" s="65">
        <v>1.0178658291223359</v>
      </c>
      <c r="E40" s="65">
        <v>0.97769214291307138</v>
      </c>
      <c r="F40" s="65">
        <v>0.95596025129896567</v>
      </c>
      <c r="G40" s="65">
        <v>0.9814246640092209</v>
      </c>
      <c r="H40" s="65">
        <v>1.0421985763550923</v>
      </c>
      <c r="I40" s="65">
        <v>0.76821658440905527</v>
      </c>
      <c r="J40" s="65">
        <v>0.97762243088546996</v>
      </c>
      <c r="K40" s="65">
        <v>0.97051924422354641</v>
      </c>
      <c r="L40" s="65">
        <v>0.93737254584397689</v>
      </c>
      <c r="M40" s="65">
        <v>0.94397627156301345</v>
      </c>
      <c r="N40" s="65">
        <v>0.98641604266228544</v>
      </c>
      <c r="O40" s="65">
        <v>0.97560595499964253</v>
      </c>
      <c r="P40" s="65">
        <v>0.95904731415319411</v>
      </c>
      <c r="Q40" s="65">
        <v>1.0678247199289141</v>
      </c>
      <c r="R40" s="65">
        <v>0.93449646138426112</v>
      </c>
      <c r="S40" s="65">
        <v>0.95131610941042366</v>
      </c>
      <c r="T40" s="65">
        <v>0.9738542148015672</v>
      </c>
      <c r="U40" s="65">
        <v>1.0047487330631262</v>
      </c>
      <c r="V40" s="65">
        <v>0.92159687034361737</v>
      </c>
      <c r="W40" s="65">
        <v>1.0324739487858203</v>
      </c>
      <c r="X40" s="65">
        <v>0.98807063700663789</v>
      </c>
      <c r="Y40" s="65">
        <v>1.1235371967331338</v>
      </c>
      <c r="Z40" s="65">
        <v>0.90998582845265985</v>
      </c>
      <c r="AA40" s="65">
        <v>1.0527048548467808</v>
      </c>
      <c r="AB40" s="65">
        <v>1.0738741234551348</v>
      </c>
      <c r="AC40" s="65">
        <v>0.85479294595076094</v>
      </c>
      <c r="AD40" s="65">
        <v>0.90933930096338278</v>
      </c>
      <c r="AE40" s="65">
        <v>0.95304759263386651</v>
      </c>
      <c r="AF40" s="65">
        <v>0.99102834244486815</v>
      </c>
      <c r="AG40" s="65">
        <v>1.043416847323964</v>
      </c>
      <c r="AH40" s="65">
        <v>0.97078865830329109</v>
      </c>
      <c r="AI40" s="65">
        <v>1.065134825268093</v>
      </c>
      <c r="AJ40" s="65">
        <v>1.7754536698110244</v>
      </c>
      <c r="AK40" s="73"/>
      <c r="AL40" s="2"/>
    </row>
    <row r="118" spans="1:2" ht="19.5">
      <c r="A118" s="3" ph="1"/>
      <c r="B118" s="3" ph="1"/>
    </row>
    <row r="119" spans="1:2" ht="19.5">
      <c r="A119" s="3" ph="1"/>
      <c r="B119" s="3" ph="1"/>
    </row>
    <row r="156" spans="1:1" ht="19.5">
      <c r="A156" s="3" ph="1"/>
    </row>
    <row r="194" spans="1:2" ht="19.5">
      <c r="A194" s="3" ph="1"/>
      <c r="B194" s="3" ph="1"/>
    </row>
    <row r="195" spans="1:2" ht="19.5">
      <c r="A195" s="3" ph="1"/>
      <c r="B195" s="3" ph="1"/>
    </row>
    <row r="233" spans="2:2" ht="19.5">
      <c r="B233" s="3" ph="1"/>
    </row>
    <row r="271" spans="2:2" ht="19.5">
      <c r="B271" s="3" ph="1"/>
    </row>
    <row r="309" spans="2:2" ht="19.5">
      <c r="B309" s="3" ph="1"/>
    </row>
    <row r="347" spans="2:2" ht="19.5">
      <c r="B347" s="3" ph="1"/>
    </row>
  </sheetData>
  <phoneticPr fontId="3"/>
  <pageMargins left="0.39370078740157483" right="0.39370078740157483" top="0.39370078740157483" bottom="0.19685039370078741" header="0.51181102362204722" footer="0.5118110236220472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経済波及効果</vt:lpstr>
      <vt:lpstr>注意点等</vt:lpstr>
      <vt:lpstr>各係数</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2015-01-29T03:57:48Z</cp:lastPrinted>
  <dcterms:created xsi:type="dcterms:W3CDTF">2013-11-22T09:20:11Z</dcterms:created>
  <dcterms:modified xsi:type="dcterms:W3CDTF">2015-01-29T04:09:48Z</dcterms:modified>
</cp:coreProperties>
</file>